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drawings/drawing11.xml" ContentType="application/vnd.openxmlformats-officedocument.drawingml.chartshapes+xml"/>
  <Override PartName="/xl/drawings/drawing27.xml" ContentType="application/vnd.openxmlformats-officedocument.drawingml.chartshapes+xml"/>
  <Override PartName="/xl/drawings/drawing63.xml" ContentType="application/vnd.openxmlformats-officedocument.drawingml.chartshapes+xml"/>
  <Override PartName="/xl/drawings/drawing87.xml" ContentType="application/vnd.openxmlformats-officedocument.drawingml.chartshapes+xml"/>
  <Override PartName="/xl/drawings/drawing48.xml" ContentType="application/vnd.openxmlformats-officedocument.drawingml.chartshapes+xml"/>
  <Override PartName="/xl/drawings/drawing12.xml" ContentType="application/vnd.openxmlformats-officedocument.drawingml.chartshapes+xml"/>
  <Override PartName="/xl/drawings/drawing94.xml" ContentType="application/vnd.openxmlformats-officedocument.drawingml.chartshapes+xml"/>
  <Override PartName="/xl/drawings/drawing28.xml" ContentType="application/vnd.openxmlformats-officedocument.drawingml.chartshapes+xml"/>
  <Override PartName="/xl/drawings/drawing115.xml" ContentType="application/vnd.openxmlformats-officedocument.drawingml.chartshapes+xml"/>
  <Override PartName="/xl/drawings/drawing79.xml" ContentType="application/vnd.openxmlformats-officedocument.drawingml.chartshapes+xml"/>
  <Override PartName="/xl/drawings/drawing13.xml" ContentType="application/vnd.openxmlformats-officedocument.drawingml.chartshapes+xml"/>
  <Override PartName="/xl/drawings/drawing113.xml" ContentType="application/vnd.openxmlformats-officedocument.drawingml.chartshapes+xml"/>
  <Override PartName="/xl/drawings/drawing58.xml" ContentType="application/vnd.openxmlformats-officedocument.drawingml.chartshapes+xml"/>
  <Override PartName="/xl/drawings/drawing85.xml" ContentType="application/vnd.openxmlformats-officedocument.drawingml.chartshapes+xml"/>
  <Override PartName="/xl/drawings/drawing50.xml" ContentType="application/vnd.openxmlformats-officedocument.drawingml.chartshapes+xml"/>
  <Override PartName="/xl/drawings/drawing14.xml" ContentType="application/vnd.openxmlformats-officedocument.drawingml.chartshapes+xml"/>
  <Override PartName="/xl/drawings/drawing82.xml" ContentType="application/vnd.openxmlformats-officedocument.drawingml.chartshapes+xml"/>
  <Override PartName="/xl/drawings/drawing30.xml" ContentType="application/vnd.openxmlformats-officedocument.drawingml.chartshapes+xml"/>
  <Override PartName="/xl/drawings/drawing93.xml" ContentType="application/vnd.openxmlformats-officedocument.drawingml.chartshapes+xml"/>
  <Override PartName="/xl/drawings/drawing64.xml" ContentType="application/vnd.openxmlformats-officedocument.drawingml.chartshapes+xml"/>
  <Override PartName="/xl/drawings/drawing15.xml" ContentType="application/vnd.openxmlformats-officedocument.drawingml.chartshapes+xml"/>
  <Override PartName="/xl/drawings/drawing92.xml" ContentType="application/vnd.openxmlformats-officedocument.drawingml.chartshapes+xml"/>
  <Override PartName="/xl/drawings/drawing59.xml" ContentType="application/vnd.openxmlformats-officedocument.drawingml.chartshapes+xml"/>
  <Override PartName="/xl/drawings/drawing31.xml" ContentType="application/vnd.openxmlformats-officedocument.drawingml.chartshapes+xml"/>
  <Override PartName="/xl/drawings/drawing69.xml" ContentType="application/vnd.openxmlformats-officedocument.drawingml.chartshapes+xml"/>
  <Override PartName="/xl/drawings/drawing16.xml" ContentType="application/vnd.openxmlformats-officedocument.drawingml.chartshapes+xml"/>
  <Override PartName="/xl/drawings/drawing81.xml" ContentType="application/vnd.openxmlformats-officedocument.drawingml.chartshapes+xml"/>
  <Override PartName="/xl/drawings/drawing53.xml" ContentType="application/vnd.openxmlformats-officedocument.drawingml.chartshapes+xml"/>
  <Override PartName="/xl/drawings/drawing78.xml" ContentType="application/vnd.openxmlformats-officedocument.drawingml.chartshapes+xml"/>
  <Override PartName="/xl/drawings/drawing32.xml" ContentType="application/vnd.openxmlformats-officedocument.drawingml.chartshapes+xml"/>
  <Override PartName="/xl/drawings/drawing17.xml" ContentType="application/vnd.openxmlformats-officedocument.drawingml.chartshapes+xml"/>
  <Override PartName="/xl/drawings/drawing112.xml" ContentType="application/vnd.openxmlformats-officedocument.drawingml.chartshapes+xml"/>
  <Override PartName="/xl/drawings/drawing76.xml" ContentType="application/vnd.openxmlformats-officedocument.drawingml.chartshapes+xml"/>
  <Override PartName="/xl/drawings/drawing110.xml" ContentType="application/vnd.openxmlformats-officedocument.drawingml.chartshapes+xml"/>
  <Override PartName="/xl/drawings/drawing60.xml" ContentType="application/vnd.openxmlformats-officedocument.drawingml.chartshapes+xml"/>
  <Override PartName="/xl/drawings/drawing18.xml" ContentType="application/vnd.openxmlformats-officedocument.drawingml.chartshapes+xml"/>
  <Override PartName="/xl/drawings/drawing83.xml" ContentType="application/vnd.openxmlformats-officedocument.drawingml.chartshapes+xml"/>
  <Override PartName="/xl/drawings/drawing54.xml" ContentType="application/vnd.openxmlformats-officedocument.drawingml.chartshapes+xml"/>
  <Override PartName="/xl/drawings/drawing35.xml" ContentType="application/vnd.openxmlformats-officedocument.drawingml.chartshapes+xml"/>
  <Override PartName="/xl/drawings/drawing109.xml" ContentType="application/vnd.openxmlformats-officedocument.drawingml.chartshapes+xml"/>
  <Override PartName="/xl/drawings/drawing19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91.xml" ContentType="application/vnd.openxmlformats-officedocument.drawingml.chartshapes+xml"/>
  <Override PartName="/xl/drawings/drawing37.xml" ContentType="application/vnd.openxmlformats-officedocument.drawingml.chartshapes+xml"/>
  <Override PartName="/xl/drawings/drawing20.xml" ContentType="application/vnd.openxmlformats-officedocument.drawingml.chartshapes+xml"/>
  <Override PartName="/xl/drawings/drawing108.xml" ContentType="application/vnd.openxmlformats-officedocument.drawingml.chartshapes+xml"/>
  <Override PartName="/xl/drawings/drawing126.xml" ContentType="application/vnd.openxmlformats-officedocument.drawingml.chartshapes+xml"/>
  <Override PartName="/xl/drawings/drawing61.xml" ContentType="application/vnd.openxmlformats-officedocument.drawingml.chartshapes+xml"/>
  <Override PartName="/xl/drawings/drawing55.xml" ContentType="application/vnd.openxmlformats-officedocument.drawingml.chartshapes+xml"/>
  <Override PartName="/xl/drawings/drawing80.xml" ContentType="application/vnd.openxmlformats-officedocument.drawingml.chartshapes+xml"/>
  <Override PartName="/xl/drawings/drawing21.xml" ContentType="application/vnd.openxmlformats-officedocument.drawingml.chartshapes+xml"/>
  <Override PartName="/xl/drawings/drawing118.xml" ContentType="application/vnd.openxmlformats-officedocument.drawingml.chartshapes+xml"/>
  <Override PartName="/xl/drawings/drawing125.xml" ContentType="application/vnd.openxmlformats-officedocument.drawingml.chartshapes+xml"/>
  <Override PartName="/xl/drawings/drawing39.xml" ContentType="application/vnd.openxmlformats-officedocument.drawingml.chartshapes+xml"/>
  <Override PartName="/xl/drawings/drawing116.xml" ContentType="application/vnd.openxmlformats-officedocument.drawingml.chartshapes+xml"/>
  <Override PartName="/xl/drawings/drawing101.xml" ContentType="application/vnd.openxmlformats-officedocument.drawingml.chartshapes+xml"/>
  <Override PartName="/xl/drawings/drawing123.xml" ContentType="application/vnd.openxmlformats-officedocument.drawingml.chartshapes+xml"/>
  <Override PartName="/xl/drawings/drawing90.xml" ContentType="application/vnd.openxmlformats-officedocument.drawingml.chartshapes+xml"/>
  <Override PartName="/xl/drawings/drawing67.xml" ContentType="application/vnd.openxmlformats-officedocument.drawingml.chartshapes+xml"/>
  <Override PartName="/xl/drawings/drawing86.xml" ContentType="application/vnd.openxmlformats-officedocument.drawingml.chartshapes+xml"/>
  <Override PartName="/xl/drawings/drawing122.xml" ContentType="application/vnd.openxmlformats-officedocument.drawingml.chartshapes+xml"/>
  <Override PartName="/xl/drawings/drawing41.xml" ContentType="application/vnd.openxmlformats-officedocument.drawingml.chartshapes+xml"/>
  <Override PartName="/xl/drawings/drawing121.xml" ContentType="application/vnd.openxmlformats-officedocument.drawingml.chartshapes+xml"/>
  <Override PartName="/xl/drawings/drawing24.xml" ContentType="application/vnd.openxmlformats-officedocument.drawingml.chartshapes+xml"/>
  <Override PartName="/xl/drawings/drawing100.xml" ContentType="application/vnd.openxmlformats-officedocument.drawingml.chartshapes+xml"/>
  <Override PartName="/xl/drawings/drawing119.xml" ContentType="application/vnd.openxmlformats-officedocument.drawingml.chartshapes+xml"/>
  <Override PartName="/xl/drawings/drawing56.xml" ContentType="application/vnd.openxmlformats-officedocument.drawingml.chartshapes+xml"/>
  <Override PartName="/xl/workbook.xml" ContentType="application/vnd.openxmlformats-officedocument.spreadsheetml.sheet.main+xml"/>
  <Override PartName="/xl/drawings/drawing88.xml" ContentType="application/vnd.openxmlformats-officedocument.drawingml.chartshapes+xml"/>
  <Override PartName="/xl/drawings/drawing25.xml" ContentType="application/vnd.openxmlformats-officedocument.drawingml.chartshapes+xml"/>
  <Override PartName="/xl/drawings/drawing43.xml" ContentType="application/vnd.openxmlformats-officedocument.drawingml.chartshapes+xml"/>
  <Override PartName="/xl/drawings/drawing9.xml" ContentType="application/vnd.openxmlformats-officedocument.drawingml.chartshapes+xml"/>
  <Override PartName="/xl/drawings/drawing99.xml" ContentType="application/vnd.openxmlformats-officedocument.drawingml.chartshapes+xml"/>
  <Override PartName="/xl/drawings/drawing84.xml" ContentType="application/vnd.openxmlformats-officedocument.drawingml.chartshapes+xml"/>
  <Override PartName="/xl/drawings/drawing98.xml" ContentType="application/vnd.openxmlformats-officedocument.drawingml.chartshapes+xml"/>
  <Override PartName="/xl/drawings/drawing26.xml" ContentType="application/vnd.openxmlformats-officedocument.drawingml.chartshapes+xml"/>
  <Override PartName="/xl/drawings/drawing10.xml" ContentType="application/vnd.openxmlformats-officedocument.drawingml.chartshapes+xml"/>
  <Override PartName="/xl/drawings/drawing77.xml" ContentType="application/vnd.openxmlformats-officedocument.drawingml.chartshapes+xml"/>
  <Override PartName="/xl/drawings/drawing62.xml" ContentType="application/vnd.openxmlformats-officedocument.drawingml.chartshapes+xml"/>
  <Override PartName="/xl/drawings/drawing97.xml" ContentType="application/vnd.openxmlformats-officedocument.drawingml.chartshapes+xml"/>
  <Override PartName="/xl/drawings/drawing127.xml" ContentType="application/vnd.openxmlformats-officedocument.drawingml.chartshapes+xml"/>
  <Override PartName="/xl/drawings/drawing129.xml" ContentType="application/vnd.openxmlformats-officedocument.drawingml.chartshapes+xml"/>
  <Override PartName="/xl/drawings/drawing130.xml" ContentType="application/vnd.openxmlformats-officedocument.drawingml.chartshapes+xml"/>
  <Override PartName="/xl/drawings/drawing131.xml" ContentType="application/vnd.openxmlformats-officedocument.drawingml.chartshapes+xml"/>
  <Override PartName="/xl/drawings/drawing133.xml" ContentType="application/vnd.openxmlformats-officedocument.drawingml.chartshapes+xml"/>
  <Override PartName="/xl/drawings/drawing135.xml" ContentType="application/vnd.openxmlformats-officedocument.drawingml.chartshapes+xml"/>
  <Override PartName="/xl/drawings/drawing137.xml" ContentType="application/vnd.openxmlformats-officedocument.drawingml.chartshapes+xml"/>
  <Override PartName="/xl/drawings/drawing68.xml" ContentType="application/vnd.openxmlformats-officedocument.drawingml.chartshapes+xml"/>
  <Override PartName="/xl/drawings/drawing57.xml" ContentType="application/vnd.openxmlformats-officedocument.drawingml.chartshap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2.xml" ContentType="application/vnd.openxmlformats-officedocument.themeOverrid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3.xml" ContentType="application/vnd.openxmlformats-officedocument.themeOverrid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4.xml" ContentType="application/vnd.openxmlformats-officedocument.themeOverrid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5.xml" ContentType="application/vnd.openxmlformats-officedocument.themeOverride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7.xml" ContentType="application/vnd.openxmlformats-officedocument.themeOverride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8.xml" ContentType="application/vnd.openxmlformats-officedocument.themeOverride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9.xml" ContentType="application/vnd.openxmlformats-officedocument.themeOverride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0.xml" ContentType="application/vnd.openxmlformats-officedocument.themeOverride+xml"/>
  <Override PartName="/xl/drawings/drawing65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1.xml" ContentType="application/vnd.openxmlformats-officedocument.themeOverride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2.xml" ContentType="application/vnd.openxmlformats-officedocument.themeOverride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3.xml" ContentType="application/vnd.openxmlformats-officedocument.themeOverride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4.xml" ContentType="application/vnd.openxmlformats-officedocument.themeOverride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6.xml" ContentType="application/vnd.openxmlformats-officedocument.themeOverride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7.xml" ContentType="application/vnd.openxmlformats-officedocument.themeOverride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8.xml" ContentType="application/vnd.openxmlformats-officedocument.themeOverride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9.xml" ContentType="application/vnd.openxmlformats-officedocument.themeOverride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50.xml" ContentType="application/vnd.openxmlformats-officedocument.themeOverride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1.xml" ContentType="application/vnd.openxmlformats-officedocument.themeOverride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2.xml" ContentType="application/vnd.openxmlformats-officedocument.themeOverride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3.xml" ContentType="application/vnd.openxmlformats-officedocument.themeOverride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4.xml" ContentType="application/vnd.openxmlformats-officedocument.themeOverride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5.xml" ContentType="application/vnd.openxmlformats-officedocument.themeOverride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6.xml" ContentType="application/vnd.openxmlformats-officedocument.themeOverride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.xml" ContentType="application/vnd.openxmlformats-officedocument.drawingml.chart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9.xml" ContentType="application/vnd.openxmlformats-officedocument.themeOverride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60.xml" ContentType="application/vnd.openxmlformats-officedocument.themeOverride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1.xml" ContentType="application/vnd.openxmlformats-officedocument.themeOverride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2.xml" ContentType="application/vnd.openxmlformats-officedocument.themeOverride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3.xml" ContentType="application/vnd.openxmlformats-officedocument.themeOverride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4.xml" ContentType="application/vnd.openxmlformats-officedocument.themeOverride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5.xml" ContentType="application/vnd.openxmlformats-officedocument.themeOverride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6.xml" ContentType="application/vnd.openxmlformats-officedocument.themeOverride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7.xml" ContentType="application/vnd.openxmlformats-officedocument.themeOverride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8.xml" ContentType="application/vnd.openxmlformats-officedocument.themeOverride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71.xml" ContentType="application/vnd.openxmlformats-officedocument.drawingml.chart+xml"/>
  <Override PartName="/xl/theme/themeOverride69.xml" ContentType="application/vnd.openxmlformats-officedocument.themeOverride+xml"/>
  <Override PartName="/xl/drawings/drawing111.xml" ContentType="application/vnd.openxmlformats-officedocument.drawing+xml"/>
  <Override PartName="/xl/charts/chart7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57.xml" ContentType="application/vnd.openxmlformats-officedocument.themeOverride+xml"/>
  <Override PartName="/xl/drawings/drawing114.xml" ContentType="application/vnd.openxmlformats-officedocument.drawing+xml"/>
  <Override PartName="/xl/charts/chart7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7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20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4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worksheets/sheet1.xml" ContentType="application/vnd.openxmlformats-officedocument.spreadsheetml.worksheet+xml"/>
  <Override PartName="/xl/drawings/drawing128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worksheets/sheet2.xml" ContentType="application/vnd.openxmlformats-officedocument.spreadsheetml.worksheet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worksheets/sheet3.xml" ContentType="application/vnd.openxmlformats-officedocument.spreadsheetml.worksheet+xml"/>
  <Override PartName="/xl/charts/chart8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worksheets/sheet4.xml" ContentType="application/vnd.openxmlformats-officedocument.spreadsheetml.worksheet+xml"/>
  <Override PartName="/xl/drawings/drawing132.xml" ContentType="application/vnd.openxmlformats-officedocument.drawing+xml"/>
  <Override PartName="/xl/charts/chart8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3.xml" ContentType="application/vnd.openxmlformats-officedocument.themeOverride+xml"/>
  <Override PartName="/xl/worksheets/sheet5.xml" ContentType="application/vnd.openxmlformats-officedocument.spreadsheetml.worksheet+xml"/>
  <Override PartName="/xl/drawings/drawing134.xml" ContentType="application/vnd.openxmlformats-officedocument.drawing+xml"/>
  <Override PartName="/xl/charts/chart8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4.xml" ContentType="application/vnd.openxmlformats-officedocument.themeOverride+xml"/>
  <Override PartName="/xl/worksheets/sheet6.xml" ContentType="application/vnd.openxmlformats-officedocument.spreadsheetml.worksheet+xml"/>
  <Override PartName="/xl/drawings/drawing136.xml" ContentType="application/vnd.openxmlformats-officedocument.drawing+xml"/>
  <Override PartName="/xl/charts/chart8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5.xml" ContentType="application/vnd.openxmlformats-officedocument.themeOverrid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17" documentId="8_{299053B6-6478-4874-8AC0-10025D5449E4}" xr6:coauthVersionLast="47" xr6:coauthVersionMax="47" xr10:uidLastSave="{13C91688-BB42-42C1-9E26-196E406A6415}"/>
  <bookViews>
    <workbookView xWindow="-120" yWindow="-120" windowWidth="29040" windowHeight="15720" xr2:uid="{67601E5B-61E7-42B2-9A51-A9861C8FCCC4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1" r:id="rId24"/>
    <sheet name="Pernocta evol mensu TF cat" sheetId="52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2" i="52" l="1"/>
  <c r="L101" i="52"/>
  <c r="L100" i="52"/>
  <c r="L99" i="52"/>
  <c r="L98" i="52"/>
  <c r="L97" i="52"/>
  <c r="K95" i="52"/>
  <c r="L96" i="52" s="1"/>
  <c r="L80" i="52"/>
  <c r="L79" i="52"/>
  <c r="L78" i="52"/>
  <c r="L77" i="52"/>
  <c r="L76" i="52"/>
  <c r="L75" i="52"/>
  <c r="K73" i="52"/>
  <c r="L58" i="52"/>
  <c r="L57" i="52"/>
  <c r="L56" i="52"/>
  <c r="L55" i="52"/>
  <c r="L54" i="52"/>
  <c r="L53" i="52"/>
  <c r="K51" i="52"/>
  <c r="L36" i="52"/>
  <c r="L35" i="52"/>
  <c r="L34" i="52"/>
  <c r="L33" i="52"/>
  <c r="L32" i="52"/>
  <c r="L31" i="52"/>
  <c r="K29" i="52"/>
  <c r="L14" i="52"/>
  <c r="L13" i="52"/>
  <c r="L12" i="52"/>
  <c r="L11" i="52"/>
  <c r="L10" i="52"/>
  <c r="L9" i="52"/>
  <c r="J109" i="52"/>
  <c r="H109" i="52"/>
  <c r="F109" i="52"/>
  <c r="J108" i="52"/>
  <c r="H108" i="52"/>
  <c r="F108" i="52"/>
  <c r="J107" i="52"/>
  <c r="H107" i="52"/>
  <c r="F107" i="52"/>
  <c r="J106" i="52"/>
  <c r="H106" i="52"/>
  <c r="F106" i="52"/>
  <c r="J105" i="52"/>
  <c r="H105" i="52"/>
  <c r="F105" i="52"/>
  <c r="J104" i="52"/>
  <c r="H104" i="52"/>
  <c r="F104" i="52"/>
  <c r="J103" i="52"/>
  <c r="H103" i="52"/>
  <c r="F103" i="52"/>
  <c r="J102" i="52"/>
  <c r="H102" i="52"/>
  <c r="F102" i="52"/>
  <c r="J101" i="52"/>
  <c r="H101" i="52"/>
  <c r="F101" i="52"/>
  <c r="J100" i="52"/>
  <c r="H100" i="52"/>
  <c r="F100" i="52"/>
  <c r="J99" i="52"/>
  <c r="H99" i="52"/>
  <c r="F99" i="52"/>
  <c r="J98" i="52"/>
  <c r="H98" i="52"/>
  <c r="F98" i="52"/>
  <c r="J97" i="52"/>
  <c r="H97" i="52"/>
  <c r="F97" i="52"/>
  <c r="I95" i="52"/>
  <c r="J87" i="52"/>
  <c r="H87" i="52"/>
  <c r="F87" i="52"/>
  <c r="J86" i="52"/>
  <c r="H86" i="52"/>
  <c r="F86" i="52"/>
  <c r="J85" i="52"/>
  <c r="H85" i="52"/>
  <c r="F85" i="52"/>
  <c r="J84" i="52"/>
  <c r="H84" i="52"/>
  <c r="F84" i="52"/>
  <c r="J83" i="52"/>
  <c r="H83" i="52"/>
  <c r="F83" i="52"/>
  <c r="J82" i="52"/>
  <c r="H82" i="52"/>
  <c r="F82" i="52"/>
  <c r="J81" i="52"/>
  <c r="H81" i="52"/>
  <c r="F81" i="52"/>
  <c r="J80" i="52"/>
  <c r="H80" i="52"/>
  <c r="F80" i="52"/>
  <c r="J79" i="52"/>
  <c r="H79" i="52"/>
  <c r="F79" i="52"/>
  <c r="J78" i="52"/>
  <c r="H78" i="52"/>
  <c r="F78" i="52"/>
  <c r="J77" i="52"/>
  <c r="H77" i="52"/>
  <c r="F77" i="52"/>
  <c r="J76" i="52"/>
  <c r="H76" i="52"/>
  <c r="F76" i="52"/>
  <c r="J75" i="52"/>
  <c r="H75" i="52"/>
  <c r="F75" i="52"/>
  <c r="J65" i="52"/>
  <c r="H65" i="52"/>
  <c r="F65" i="52"/>
  <c r="J64" i="52"/>
  <c r="H64" i="52"/>
  <c r="F64" i="52"/>
  <c r="J63" i="52"/>
  <c r="H63" i="52"/>
  <c r="F63" i="52"/>
  <c r="J62" i="52"/>
  <c r="H62" i="52"/>
  <c r="F62" i="52"/>
  <c r="J61" i="52"/>
  <c r="H61" i="52"/>
  <c r="F61" i="52"/>
  <c r="J60" i="52"/>
  <c r="H60" i="52"/>
  <c r="F60" i="52"/>
  <c r="J59" i="52"/>
  <c r="H59" i="52"/>
  <c r="F59" i="52"/>
  <c r="J58" i="52"/>
  <c r="H58" i="52"/>
  <c r="F58" i="52"/>
  <c r="J57" i="52"/>
  <c r="H57" i="52"/>
  <c r="F57" i="52"/>
  <c r="J56" i="52"/>
  <c r="H56" i="52"/>
  <c r="F56" i="52"/>
  <c r="J55" i="52"/>
  <c r="H55" i="52"/>
  <c r="F55" i="52"/>
  <c r="J54" i="52"/>
  <c r="H54" i="52"/>
  <c r="F54" i="52"/>
  <c r="J53" i="52"/>
  <c r="H53" i="52"/>
  <c r="F53" i="52"/>
  <c r="J43" i="52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J36" i="52"/>
  <c r="H36" i="52"/>
  <c r="F36" i="52"/>
  <c r="J35" i="52"/>
  <c r="H35" i="52"/>
  <c r="F35" i="52"/>
  <c r="J34" i="52"/>
  <c r="H34" i="52"/>
  <c r="F34" i="52"/>
  <c r="J33" i="52"/>
  <c r="H33" i="52"/>
  <c r="F33" i="52"/>
  <c r="J32" i="52"/>
  <c r="H32" i="52"/>
  <c r="F32" i="52"/>
  <c r="J31" i="52"/>
  <c r="H31" i="52"/>
  <c r="F31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J14" i="52"/>
  <c r="H14" i="52"/>
  <c r="F14" i="52"/>
  <c r="J13" i="52"/>
  <c r="H13" i="52"/>
  <c r="F13" i="52"/>
  <c r="J12" i="52"/>
  <c r="H12" i="52"/>
  <c r="F12" i="52"/>
  <c r="J11" i="52"/>
  <c r="H11" i="52"/>
  <c r="F11" i="52"/>
  <c r="J10" i="52"/>
  <c r="H10" i="52"/>
  <c r="F10" i="52"/>
  <c r="J9" i="52"/>
  <c r="H9" i="52"/>
  <c r="F9" i="52"/>
  <c r="I7" i="52"/>
  <c r="I51" i="52" s="1"/>
  <c r="L52" i="52" s="1"/>
  <c r="L260" i="51"/>
  <c r="L259" i="51"/>
  <c r="L258" i="51"/>
  <c r="L257" i="51"/>
  <c r="L256" i="51"/>
  <c r="L255" i="51"/>
  <c r="K253" i="51"/>
  <c r="L234" i="51"/>
  <c r="L233" i="51"/>
  <c r="L232" i="51"/>
  <c r="L231" i="51"/>
  <c r="L230" i="51"/>
  <c r="L229" i="51"/>
  <c r="K227" i="51"/>
  <c r="L212" i="51"/>
  <c r="L211" i="51"/>
  <c r="L210" i="51"/>
  <c r="L209" i="51"/>
  <c r="L208" i="51"/>
  <c r="L207" i="51"/>
  <c r="K205" i="51"/>
  <c r="L190" i="51"/>
  <c r="L189" i="51"/>
  <c r="L188" i="51"/>
  <c r="L187" i="51"/>
  <c r="L186" i="51"/>
  <c r="L185" i="51"/>
  <c r="K183" i="51"/>
  <c r="L168" i="51"/>
  <c r="L167" i="51"/>
  <c r="L166" i="51"/>
  <c r="L165" i="51"/>
  <c r="L164" i="51"/>
  <c r="L163" i="51"/>
  <c r="K161" i="51"/>
  <c r="L146" i="51"/>
  <c r="L145" i="51"/>
  <c r="L144" i="51"/>
  <c r="L143" i="51"/>
  <c r="L142" i="51"/>
  <c r="L141" i="51"/>
  <c r="K139" i="51"/>
  <c r="L124" i="51"/>
  <c r="L123" i="51"/>
  <c r="L122" i="51"/>
  <c r="L121" i="51"/>
  <c r="L120" i="51"/>
  <c r="L119" i="51"/>
  <c r="K117" i="51"/>
  <c r="L102" i="51"/>
  <c r="L101" i="51"/>
  <c r="L100" i="51"/>
  <c r="L99" i="51"/>
  <c r="L98" i="51"/>
  <c r="L97" i="51"/>
  <c r="K95" i="51"/>
  <c r="L80" i="51"/>
  <c r="L79" i="51"/>
  <c r="L78" i="51"/>
  <c r="L77" i="51"/>
  <c r="L76" i="51"/>
  <c r="L75" i="51"/>
  <c r="K73" i="51"/>
  <c r="L58" i="51"/>
  <c r="L57" i="51"/>
  <c r="L56" i="51"/>
  <c r="L55" i="51"/>
  <c r="L54" i="51"/>
  <c r="L53" i="51"/>
  <c r="K51" i="51"/>
  <c r="L36" i="51"/>
  <c r="L35" i="51"/>
  <c r="L34" i="51"/>
  <c r="L33" i="51"/>
  <c r="L32" i="51"/>
  <c r="L31" i="51"/>
  <c r="K29" i="51"/>
  <c r="L14" i="51"/>
  <c r="L13" i="51"/>
  <c r="L12" i="51"/>
  <c r="L11" i="51"/>
  <c r="L10" i="51"/>
  <c r="L9" i="51"/>
  <c r="J267" i="51"/>
  <c r="H267" i="51"/>
  <c r="F267" i="51"/>
  <c r="J266" i="51"/>
  <c r="H266" i="51"/>
  <c r="F266" i="51"/>
  <c r="J265" i="51"/>
  <c r="H265" i="51"/>
  <c r="F265" i="51"/>
  <c r="J264" i="51"/>
  <c r="H264" i="51"/>
  <c r="F264" i="51"/>
  <c r="J263" i="51"/>
  <c r="H263" i="51"/>
  <c r="F263" i="51"/>
  <c r="J262" i="51"/>
  <c r="H262" i="51"/>
  <c r="F262" i="51"/>
  <c r="J261" i="51"/>
  <c r="H261" i="51"/>
  <c r="F261" i="51"/>
  <c r="J260" i="51"/>
  <c r="H260" i="51"/>
  <c r="F260" i="51"/>
  <c r="J259" i="51"/>
  <c r="H259" i="51"/>
  <c r="F259" i="51"/>
  <c r="J258" i="51"/>
  <c r="H258" i="51"/>
  <c r="F258" i="51"/>
  <c r="J257" i="51"/>
  <c r="H257" i="51"/>
  <c r="F257" i="51"/>
  <c r="J256" i="51"/>
  <c r="H256" i="51"/>
  <c r="F256" i="51"/>
  <c r="J255" i="51"/>
  <c r="H255" i="51"/>
  <c r="F255" i="51"/>
  <c r="B252" i="51"/>
  <c r="J241" i="51"/>
  <c r="H241" i="51"/>
  <c r="F241" i="51"/>
  <c r="J240" i="51"/>
  <c r="H240" i="51"/>
  <c r="F240" i="51"/>
  <c r="J239" i="51"/>
  <c r="H239" i="51"/>
  <c r="F239" i="51"/>
  <c r="J238" i="51"/>
  <c r="H238" i="51"/>
  <c r="F238" i="51"/>
  <c r="J237" i="51"/>
  <c r="H237" i="51"/>
  <c r="F237" i="51"/>
  <c r="J236" i="51"/>
  <c r="H236" i="51"/>
  <c r="F236" i="51"/>
  <c r="J235" i="51"/>
  <c r="H235" i="51"/>
  <c r="F235" i="51"/>
  <c r="J234" i="51"/>
  <c r="H234" i="51"/>
  <c r="F234" i="51"/>
  <c r="J233" i="51"/>
  <c r="H233" i="51"/>
  <c r="F233" i="51"/>
  <c r="J232" i="51"/>
  <c r="H232" i="51"/>
  <c r="F232" i="51"/>
  <c r="J231" i="51"/>
  <c r="H231" i="51"/>
  <c r="F231" i="51"/>
  <c r="J230" i="51"/>
  <c r="H230" i="51"/>
  <c r="F230" i="51"/>
  <c r="J229" i="51"/>
  <c r="H229" i="51"/>
  <c r="F229" i="51"/>
  <c r="B226" i="51"/>
  <c r="J219" i="51"/>
  <c r="H219" i="51"/>
  <c r="F219" i="51"/>
  <c r="J218" i="51"/>
  <c r="H218" i="51"/>
  <c r="F218" i="51"/>
  <c r="J217" i="51"/>
  <c r="H217" i="51"/>
  <c r="F217" i="51"/>
  <c r="J216" i="51"/>
  <c r="H216" i="51"/>
  <c r="F216" i="51"/>
  <c r="J215" i="51"/>
  <c r="H215" i="51"/>
  <c r="F215" i="51"/>
  <c r="J214" i="51"/>
  <c r="H214" i="51"/>
  <c r="F214" i="51"/>
  <c r="J213" i="51"/>
  <c r="H213" i="51"/>
  <c r="F213" i="51"/>
  <c r="J212" i="51"/>
  <c r="H212" i="51"/>
  <c r="F212" i="51"/>
  <c r="J211" i="51"/>
  <c r="H211" i="51"/>
  <c r="F211" i="51"/>
  <c r="J210" i="51"/>
  <c r="H210" i="51"/>
  <c r="F210" i="51"/>
  <c r="J209" i="51"/>
  <c r="H209" i="51"/>
  <c r="F209" i="51"/>
  <c r="J208" i="51"/>
  <c r="H208" i="51"/>
  <c r="F208" i="51"/>
  <c r="J207" i="51"/>
  <c r="H207" i="51"/>
  <c r="F207" i="51"/>
  <c r="B204" i="51"/>
  <c r="J197" i="51"/>
  <c r="H197" i="51"/>
  <c r="F197" i="51"/>
  <c r="J196" i="51"/>
  <c r="H196" i="51"/>
  <c r="F196" i="51"/>
  <c r="J195" i="51"/>
  <c r="H195" i="51"/>
  <c r="F195" i="51"/>
  <c r="J194" i="51"/>
  <c r="H194" i="51"/>
  <c r="F194" i="51"/>
  <c r="J193" i="51"/>
  <c r="H193" i="51"/>
  <c r="F193" i="51"/>
  <c r="J192" i="51"/>
  <c r="H192" i="51"/>
  <c r="F192" i="51"/>
  <c r="J191" i="51"/>
  <c r="H191" i="51"/>
  <c r="F191" i="51"/>
  <c r="J190" i="51"/>
  <c r="H190" i="51"/>
  <c r="F190" i="51"/>
  <c r="J189" i="51"/>
  <c r="H189" i="51"/>
  <c r="F189" i="51"/>
  <c r="J188" i="51"/>
  <c r="H188" i="51"/>
  <c r="F188" i="51"/>
  <c r="J187" i="51"/>
  <c r="H187" i="51"/>
  <c r="F187" i="51"/>
  <c r="J186" i="51"/>
  <c r="H186" i="51"/>
  <c r="F186" i="51"/>
  <c r="J185" i="51"/>
  <c r="H185" i="51"/>
  <c r="F185" i="51"/>
  <c r="B182" i="51"/>
  <c r="J175" i="51"/>
  <c r="H175" i="51"/>
  <c r="F175" i="51"/>
  <c r="J174" i="51"/>
  <c r="H174" i="51"/>
  <c r="F174" i="51"/>
  <c r="J173" i="51"/>
  <c r="H173" i="51"/>
  <c r="F173" i="51"/>
  <c r="J172" i="51"/>
  <c r="H172" i="51"/>
  <c r="F172" i="51"/>
  <c r="J171" i="51"/>
  <c r="H171" i="51"/>
  <c r="F171" i="51"/>
  <c r="J170" i="51"/>
  <c r="H170" i="51"/>
  <c r="F170" i="51"/>
  <c r="J169" i="51"/>
  <c r="H169" i="51"/>
  <c r="F169" i="51"/>
  <c r="J168" i="51"/>
  <c r="H168" i="51"/>
  <c r="F168" i="51"/>
  <c r="J167" i="51"/>
  <c r="H167" i="51"/>
  <c r="F167" i="51"/>
  <c r="J166" i="51"/>
  <c r="H166" i="51"/>
  <c r="F166" i="51"/>
  <c r="J165" i="51"/>
  <c r="H165" i="51"/>
  <c r="F165" i="51"/>
  <c r="J164" i="51"/>
  <c r="H164" i="51"/>
  <c r="F164" i="51"/>
  <c r="J163" i="51"/>
  <c r="H163" i="51"/>
  <c r="F163" i="51"/>
  <c r="B160" i="51"/>
  <c r="J153" i="51"/>
  <c r="H153" i="51"/>
  <c r="F153" i="51"/>
  <c r="J152" i="51"/>
  <c r="H152" i="51"/>
  <c r="F152" i="51"/>
  <c r="J151" i="51"/>
  <c r="H151" i="51"/>
  <c r="F151" i="51"/>
  <c r="J150" i="51"/>
  <c r="H150" i="51"/>
  <c r="F150" i="51"/>
  <c r="J149" i="51"/>
  <c r="H149" i="51"/>
  <c r="F149" i="51"/>
  <c r="J148" i="51"/>
  <c r="H148" i="51"/>
  <c r="F148" i="51"/>
  <c r="J147" i="51"/>
  <c r="H147" i="51"/>
  <c r="F147" i="51"/>
  <c r="J146" i="51"/>
  <c r="H146" i="51"/>
  <c r="F146" i="51"/>
  <c r="J145" i="51"/>
  <c r="H145" i="51"/>
  <c r="F145" i="51"/>
  <c r="J144" i="51"/>
  <c r="H144" i="51"/>
  <c r="F144" i="51"/>
  <c r="J143" i="51"/>
  <c r="H143" i="51"/>
  <c r="F143" i="51"/>
  <c r="J142" i="51"/>
  <c r="H142" i="51"/>
  <c r="F142" i="51"/>
  <c r="J141" i="51"/>
  <c r="H141" i="51"/>
  <c r="F141" i="51"/>
  <c r="B138" i="51"/>
  <c r="J131" i="51"/>
  <c r="H131" i="51"/>
  <c r="F131" i="51"/>
  <c r="J130" i="51"/>
  <c r="H130" i="51"/>
  <c r="F130" i="51"/>
  <c r="J129" i="51"/>
  <c r="H129" i="51"/>
  <c r="F129" i="51"/>
  <c r="J128" i="51"/>
  <c r="H128" i="51"/>
  <c r="F128" i="51"/>
  <c r="J127" i="51"/>
  <c r="H127" i="51"/>
  <c r="F127" i="51"/>
  <c r="J126" i="51"/>
  <c r="H126" i="51"/>
  <c r="F126" i="51"/>
  <c r="J125" i="51"/>
  <c r="H125" i="51"/>
  <c r="F125" i="51"/>
  <c r="J124" i="51"/>
  <c r="H124" i="51"/>
  <c r="F124" i="51"/>
  <c r="J123" i="51"/>
  <c r="H123" i="51"/>
  <c r="F123" i="51"/>
  <c r="J122" i="51"/>
  <c r="H122" i="51"/>
  <c r="F122" i="51"/>
  <c r="J121" i="51"/>
  <c r="H121" i="51"/>
  <c r="F121" i="51"/>
  <c r="J120" i="51"/>
  <c r="H120" i="51"/>
  <c r="F120" i="51"/>
  <c r="J119" i="51"/>
  <c r="H119" i="51"/>
  <c r="F119" i="51"/>
  <c r="I117" i="51"/>
  <c r="B116" i="51"/>
  <c r="J109" i="51"/>
  <c r="H109" i="51"/>
  <c r="F109" i="51"/>
  <c r="J108" i="51"/>
  <c r="H108" i="51"/>
  <c r="F108" i="51"/>
  <c r="J107" i="51"/>
  <c r="H107" i="51"/>
  <c r="F107" i="51"/>
  <c r="J106" i="51"/>
  <c r="H106" i="51"/>
  <c r="F106" i="51"/>
  <c r="J105" i="51"/>
  <c r="H105" i="51"/>
  <c r="F105" i="51"/>
  <c r="J104" i="51"/>
  <c r="H104" i="51"/>
  <c r="F104" i="51"/>
  <c r="J103" i="51"/>
  <c r="H103" i="51"/>
  <c r="F103" i="51"/>
  <c r="J102" i="51"/>
  <c r="H102" i="51"/>
  <c r="F102" i="51"/>
  <c r="J101" i="51"/>
  <c r="H101" i="51"/>
  <c r="F101" i="51"/>
  <c r="J100" i="51"/>
  <c r="H100" i="51"/>
  <c r="F100" i="51"/>
  <c r="J99" i="51"/>
  <c r="H99" i="51"/>
  <c r="F99" i="51"/>
  <c r="J98" i="51"/>
  <c r="H98" i="51"/>
  <c r="F98" i="51"/>
  <c r="J97" i="51"/>
  <c r="H97" i="51"/>
  <c r="F97" i="51"/>
  <c r="J87" i="51"/>
  <c r="H87" i="51"/>
  <c r="F87" i="51"/>
  <c r="J86" i="51"/>
  <c r="H86" i="51"/>
  <c r="F86" i="51"/>
  <c r="J85" i="51"/>
  <c r="H85" i="51"/>
  <c r="F85" i="51"/>
  <c r="J84" i="51"/>
  <c r="H84" i="51"/>
  <c r="F84" i="51"/>
  <c r="J83" i="51"/>
  <c r="H83" i="51"/>
  <c r="F83" i="51"/>
  <c r="J82" i="51"/>
  <c r="H82" i="51"/>
  <c r="F82" i="51"/>
  <c r="J81" i="51"/>
  <c r="H81" i="51"/>
  <c r="F81" i="51"/>
  <c r="J80" i="51"/>
  <c r="H80" i="51"/>
  <c r="F80" i="51"/>
  <c r="J79" i="51"/>
  <c r="H79" i="51"/>
  <c r="F79" i="51"/>
  <c r="J78" i="51"/>
  <c r="H78" i="51"/>
  <c r="F78" i="51"/>
  <c r="J77" i="51"/>
  <c r="H77" i="51"/>
  <c r="F77" i="51"/>
  <c r="J76" i="51"/>
  <c r="H76" i="51"/>
  <c r="F76" i="51"/>
  <c r="J75" i="51"/>
  <c r="H75" i="51"/>
  <c r="F75" i="51"/>
  <c r="J65" i="51"/>
  <c r="H65" i="51"/>
  <c r="F65" i="51"/>
  <c r="J64" i="51"/>
  <c r="H64" i="51"/>
  <c r="F64" i="51"/>
  <c r="J63" i="51"/>
  <c r="H63" i="51"/>
  <c r="F63" i="51"/>
  <c r="J62" i="51"/>
  <c r="H62" i="51"/>
  <c r="F62" i="51"/>
  <c r="J61" i="51"/>
  <c r="H61" i="51"/>
  <c r="F61" i="51"/>
  <c r="J60" i="51"/>
  <c r="H60" i="51"/>
  <c r="F60" i="51"/>
  <c r="J59" i="51"/>
  <c r="H59" i="51"/>
  <c r="F59" i="51"/>
  <c r="J58" i="51"/>
  <c r="H58" i="51"/>
  <c r="F58" i="51"/>
  <c r="J57" i="51"/>
  <c r="H57" i="51"/>
  <c r="F57" i="51"/>
  <c r="J56" i="51"/>
  <c r="H56" i="51"/>
  <c r="F56" i="51"/>
  <c r="J55" i="51"/>
  <c r="H55" i="51"/>
  <c r="F55" i="51"/>
  <c r="J54" i="51"/>
  <c r="H54" i="51"/>
  <c r="F54" i="51"/>
  <c r="J53" i="51"/>
  <c r="H53" i="51"/>
  <c r="F53" i="51"/>
  <c r="J43" i="51"/>
  <c r="H43" i="51"/>
  <c r="F43" i="51"/>
  <c r="J42" i="51"/>
  <c r="H42" i="51"/>
  <c r="F42" i="51"/>
  <c r="J41" i="51"/>
  <c r="H41" i="51"/>
  <c r="F41" i="51"/>
  <c r="J40" i="51"/>
  <c r="H40" i="51"/>
  <c r="F40" i="51"/>
  <c r="J39" i="51"/>
  <c r="H39" i="51"/>
  <c r="F39" i="51"/>
  <c r="J38" i="51"/>
  <c r="H38" i="51"/>
  <c r="F38" i="51"/>
  <c r="J37" i="51"/>
  <c r="H37" i="51"/>
  <c r="F37" i="51"/>
  <c r="J36" i="51"/>
  <c r="H36" i="51"/>
  <c r="F36" i="51"/>
  <c r="J35" i="51"/>
  <c r="H35" i="51"/>
  <c r="F35" i="51"/>
  <c r="J34" i="51"/>
  <c r="H34" i="51"/>
  <c r="F34" i="51"/>
  <c r="J33" i="51"/>
  <c r="H33" i="51"/>
  <c r="F33" i="51"/>
  <c r="J32" i="51"/>
  <c r="H32" i="51"/>
  <c r="F32" i="51"/>
  <c r="J31" i="51"/>
  <c r="H31" i="51"/>
  <c r="F31" i="51"/>
  <c r="J21" i="51"/>
  <c r="H21" i="51"/>
  <c r="F21" i="51"/>
  <c r="J20" i="51"/>
  <c r="H20" i="51"/>
  <c r="F20" i="51"/>
  <c r="J19" i="51"/>
  <c r="H19" i="51"/>
  <c r="F19" i="51"/>
  <c r="J18" i="51"/>
  <c r="H18" i="51"/>
  <c r="F18" i="51"/>
  <c r="J17" i="51"/>
  <c r="H17" i="51"/>
  <c r="F17" i="51"/>
  <c r="J16" i="51"/>
  <c r="H16" i="51"/>
  <c r="F16" i="51"/>
  <c r="J15" i="51"/>
  <c r="H15" i="51"/>
  <c r="F15" i="51"/>
  <c r="J14" i="51"/>
  <c r="H14" i="51"/>
  <c r="F14" i="51"/>
  <c r="J13" i="51"/>
  <c r="H13" i="51"/>
  <c r="F13" i="51"/>
  <c r="J12" i="51"/>
  <c r="H12" i="51"/>
  <c r="F12" i="51"/>
  <c r="J11" i="51"/>
  <c r="H11" i="51"/>
  <c r="F11" i="51"/>
  <c r="J10" i="51"/>
  <c r="H10" i="51"/>
  <c r="F10" i="51"/>
  <c r="J9" i="51"/>
  <c r="H9" i="51"/>
  <c r="F9" i="51"/>
  <c r="I7" i="51"/>
  <c r="I139" i="51" s="1"/>
  <c r="L102" i="50"/>
  <c r="L101" i="50"/>
  <c r="L100" i="50"/>
  <c r="L99" i="50"/>
  <c r="L98" i="50"/>
  <c r="L97" i="50"/>
  <c r="L96" i="50"/>
  <c r="L80" i="50"/>
  <c r="L79" i="50"/>
  <c r="L78" i="50"/>
  <c r="L77" i="50"/>
  <c r="L76" i="50"/>
  <c r="L75" i="50"/>
  <c r="L74" i="50"/>
  <c r="L58" i="50"/>
  <c r="L57" i="50"/>
  <c r="L56" i="50"/>
  <c r="L55" i="50"/>
  <c r="L54" i="50"/>
  <c r="L53" i="50"/>
  <c r="L52" i="50"/>
  <c r="L36" i="50"/>
  <c r="L35" i="50"/>
  <c r="L34" i="50"/>
  <c r="L33" i="50"/>
  <c r="L32" i="50"/>
  <c r="L31" i="50"/>
  <c r="L30" i="50"/>
  <c r="L14" i="50"/>
  <c r="L13" i="50"/>
  <c r="L12" i="50"/>
  <c r="L11" i="50"/>
  <c r="L10" i="50"/>
  <c r="L9" i="50"/>
  <c r="L8" i="50"/>
  <c r="J109" i="50"/>
  <c r="H109" i="50"/>
  <c r="F109" i="50"/>
  <c r="J108" i="50"/>
  <c r="H108" i="50"/>
  <c r="F108" i="50"/>
  <c r="J107" i="50"/>
  <c r="H107" i="50"/>
  <c r="F107" i="50"/>
  <c r="J106" i="50"/>
  <c r="H106" i="50"/>
  <c r="F106" i="50"/>
  <c r="J105" i="50"/>
  <c r="H105" i="50"/>
  <c r="F105" i="50"/>
  <c r="J104" i="50"/>
  <c r="H104" i="50"/>
  <c r="F104" i="50"/>
  <c r="J103" i="50"/>
  <c r="H103" i="50"/>
  <c r="F103" i="50"/>
  <c r="J102" i="50"/>
  <c r="H102" i="50"/>
  <c r="F102" i="50"/>
  <c r="J101" i="50"/>
  <c r="H101" i="50"/>
  <c r="F101" i="50"/>
  <c r="J100" i="50"/>
  <c r="H100" i="50"/>
  <c r="F100" i="50"/>
  <c r="J99" i="50"/>
  <c r="H99" i="50"/>
  <c r="F99" i="50"/>
  <c r="J98" i="50"/>
  <c r="H98" i="50"/>
  <c r="F98" i="50"/>
  <c r="J97" i="50"/>
  <c r="H97" i="50"/>
  <c r="F97" i="50"/>
  <c r="I95" i="50"/>
  <c r="J96" i="50" s="1"/>
  <c r="G95" i="50"/>
  <c r="H96" i="50" s="1"/>
  <c r="J87" i="50"/>
  <c r="H87" i="50"/>
  <c r="F87" i="50"/>
  <c r="J86" i="50"/>
  <c r="H86" i="50"/>
  <c r="F86" i="50"/>
  <c r="J85" i="50"/>
  <c r="H85" i="50"/>
  <c r="F85" i="50"/>
  <c r="J84" i="50"/>
  <c r="H84" i="50"/>
  <c r="F84" i="50"/>
  <c r="J83" i="50"/>
  <c r="H83" i="50"/>
  <c r="F83" i="50"/>
  <c r="J82" i="50"/>
  <c r="H82" i="50"/>
  <c r="F82" i="50"/>
  <c r="J81" i="50"/>
  <c r="H81" i="50"/>
  <c r="F81" i="50"/>
  <c r="J80" i="50"/>
  <c r="H80" i="50"/>
  <c r="F80" i="50"/>
  <c r="J79" i="50"/>
  <c r="H79" i="50"/>
  <c r="F79" i="50"/>
  <c r="J78" i="50"/>
  <c r="H78" i="50"/>
  <c r="F78" i="50"/>
  <c r="J77" i="50"/>
  <c r="H77" i="50"/>
  <c r="F77" i="50"/>
  <c r="J76" i="50"/>
  <c r="H76" i="50"/>
  <c r="F76" i="50"/>
  <c r="J75" i="50"/>
  <c r="H75" i="50"/>
  <c r="F75" i="50"/>
  <c r="J74" i="50"/>
  <c r="H74" i="50"/>
  <c r="I73" i="50"/>
  <c r="G73" i="50"/>
  <c r="E73" i="50" s="1"/>
  <c r="J65" i="50"/>
  <c r="H65" i="50"/>
  <c r="F65" i="50"/>
  <c r="J64" i="50"/>
  <c r="H64" i="50"/>
  <c r="F64" i="50"/>
  <c r="J63" i="50"/>
  <c r="H63" i="50"/>
  <c r="F63" i="50"/>
  <c r="J62" i="50"/>
  <c r="H62" i="50"/>
  <c r="F62" i="50"/>
  <c r="J61" i="50"/>
  <c r="H61" i="50"/>
  <c r="F61" i="50"/>
  <c r="J60" i="50"/>
  <c r="H60" i="50"/>
  <c r="F60" i="50"/>
  <c r="J59" i="50"/>
  <c r="H59" i="50"/>
  <c r="F59" i="50"/>
  <c r="J58" i="50"/>
  <c r="H58" i="50"/>
  <c r="F58" i="50"/>
  <c r="J57" i="50"/>
  <c r="H57" i="50"/>
  <c r="F57" i="50"/>
  <c r="J56" i="50"/>
  <c r="H56" i="50"/>
  <c r="F56" i="50"/>
  <c r="J55" i="50"/>
  <c r="H55" i="50"/>
  <c r="F55" i="50"/>
  <c r="J54" i="50"/>
  <c r="H54" i="50"/>
  <c r="F54" i="50"/>
  <c r="J53" i="50"/>
  <c r="H53" i="50"/>
  <c r="F53" i="50"/>
  <c r="I51" i="50"/>
  <c r="J52" i="50" s="1"/>
  <c r="G51" i="50"/>
  <c r="H52" i="50" s="1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J36" i="50"/>
  <c r="H36" i="50"/>
  <c r="F36" i="50"/>
  <c r="J35" i="50"/>
  <c r="H35" i="50"/>
  <c r="F35" i="50"/>
  <c r="J34" i="50"/>
  <c r="H34" i="50"/>
  <c r="F34" i="50"/>
  <c r="J33" i="50"/>
  <c r="H33" i="50"/>
  <c r="F33" i="50"/>
  <c r="J32" i="50"/>
  <c r="H32" i="50"/>
  <c r="F32" i="50"/>
  <c r="J31" i="50"/>
  <c r="H31" i="50"/>
  <c r="F31" i="50"/>
  <c r="I29" i="50"/>
  <c r="J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J14" i="50"/>
  <c r="H14" i="50"/>
  <c r="F14" i="50"/>
  <c r="J13" i="50"/>
  <c r="H13" i="50"/>
  <c r="F13" i="50"/>
  <c r="J12" i="50"/>
  <c r="H12" i="50"/>
  <c r="F12" i="50"/>
  <c r="J11" i="50"/>
  <c r="H11" i="50"/>
  <c r="F11" i="50"/>
  <c r="J10" i="50"/>
  <c r="H10" i="50"/>
  <c r="F10" i="50"/>
  <c r="J9" i="50"/>
  <c r="H9" i="50"/>
  <c r="F9" i="50"/>
  <c r="I7" i="50"/>
  <c r="G7" i="50" s="1"/>
  <c r="L278" i="49"/>
  <c r="L277" i="49"/>
  <c r="L276" i="49"/>
  <c r="L275" i="49"/>
  <c r="L274" i="49"/>
  <c r="L273" i="49"/>
  <c r="K271" i="49"/>
  <c r="L272" i="49" s="1"/>
  <c r="L256" i="49"/>
  <c r="L255" i="49"/>
  <c r="L254" i="49"/>
  <c r="L253" i="49"/>
  <c r="L252" i="49"/>
  <c r="L251" i="49"/>
  <c r="K249" i="49"/>
  <c r="L250" i="49" s="1"/>
  <c r="L234" i="49"/>
  <c r="L233" i="49"/>
  <c r="L232" i="49"/>
  <c r="L231" i="49"/>
  <c r="L230" i="49"/>
  <c r="L229" i="49"/>
  <c r="K227" i="49"/>
  <c r="L228" i="49" s="1"/>
  <c r="L212" i="49"/>
  <c r="L211" i="49"/>
  <c r="L210" i="49"/>
  <c r="L209" i="49"/>
  <c r="L208" i="49"/>
  <c r="L207" i="49"/>
  <c r="K205" i="49"/>
  <c r="L206" i="49" s="1"/>
  <c r="L190" i="49"/>
  <c r="L189" i="49"/>
  <c r="L188" i="49"/>
  <c r="L187" i="49"/>
  <c r="L186" i="49"/>
  <c r="L185" i="49"/>
  <c r="K183" i="49"/>
  <c r="L184" i="49" s="1"/>
  <c r="L168" i="49"/>
  <c r="L167" i="49"/>
  <c r="L166" i="49"/>
  <c r="L165" i="49"/>
  <c r="L164" i="49"/>
  <c r="L163" i="49"/>
  <c r="K161" i="49"/>
  <c r="L162" i="49" s="1"/>
  <c r="L146" i="49"/>
  <c r="L145" i="49"/>
  <c r="L144" i="49"/>
  <c r="L143" i="49"/>
  <c r="L142" i="49"/>
  <c r="L141" i="49"/>
  <c r="K139" i="49"/>
  <c r="L140" i="49" s="1"/>
  <c r="L124" i="49"/>
  <c r="L123" i="49"/>
  <c r="L122" i="49"/>
  <c r="L121" i="49"/>
  <c r="L120" i="49"/>
  <c r="L119" i="49"/>
  <c r="K117" i="49"/>
  <c r="L118" i="49" s="1"/>
  <c r="L102" i="49"/>
  <c r="L101" i="49"/>
  <c r="L100" i="49"/>
  <c r="L99" i="49"/>
  <c r="L98" i="49"/>
  <c r="L97" i="49"/>
  <c r="K95" i="49"/>
  <c r="L96" i="49" s="1"/>
  <c r="L80" i="49"/>
  <c r="L79" i="49"/>
  <c r="L78" i="49"/>
  <c r="L77" i="49"/>
  <c r="L76" i="49"/>
  <c r="L75" i="49"/>
  <c r="K73" i="49"/>
  <c r="L74" i="49" s="1"/>
  <c r="L58" i="49"/>
  <c r="L57" i="49"/>
  <c r="L56" i="49"/>
  <c r="L55" i="49"/>
  <c r="L54" i="49"/>
  <c r="L53" i="49"/>
  <c r="K51" i="49"/>
  <c r="L52" i="49" s="1"/>
  <c r="L36" i="49"/>
  <c r="L35" i="49"/>
  <c r="L34" i="49"/>
  <c r="L33" i="49"/>
  <c r="L32" i="49"/>
  <c r="L31" i="49"/>
  <c r="K29" i="49"/>
  <c r="L30" i="49" s="1"/>
  <c r="L14" i="49"/>
  <c r="L13" i="49"/>
  <c r="L12" i="49"/>
  <c r="L11" i="49"/>
  <c r="L10" i="49"/>
  <c r="L9" i="49"/>
  <c r="L8" i="49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J278" i="49"/>
  <c r="H278" i="49"/>
  <c r="F278" i="49"/>
  <c r="J277" i="49"/>
  <c r="H277" i="49"/>
  <c r="F277" i="49"/>
  <c r="J276" i="49"/>
  <c r="H276" i="49"/>
  <c r="F276" i="49"/>
  <c r="J275" i="49"/>
  <c r="H275" i="49"/>
  <c r="F275" i="49"/>
  <c r="J274" i="49"/>
  <c r="H274" i="49"/>
  <c r="F274" i="49"/>
  <c r="J273" i="49"/>
  <c r="H273" i="49"/>
  <c r="F273" i="49"/>
  <c r="I271" i="49"/>
  <c r="J272" i="49" s="1"/>
  <c r="B270" i="49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J256" i="49"/>
  <c r="H256" i="49"/>
  <c r="F256" i="49"/>
  <c r="J255" i="49"/>
  <c r="H255" i="49"/>
  <c r="F255" i="49"/>
  <c r="J254" i="49"/>
  <c r="H254" i="49"/>
  <c r="F254" i="49"/>
  <c r="J253" i="49"/>
  <c r="H253" i="49"/>
  <c r="F253" i="49"/>
  <c r="J252" i="49"/>
  <c r="H252" i="49"/>
  <c r="F252" i="49"/>
  <c r="J251" i="49"/>
  <c r="H251" i="49"/>
  <c r="F251" i="49"/>
  <c r="B248" i="49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J234" i="49"/>
  <c r="H234" i="49"/>
  <c r="F234" i="49"/>
  <c r="J233" i="49"/>
  <c r="H233" i="49"/>
  <c r="F233" i="49"/>
  <c r="J232" i="49"/>
  <c r="H232" i="49"/>
  <c r="F232" i="49"/>
  <c r="J231" i="49"/>
  <c r="H231" i="49"/>
  <c r="F231" i="49"/>
  <c r="J230" i="49"/>
  <c r="H230" i="49"/>
  <c r="F230" i="49"/>
  <c r="J229" i="49"/>
  <c r="H229" i="49"/>
  <c r="F229" i="49"/>
  <c r="B226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J212" i="49"/>
  <c r="H212" i="49"/>
  <c r="F212" i="49"/>
  <c r="J211" i="49"/>
  <c r="H211" i="49"/>
  <c r="F211" i="49"/>
  <c r="J210" i="49"/>
  <c r="H210" i="49"/>
  <c r="F210" i="49"/>
  <c r="J209" i="49"/>
  <c r="H209" i="49"/>
  <c r="F209" i="49"/>
  <c r="J208" i="49"/>
  <c r="H208" i="49"/>
  <c r="F208" i="49"/>
  <c r="J207" i="49"/>
  <c r="H207" i="49"/>
  <c r="F207" i="49"/>
  <c r="I205" i="49"/>
  <c r="J206" i="49" s="1"/>
  <c r="B204" i="49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J190" i="49"/>
  <c r="H190" i="49"/>
  <c r="F190" i="49"/>
  <c r="J189" i="49"/>
  <c r="H189" i="49"/>
  <c r="F189" i="49"/>
  <c r="J188" i="49"/>
  <c r="H188" i="49"/>
  <c r="F188" i="49"/>
  <c r="J187" i="49"/>
  <c r="H187" i="49"/>
  <c r="F187" i="49"/>
  <c r="J186" i="49"/>
  <c r="H186" i="49"/>
  <c r="F186" i="49"/>
  <c r="J185" i="49"/>
  <c r="H185" i="49"/>
  <c r="F185" i="49"/>
  <c r="B182" i="49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J168" i="49"/>
  <c r="H168" i="49"/>
  <c r="F168" i="49"/>
  <c r="J167" i="49"/>
  <c r="H167" i="49"/>
  <c r="F167" i="49"/>
  <c r="J166" i="49"/>
  <c r="H166" i="49"/>
  <c r="F166" i="49"/>
  <c r="J165" i="49"/>
  <c r="H165" i="49"/>
  <c r="F165" i="49"/>
  <c r="J164" i="49"/>
  <c r="H164" i="49"/>
  <c r="F164" i="49"/>
  <c r="J163" i="49"/>
  <c r="H163" i="49"/>
  <c r="F163" i="49"/>
  <c r="B160" i="49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J146" i="49"/>
  <c r="H146" i="49"/>
  <c r="F146" i="49"/>
  <c r="J145" i="49"/>
  <c r="H145" i="49"/>
  <c r="F145" i="49"/>
  <c r="J144" i="49"/>
  <c r="H144" i="49"/>
  <c r="F144" i="49"/>
  <c r="J143" i="49"/>
  <c r="H143" i="49"/>
  <c r="F143" i="49"/>
  <c r="J142" i="49"/>
  <c r="H142" i="49"/>
  <c r="F142" i="49"/>
  <c r="J141" i="49"/>
  <c r="H141" i="49"/>
  <c r="F141" i="49"/>
  <c r="B138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J124" i="49"/>
  <c r="H124" i="49"/>
  <c r="F124" i="49"/>
  <c r="J123" i="49"/>
  <c r="H123" i="49"/>
  <c r="F123" i="49"/>
  <c r="J122" i="49"/>
  <c r="H122" i="49"/>
  <c r="F122" i="49"/>
  <c r="J121" i="49"/>
  <c r="H121" i="49"/>
  <c r="F121" i="49"/>
  <c r="J120" i="49"/>
  <c r="H120" i="49"/>
  <c r="F120" i="49"/>
  <c r="J119" i="49"/>
  <c r="H119" i="49"/>
  <c r="F119" i="49"/>
  <c r="B116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J101" i="49"/>
  <c r="H101" i="49"/>
  <c r="F101" i="49"/>
  <c r="J100" i="49"/>
  <c r="H100" i="49"/>
  <c r="F100" i="49"/>
  <c r="J99" i="49"/>
  <c r="H99" i="49"/>
  <c r="F99" i="49"/>
  <c r="J98" i="49"/>
  <c r="H98" i="49"/>
  <c r="F98" i="49"/>
  <c r="J97" i="49"/>
  <c r="H97" i="49"/>
  <c r="F97" i="49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J79" i="49"/>
  <c r="H79" i="49"/>
  <c r="F79" i="49"/>
  <c r="J78" i="49"/>
  <c r="H78" i="49"/>
  <c r="F78" i="49"/>
  <c r="J77" i="49"/>
  <c r="H77" i="49"/>
  <c r="F77" i="49"/>
  <c r="J76" i="49"/>
  <c r="H76" i="49"/>
  <c r="F76" i="49"/>
  <c r="J75" i="49"/>
  <c r="H75" i="49"/>
  <c r="F75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J57" i="49"/>
  <c r="H57" i="49"/>
  <c r="F57" i="49"/>
  <c r="J56" i="49"/>
  <c r="H56" i="49"/>
  <c r="F56" i="49"/>
  <c r="J55" i="49"/>
  <c r="H55" i="49"/>
  <c r="F55" i="49"/>
  <c r="J54" i="49"/>
  <c r="H54" i="49"/>
  <c r="F54" i="49"/>
  <c r="J53" i="49"/>
  <c r="H53" i="49"/>
  <c r="F53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J35" i="49"/>
  <c r="H35" i="49"/>
  <c r="F35" i="49"/>
  <c r="J34" i="49"/>
  <c r="H34" i="49"/>
  <c r="F34" i="49"/>
  <c r="J33" i="49"/>
  <c r="H33" i="49"/>
  <c r="F33" i="49"/>
  <c r="J32" i="49"/>
  <c r="H32" i="49"/>
  <c r="F32" i="49"/>
  <c r="J31" i="49"/>
  <c r="H31" i="49"/>
  <c r="F31" i="49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J13" i="49"/>
  <c r="H13" i="49"/>
  <c r="F13" i="49"/>
  <c r="J12" i="49"/>
  <c r="H12" i="49"/>
  <c r="F12" i="49"/>
  <c r="J11" i="49"/>
  <c r="H11" i="49"/>
  <c r="F11" i="49"/>
  <c r="J10" i="49"/>
  <c r="H10" i="49"/>
  <c r="F10" i="49"/>
  <c r="J9" i="49"/>
  <c r="H9" i="49"/>
  <c r="F9" i="49"/>
  <c r="I7" i="49"/>
  <c r="I227" i="49" s="1"/>
  <c r="J228" i="49" s="1"/>
  <c r="B10" i="48"/>
  <c r="B11" i="48" s="1"/>
  <c r="B9" i="48"/>
  <c r="B9" i="46"/>
  <c r="O135" i="45"/>
  <c r="N135" i="45"/>
  <c r="M135" i="45"/>
  <c r="T5" i="45"/>
  <c r="S5" i="45"/>
  <c r="R5" i="45"/>
  <c r="Q5" i="45"/>
  <c r="N5" i="45"/>
  <c r="J5" i="45"/>
  <c r="I5" i="45"/>
  <c r="F5" i="45"/>
  <c r="K135" i="44"/>
  <c r="G135" i="44"/>
  <c r="T5" i="44"/>
  <c r="J5" i="44"/>
  <c r="F5" i="44"/>
  <c r="K135" i="43"/>
  <c r="N5" i="43"/>
  <c r="O133" i="42"/>
  <c r="N133" i="42"/>
  <c r="M133" i="42"/>
  <c r="K133" i="42"/>
  <c r="T5" i="42"/>
  <c r="S5" i="42"/>
  <c r="R5" i="42"/>
  <c r="K133" i="41"/>
  <c r="I133" i="41"/>
  <c r="P5" i="41"/>
  <c r="T5" i="41"/>
  <c r="N5" i="41"/>
  <c r="J5" i="41"/>
  <c r="K133" i="40"/>
  <c r="J5" i="40"/>
  <c r="I5" i="40"/>
  <c r="H5" i="40"/>
  <c r="K123" i="39"/>
  <c r="T5" i="39"/>
  <c r="S5" i="39"/>
  <c r="B3" i="37"/>
  <c r="Q5" i="36"/>
  <c r="P5" i="36"/>
  <c r="B3" i="36"/>
  <c r="I29" i="35"/>
  <c r="H29" i="35"/>
  <c r="AB7" i="35"/>
  <c r="N7" i="35"/>
  <c r="I95" i="33"/>
  <c r="L96" i="33" s="1"/>
  <c r="L74" i="33"/>
  <c r="J74" i="33"/>
  <c r="H74" i="33"/>
  <c r="I73" i="33"/>
  <c r="G73" i="33"/>
  <c r="E73" i="33"/>
  <c r="C73" i="33"/>
  <c r="D74" i="33" s="1"/>
  <c r="I29" i="33"/>
  <c r="I7" i="33"/>
  <c r="G7" i="33" s="1"/>
  <c r="I95" i="31"/>
  <c r="L74" i="31"/>
  <c r="J74" i="31"/>
  <c r="I73" i="31"/>
  <c r="G73" i="31"/>
  <c r="H74" i="31" s="1"/>
  <c r="E73" i="31"/>
  <c r="C73" i="31"/>
  <c r="D74" i="31" s="1"/>
  <c r="L52" i="31"/>
  <c r="J52" i="31"/>
  <c r="H52" i="31"/>
  <c r="F52" i="31"/>
  <c r="I51" i="31"/>
  <c r="G51" i="31"/>
  <c r="E51" i="31"/>
  <c r="C51" i="31"/>
  <c r="D52" i="31" s="1"/>
  <c r="I7" i="31"/>
  <c r="G7" i="31" s="1"/>
  <c r="B270" i="30"/>
  <c r="I249" i="30"/>
  <c r="B248" i="30"/>
  <c r="L228" i="30"/>
  <c r="J228" i="30"/>
  <c r="H228" i="30"/>
  <c r="D228" i="30"/>
  <c r="I227" i="30"/>
  <c r="G227" i="30" s="1"/>
  <c r="E227" i="30" s="1"/>
  <c r="C227" i="30" s="1"/>
  <c r="B226" i="30"/>
  <c r="I205" i="30"/>
  <c r="B204" i="30"/>
  <c r="L184" i="30"/>
  <c r="J184" i="30"/>
  <c r="H184" i="30"/>
  <c r="F184" i="30"/>
  <c r="D184" i="30"/>
  <c r="I183" i="30"/>
  <c r="G183" i="30" s="1"/>
  <c r="E183" i="30" s="1"/>
  <c r="C183" i="30" s="1"/>
  <c r="B182" i="30"/>
  <c r="I161" i="30"/>
  <c r="G161" i="30" s="1"/>
  <c r="H162" i="30" s="1"/>
  <c r="E161" i="30"/>
  <c r="B160" i="30"/>
  <c r="I139" i="30"/>
  <c r="G139" i="30"/>
  <c r="B138" i="30"/>
  <c r="B116" i="30"/>
  <c r="I95" i="30"/>
  <c r="G95" i="30" s="1"/>
  <c r="H96" i="30" s="1"/>
  <c r="E95" i="30"/>
  <c r="C95" i="30" s="1"/>
  <c r="D96" i="30" s="1"/>
  <c r="L52" i="30"/>
  <c r="I51" i="30"/>
  <c r="I29" i="30"/>
  <c r="G29" i="30"/>
  <c r="E29" i="30"/>
  <c r="C29" i="30" s="1"/>
  <c r="L8" i="30"/>
  <c r="I7" i="30"/>
  <c r="B4" i="28"/>
  <c r="K6" i="27"/>
  <c r="J6" i="27"/>
  <c r="I6" i="27"/>
  <c r="B3" i="27"/>
  <c r="B4" i="26"/>
  <c r="X7" i="22"/>
  <c r="W7" i="22"/>
  <c r="V7" i="22"/>
  <c r="L7" i="22"/>
  <c r="K7" i="22"/>
  <c r="J7" i="22"/>
  <c r="B4" i="22"/>
  <c r="Q8" i="21"/>
  <c r="B5" i="21"/>
  <c r="V7" i="19"/>
  <c r="R7" i="19"/>
  <c r="N7" i="19"/>
  <c r="F7" i="19"/>
  <c r="E7" i="19"/>
  <c r="B4" i="19"/>
  <c r="Y6" i="18"/>
  <c r="B3" i="18"/>
  <c r="K7" i="17"/>
  <c r="I7" i="17"/>
  <c r="B4" i="17"/>
  <c r="W7" i="16"/>
  <c r="U7" i="16"/>
  <c r="B4" i="16"/>
  <c r="W7" i="15"/>
  <c r="Y7" i="15"/>
  <c r="K7" i="15"/>
  <c r="B4" i="15"/>
  <c r="T9" i="14"/>
  <c r="J9" i="14"/>
  <c r="B6" i="14"/>
  <c r="K6" i="13"/>
  <c r="J6" i="13"/>
  <c r="B3" i="13"/>
  <c r="L5" i="12"/>
  <c r="K5" i="12"/>
  <c r="J5" i="12"/>
  <c r="B101" i="11"/>
  <c r="B78" i="11"/>
  <c r="B79" i="11" s="1"/>
  <c r="B57" i="11"/>
  <c r="B58" i="11" s="1"/>
  <c r="B56" i="11"/>
  <c r="B55" i="11"/>
  <c r="B35" i="11"/>
  <c r="B36" i="11" s="1"/>
  <c r="B33" i="11"/>
  <c r="B34" i="11" s="1"/>
  <c r="B32" i="11"/>
  <c r="B9" i="11"/>
  <c r="B3" i="6"/>
  <c r="W6" i="5"/>
  <c r="V6" i="5"/>
  <c r="U6" i="5"/>
  <c r="M6" i="5"/>
  <c r="I6" i="5"/>
  <c r="B3" i="5"/>
  <c r="L79" i="3"/>
  <c r="L58" i="2"/>
  <c r="L31" i="2"/>
  <c r="J31" i="2"/>
  <c r="L6" i="2"/>
  <c r="K6" i="2"/>
  <c r="B39" i="1"/>
  <c r="B38" i="1"/>
  <c r="B37" i="1"/>
  <c r="M2" i="1"/>
  <c r="L8" i="52" l="1"/>
  <c r="I29" i="52"/>
  <c r="L30" i="52" s="1"/>
  <c r="G7" i="52"/>
  <c r="I73" i="52"/>
  <c r="L74" i="52" s="1"/>
  <c r="G7" i="51"/>
  <c r="I161" i="51"/>
  <c r="I183" i="51"/>
  <c r="J8" i="51"/>
  <c r="I205" i="51"/>
  <c r="I29" i="51"/>
  <c r="I51" i="51"/>
  <c r="I227" i="51"/>
  <c r="L8" i="51"/>
  <c r="I73" i="51"/>
  <c r="I95" i="51"/>
  <c r="G253" i="51"/>
  <c r="I253" i="51"/>
  <c r="J8" i="50"/>
  <c r="G29" i="50"/>
  <c r="E7" i="50"/>
  <c r="H8" i="50"/>
  <c r="F74" i="50"/>
  <c r="C73" i="50"/>
  <c r="D74" i="50" s="1"/>
  <c r="E51" i="50"/>
  <c r="E95" i="50"/>
  <c r="I95" i="49"/>
  <c r="J96" i="49" s="1"/>
  <c r="I29" i="49"/>
  <c r="J30" i="49" s="1"/>
  <c r="I51" i="49"/>
  <c r="J52" i="49" s="1"/>
  <c r="I117" i="49"/>
  <c r="J118" i="49" s="1"/>
  <c r="I183" i="49"/>
  <c r="J184" i="49" s="1"/>
  <c r="G7" i="49"/>
  <c r="I249" i="49"/>
  <c r="J250" i="49" s="1"/>
  <c r="I73" i="49"/>
  <c r="J74" i="49" s="1"/>
  <c r="I161" i="49"/>
  <c r="J162" i="49" s="1"/>
  <c r="J8" i="49"/>
  <c r="I139" i="49"/>
  <c r="J140" i="49" s="1"/>
  <c r="I114" i="3"/>
  <c r="L103" i="3"/>
  <c r="L40" i="2"/>
  <c r="K40" i="2"/>
  <c r="J40" i="2"/>
  <c r="K216" i="3"/>
  <c r="J216" i="3"/>
  <c r="E17" i="2"/>
  <c r="L85" i="3"/>
  <c r="K66" i="3"/>
  <c r="J66" i="3"/>
  <c r="K47" i="3"/>
  <c r="J47" i="3"/>
  <c r="F17" i="2"/>
  <c r="G17" i="2"/>
  <c r="K19" i="2"/>
  <c r="J19" i="2"/>
  <c r="K54" i="3"/>
  <c r="J54" i="3"/>
  <c r="K22" i="2"/>
  <c r="J22" i="2"/>
  <c r="L22" i="2"/>
  <c r="W31" i="5"/>
  <c r="U31" i="5"/>
  <c r="S31" i="5"/>
  <c r="L82" i="3"/>
  <c r="K82" i="3"/>
  <c r="J82" i="3"/>
  <c r="E119" i="3"/>
  <c r="H122" i="3"/>
  <c r="L145" i="3"/>
  <c r="K145" i="3"/>
  <c r="J145" i="3"/>
  <c r="K162" i="3"/>
  <c r="J162" i="3"/>
  <c r="W14" i="5"/>
  <c r="V14" i="5"/>
  <c r="U14" i="5"/>
  <c r="T14" i="5"/>
  <c r="S14" i="5"/>
  <c r="W50" i="5"/>
  <c r="U50" i="5"/>
  <c r="S50" i="5"/>
  <c r="K29" i="6"/>
  <c r="J29" i="6"/>
  <c r="I29" i="6"/>
  <c r="J38" i="2"/>
  <c r="L38" i="2"/>
  <c r="K38" i="2"/>
  <c r="F123" i="3"/>
  <c r="L100" i="3"/>
  <c r="K100" i="3"/>
  <c r="J100" i="3"/>
  <c r="F119" i="3"/>
  <c r="K174" i="3"/>
  <c r="J174" i="3"/>
  <c r="K209" i="3"/>
  <c r="J209" i="3"/>
  <c r="K214" i="3"/>
  <c r="J214" i="3"/>
  <c r="M10" i="5"/>
  <c r="J11" i="6"/>
  <c r="I11" i="6"/>
  <c r="G123" i="3"/>
  <c r="G119" i="3"/>
  <c r="I123" i="3"/>
  <c r="L112" i="3"/>
  <c r="K112" i="3"/>
  <c r="J112" i="3"/>
  <c r="L141" i="3"/>
  <c r="K141" i="3"/>
  <c r="J141" i="3"/>
  <c r="W12" i="5"/>
  <c r="U12" i="5"/>
  <c r="S12" i="5"/>
  <c r="W19" i="5"/>
  <c r="V19" i="5"/>
  <c r="U19" i="5"/>
  <c r="T19" i="5"/>
  <c r="S19" i="5"/>
  <c r="W29" i="5"/>
  <c r="U29" i="5"/>
  <c r="S29" i="5"/>
  <c r="R30" i="6"/>
  <c r="Q30" i="6"/>
  <c r="K64" i="2"/>
  <c r="L64" i="2"/>
  <c r="J64" i="2"/>
  <c r="E116" i="3"/>
  <c r="K159" i="3"/>
  <c r="J159" i="3"/>
  <c r="E190" i="3"/>
  <c r="J14" i="2"/>
  <c r="K14" i="2"/>
  <c r="L142" i="3"/>
  <c r="L93" i="3"/>
  <c r="L97" i="3"/>
  <c r="F116" i="3"/>
  <c r="L108" i="3"/>
  <c r="I119" i="3"/>
  <c r="U10" i="5"/>
  <c r="S10" i="5"/>
  <c r="M22" i="5"/>
  <c r="K22" i="5"/>
  <c r="I22" i="5"/>
  <c r="K122" i="13"/>
  <c r="L12" i="2"/>
  <c r="G116" i="3"/>
  <c r="L138" i="3"/>
  <c r="G190" i="3"/>
  <c r="M40" i="5"/>
  <c r="K40" i="5"/>
  <c r="I40" i="5"/>
  <c r="I15" i="9"/>
  <c r="J33" i="2"/>
  <c r="K33" i="2"/>
  <c r="F18" i="2"/>
  <c r="L90" i="3"/>
  <c r="K20" i="5"/>
  <c r="I20" i="5"/>
  <c r="W32" i="5"/>
  <c r="V32" i="5"/>
  <c r="U32" i="5"/>
  <c r="T32" i="5"/>
  <c r="S32" i="5"/>
  <c r="W51" i="5"/>
  <c r="V51" i="5"/>
  <c r="U51" i="5"/>
  <c r="T51" i="5"/>
  <c r="S51" i="5"/>
  <c r="S7" i="6"/>
  <c r="J9" i="2"/>
  <c r="L9" i="2"/>
  <c r="K9" i="2"/>
  <c r="L7" i="2"/>
  <c r="G18" i="2"/>
  <c r="L23" i="2"/>
  <c r="H68" i="2"/>
  <c r="L105" i="3"/>
  <c r="I116" i="3"/>
  <c r="M30" i="5"/>
  <c r="K30" i="5"/>
  <c r="I30" i="5"/>
  <c r="K15" i="9"/>
  <c r="L59" i="2"/>
  <c r="K59" i="2"/>
  <c r="J59" i="2"/>
  <c r="L83" i="3"/>
  <c r="L87" i="3"/>
  <c r="L135" i="3"/>
  <c r="W48" i="5"/>
  <c r="U48" i="5"/>
  <c r="S48" i="5"/>
  <c r="K17" i="6"/>
  <c r="J17" i="6"/>
  <c r="I17" i="6"/>
  <c r="L10" i="2"/>
  <c r="I18" i="2"/>
  <c r="E121" i="3"/>
  <c r="J18" i="6"/>
  <c r="K18" i="6"/>
  <c r="I18" i="6"/>
  <c r="K24" i="6"/>
  <c r="J24" i="6"/>
  <c r="I24" i="6"/>
  <c r="K16" i="13"/>
  <c r="J16" i="13"/>
  <c r="I16" i="13"/>
  <c r="L80" i="3"/>
  <c r="L102" i="3"/>
  <c r="I113" i="3"/>
  <c r="W47" i="5"/>
  <c r="W30" i="5"/>
  <c r="U30" i="5"/>
  <c r="S30" i="5"/>
  <c r="G121" i="3"/>
  <c r="L143" i="3"/>
  <c r="K143" i="3"/>
  <c r="J143" i="3"/>
  <c r="W13" i="5"/>
  <c r="V13" i="5"/>
  <c r="U13" i="5"/>
  <c r="T13" i="5"/>
  <c r="S13" i="5"/>
  <c r="W20" i="5"/>
  <c r="V20" i="5"/>
  <c r="U20" i="5"/>
  <c r="T20" i="5"/>
  <c r="S20" i="5"/>
  <c r="M41" i="5"/>
  <c r="K41" i="5"/>
  <c r="I41" i="5"/>
  <c r="J10" i="6"/>
  <c r="I10" i="6"/>
  <c r="L32" i="3"/>
  <c r="L98" i="3"/>
  <c r="H195" i="3"/>
  <c r="W52" i="5"/>
  <c r="V52" i="5"/>
  <c r="U52" i="5"/>
  <c r="T52" i="5"/>
  <c r="S52" i="5"/>
  <c r="U14" i="12"/>
  <c r="K51" i="6"/>
  <c r="F121" i="3"/>
  <c r="L73" i="2"/>
  <c r="K73" i="2"/>
  <c r="J73" i="2"/>
  <c r="L110" i="3"/>
  <c r="I121" i="3"/>
  <c r="U11" i="5"/>
  <c r="S11" i="5"/>
  <c r="M23" i="5"/>
  <c r="K23" i="5"/>
  <c r="I23" i="5"/>
  <c r="K38" i="5"/>
  <c r="I38" i="5"/>
  <c r="L17" i="12"/>
  <c r="W21" i="5"/>
  <c r="V21" i="5"/>
  <c r="U21" i="5"/>
  <c r="T21" i="5"/>
  <c r="S21" i="5"/>
  <c r="L29" i="3"/>
  <c r="M11" i="5"/>
  <c r="K11" i="5"/>
  <c r="I11" i="5"/>
  <c r="L95" i="3"/>
  <c r="E114" i="3"/>
  <c r="L140" i="3"/>
  <c r="T28" i="5"/>
  <c r="V28" i="5"/>
  <c r="W49" i="5"/>
  <c r="U49" i="5"/>
  <c r="S49" i="5"/>
  <c r="T9" i="5"/>
  <c r="V9" i="5"/>
  <c r="K21" i="5"/>
  <c r="I21" i="5"/>
  <c r="L50" i="2"/>
  <c r="L75" i="2"/>
  <c r="F114" i="3"/>
  <c r="F188" i="3"/>
  <c r="J88" i="3"/>
  <c r="L88" i="3"/>
  <c r="K88" i="3"/>
  <c r="J92" i="3"/>
  <c r="K92" i="3"/>
  <c r="L92" i="3"/>
  <c r="G114" i="3"/>
  <c r="J107" i="3"/>
  <c r="I118" i="3"/>
  <c r="L107" i="3"/>
  <c r="K107" i="3"/>
  <c r="L136" i="3"/>
  <c r="K136" i="3"/>
  <c r="J136" i="3"/>
  <c r="M39" i="5"/>
  <c r="K39" i="5"/>
  <c r="I39" i="5"/>
  <c r="L24" i="2"/>
  <c r="H69" i="2"/>
  <c r="H192" i="3"/>
  <c r="K19" i="5"/>
  <c r="I19" i="5"/>
  <c r="M42" i="5"/>
  <c r="K42" i="5"/>
  <c r="I42" i="5"/>
  <c r="J34" i="6"/>
  <c r="K34" i="6"/>
  <c r="I34" i="6"/>
  <c r="M16" i="9"/>
  <c r="U52" i="12"/>
  <c r="W19" i="13"/>
  <c r="V19" i="13"/>
  <c r="U19" i="13"/>
  <c r="J19" i="14"/>
  <c r="I19" i="14"/>
  <c r="K31" i="6"/>
  <c r="U31" i="12"/>
  <c r="U46" i="12"/>
  <c r="W33" i="5"/>
  <c r="V33" i="5"/>
  <c r="U33" i="5"/>
  <c r="T33" i="5"/>
  <c r="S33" i="5"/>
  <c r="K36" i="6"/>
  <c r="J36" i="6"/>
  <c r="I36" i="6"/>
  <c r="K48" i="6"/>
  <c r="J48" i="6"/>
  <c r="I48" i="6"/>
  <c r="K50" i="6"/>
  <c r="J50" i="6"/>
  <c r="I50" i="6"/>
  <c r="E10" i="9"/>
  <c r="O16" i="9"/>
  <c r="V15" i="5"/>
  <c r="U15" i="5"/>
  <c r="T15" i="5"/>
  <c r="S15" i="5"/>
  <c r="W15" i="5"/>
  <c r="W34" i="5"/>
  <c r="V34" i="5"/>
  <c r="U34" i="5"/>
  <c r="T34" i="5"/>
  <c r="S34" i="5"/>
  <c r="J16" i="6"/>
  <c r="I16" i="6"/>
  <c r="L20" i="12"/>
  <c r="U49" i="12"/>
  <c r="U16" i="5"/>
  <c r="T16" i="5"/>
  <c r="S16" i="5"/>
  <c r="V16" i="5"/>
  <c r="W16" i="5"/>
  <c r="W35" i="5"/>
  <c r="V35" i="5"/>
  <c r="T35" i="5"/>
  <c r="J9" i="6"/>
  <c r="I9" i="6"/>
  <c r="M7" i="5"/>
  <c r="I7" i="5"/>
  <c r="K7" i="5"/>
  <c r="W36" i="5"/>
  <c r="V36" i="5"/>
  <c r="T36" i="5"/>
  <c r="K43" i="6"/>
  <c r="J43" i="6"/>
  <c r="I43" i="6"/>
  <c r="I11" i="9"/>
  <c r="M8" i="5"/>
  <c r="I8" i="5"/>
  <c r="K8" i="5"/>
  <c r="W17" i="5"/>
  <c r="V17" i="5"/>
  <c r="S17" i="5"/>
  <c r="U17" i="5"/>
  <c r="T17" i="5"/>
  <c r="W37" i="5"/>
  <c r="V37" i="5"/>
  <c r="T37" i="5"/>
  <c r="J15" i="6"/>
  <c r="I15" i="6"/>
  <c r="K22" i="6"/>
  <c r="J22" i="6"/>
  <c r="I22" i="6"/>
  <c r="E18" i="9"/>
  <c r="U22" i="12"/>
  <c r="L37" i="12"/>
  <c r="W18" i="5"/>
  <c r="V18" i="5"/>
  <c r="U18" i="5"/>
  <c r="T18" i="5"/>
  <c r="S18" i="5"/>
  <c r="W38" i="5"/>
  <c r="V38" i="5"/>
  <c r="T38" i="5"/>
  <c r="J8" i="6"/>
  <c r="I8" i="6"/>
  <c r="K11" i="9"/>
  <c r="M29" i="5"/>
  <c r="W39" i="5"/>
  <c r="V39" i="5"/>
  <c r="T39" i="5"/>
  <c r="J28" i="6"/>
  <c r="I28" i="6"/>
  <c r="K33" i="6"/>
  <c r="M12" i="9"/>
  <c r="L23" i="12"/>
  <c r="W40" i="5"/>
  <c r="V40" i="5"/>
  <c r="U40" i="5"/>
  <c r="T40" i="5"/>
  <c r="S40" i="5"/>
  <c r="J14" i="6"/>
  <c r="I14" i="6"/>
  <c r="K21" i="6"/>
  <c r="J21" i="6"/>
  <c r="I21" i="6"/>
  <c r="I19" i="9"/>
  <c r="K87" i="13"/>
  <c r="L81" i="3"/>
  <c r="L86" i="3"/>
  <c r="L91" i="3"/>
  <c r="K96" i="3"/>
  <c r="J96" i="3"/>
  <c r="L96" i="3"/>
  <c r="L101" i="3"/>
  <c r="L106" i="3"/>
  <c r="L111" i="3"/>
  <c r="K111" i="3"/>
  <c r="J111" i="3"/>
  <c r="O12" i="9"/>
  <c r="W22" i="5"/>
  <c r="V22" i="5"/>
  <c r="T22" i="5"/>
  <c r="W42" i="5"/>
  <c r="V42" i="5"/>
  <c r="T42" i="5"/>
  <c r="K19" i="9"/>
  <c r="U11" i="12"/>
  <c r="U25" i="12"/>
  <c r="L40" i="12"/>
  <c r="K98" i="13"/>
  <c r="Y10" i="15"/>
  <c r="X10" i="15"/>
  <c r="W10" i="15"/>
  <c r="L139" i="3"/>
  <c r="L144" i="3"/>
  <c r="V23" i="5"/>
  <c r="T23" i="5"/>
  <c r="W23" i="5"/>
  <c r="V43" i="5"/>
  <c r="T43" i="5"/>
  <c r="W43" i="5"/>
  <c r="M20" i="9"/>
  <c r="T24" i="5"/>
  <c r="W24" i="5"/>
  <c r="V24" i="5"/>
  <c r="T44" i="5"/>
  <c r="W44" i="5"/>
  <c r="V44" i="5"/>
  <c r="L26" i="12"/>
  <c r="U56" i="12"/>
  <c r="W11" i="13"/>
  <c r="V11" i="13"/>
  <c r="U11" i="13"/>
  <c r="E14" i="9"/>
  <c r="O20" i="9"/>
  <c r="K15" i="13"/>
  <c r="J15" i="13"/>
  <c r="I15" i="13"/>
  <c r="K117" i="13"/>
  <c r="V8" i="5"/>
  <c r="T8" i="5"/>
  <c r="U28" i="12"/>
  <c r="G10" i="9"/>
  <c r="Q12" i="9"/>
  <c r="G14" i="9"/>
  <c r="Q16" i="9"/>
  <c r="G18" i="9"/>
  <c r="Q20" i="9"/>
  <c r="L29" i="12"/>
  <c r="U34" i="12"/>
  <c r="D93" i="14"/>
  <c r="M11" i="9"/>
  <c r="M15" i="9"/>
  <c r="M19" i="9"/>
  <c r="U6" i="12"/>
  <c r="U17" i="12"/>
  <c r="L32" i="12"/>
  <c r="U37" i="12"/>
  <c r="U43" i="12"/>
  <c r="U53" i="12"/>
  <c r="W12" i="13"/>
  <c r="K30" i="13"/>
  <c r="J30" i="13"/>
  <c r="I30" i="13"/>
  <c r="Y14" i="15"/>
  <c r="X14" i="15"/>
  <c r="W14" i="15"/>
  <c r="K124" i="15"/>
  <c r="I124" i="15"/>
  <c r="I10" i="9"/>
  <c r="I14" i="9"/>
  <c r="I18" i="9"/>
  <c r="U9" i="12"/>
  <c r="L15" i="12"/>
  <c r="U20" i="12"/>
  <c r="L35" i="12"/>
  <c r="U40" i="12"/>
  <c r="K40" i="13"/>
  <c r="J40" i="13"/>
  <c r="I40" i="13"/>
  <c r="J55" i="14"/>
  <c r="I55" i="14"/>
  <c r="E9" i="9"/>
  <c r="O11" i="9"/>
  <c r="E13" i="9"/>
  <c r="O15" i="9"/>
  <c r="E17" i="9"/>
  <c r="O19" i="9"/>
  <c r="E21" i="9"/>
  <c r="L18" i="12"/>
  <c r="U23" i="12"/>
  <c r="L38" i="12"/>
  <c r="U50" i="12"/>
  <c r="K23" i="13"/>
  <c r="K107" i="13"/>
  <c r="K10" i="9"/>
  <c r="K14" i="9"/>
  <c r="K18" i="9"/>
  <c r="L21" i="12"/>
  <c r="U26" i="12"/>
  <c r="L41" i="12"/>
  <c r="K32" i="13"/>
  <c r="J32" i="13"/>
  <c r="I32" i="13"/>
  <c r="G9" i="9"/>
  <c r="Q11" i="9"/>
  <c r="G13" i="9"/>
  <c r="Q15" i="9"/>
  <c r="G17" i="9"/>
  <c r="Q19" i="9"/>
  <c r="G21" i="9"/>
  <c r="U12" i="12"/>
  <c r="L24" i="12"/>
  <c r="U29" i="12"/>
  <c r="U47" i="12"/>
  <c r="U57" i="12"/>
  <c r="K42" i="13"/>
  <c r="J42" i="13"/>
  <c r="I42" i="13"/>
  <c r="M10" i="9"/>
  <c r="M14" i="9"/>
  <c r="M18" i="9"/>
  <c r="L27" i="12"/>
  <c r="U32" i="12"/>
  <c r="K52" i="13"/>
  <c r="J52" i="13"/>
  <c r="I52" i="13"/>
  <c r="K154" i="13"/>
  <c r="J11" i="14"/>
  <c r="I11" i="14"/>
  <c r="Y18" i="15"/>
  <c r="X18" i="15"/>
  <c r="W18" i="15"/>
  <c r="I9" i="9"/>
  <c r="I13" i="9"/>
  <c r="I17" i="9"/>
  <c r="I21" i="9"/>
  <c r="L11" i="12"/>
  <c r="U15" i="12"/>
  <c r="L30" i="12"/>
  <c r="U35" i="12"/>
  <c r="U44" i="12"/>
  <c r="U54" i="12"/>
  <c r="K61" i="13"/>
  <c r="J61" i="13"/>
  <c r="I61" i="13"/>
  <c r="V12" i="16"/>
  <c r="U12" i="16"/>
  <c r="O10" i="9"/>
  <c r="E12" i="9"/>
  <c r="O14" i="9"/>
  <c r="E16" i="9"/>
  <c r="O18" i="9"/>
  <c r="E20" i="9"/>
  <c r="U7" i="12"/>
  <c r="U18" i="12"/>
  <c r="L33" i="12"/>
  <c r="U38" i="12"/>
  <c r="K44" i="13"/>
  <c r="K9" i="9"/>
  <c r="K13" i="9"/>
  <c r="K17" i="9"/>
  <c r="K21" i="9"/>
  <c r="U10" i="12"/>
  <c r="L16" i="12"/>
  <c r="U21" i="12"/>
  <c r="L36" i="12"/>
  <c r="K54" i="13"/>
  <c r="J54" i="13"/>
  <c r="I54" i="13"/>
  <c r="K112" i="13"/>
  <c r="J18" i="16"/>
  <c r="I18" i="16"/>
  <c r="Q10" i="9"/>
  <c r="G12" i="9"/>
  <c r="Q14" i="9"/>
  <c r="G16" i="9"/>
  <c r="Q18" i="9"/>
  <c r="G20" i="9"/>
  <c r="L19" i="12"/>
  <c r="U24" i="12"/>
  <c r="L39" i="12"/>
  <c r="K64" i="13"/>
  <c r="J64" i="13"/>
  <c r="I64" i="13"/>
  <c r="K135" i="13"/>
  <c r="M9" i="9"/>
  <c r="M13" i="9"/>
  <c r="M17" i="9"/>
  <c r="M21" i="9"/>
  <c r="L22" i="12"/>
  <c r="U27" i="12"/>
  <c r="K73" i="13"/>
  <c r="J73" i="13"/>
  <c r="I73" i="13"/>
  <c r="G23" i="14"/>
  <c r="I12" i="9"/>
  <c r="I16" i="9"/>
  <c r="I20" i="9"/>
  <c r="D32" i="11"/>
  <c r="D55" i="11"/>
  <c r="U13" i="12"/>
  <c r="L25" i="12"/>
  <c r="W9" i="13"/>
  <c r="V9" i="13"/>
  <c r="U9" i="13"/>
  <c r="K83" i="13"/>
  <c r="J83" i="13"/>
  <c r="I83" i="13"/>
  <c r="J15" i="14"/>
  <c r="I15" i="14"/>
  <c r="H23" i="14"/>
  <c r="O9" i="9"/>
  <c r="E11" i="9"/>
  <c r="O13" i="9"/>
  <c r="E15" i="9"/>
  <c r="O17" i="9"/>
  <c r="E19" i="9"/>
  <c r="O21" i="9"/>
  <c r="D34" i="11"/>
  <c r="L28" i="12"/>
  <c r="K139" i="13"/>
  <c r="K66" i="13"/>
  <c r="K12" i="9"/>
  <c r="K16" i="9"/>
  <c r="K20" i="9"/>
  <c r="D33" i="11"/>
  <c r="L31" i="12"/>
  <c r="I75" i="13"/>
  <c r="K75" i="13"/>
  <c r="J75" i="13"/>
  <c r="Q9" i="9"/>
  <c r="G11" i="9"/>
  <c r="Q13" i="9"/>
  <c r="G15" i="9"/>
  <c r="Q17" i="9"/>
  <c r="G19" i="9"/>
  <c r="U8" i="12"/>
  <c r="U19" i="12"/>
  <c r="L34" i="12"/>
  <c r="W10" i="13"/>
  <c r="V10" i="13"/>
  <c r="U10" i="13"/>
  <c r="K85" i="13"/>
  <c r="J85" i="13"/>
  <c r="I85" i="13"/>
  <c r="K140" i="13"/>
  <c r="J140" i="13"/>
  <c r="I140" i="13"/>
  <c r="J39" i="14"/>
  <c r="I39" i="14"/>
  <c r="K14" i="13"/>
  <c r="J14" i="13"/>
  <c r="I14" i="13"/>
  <c r="K28" i="13"/>
  <c r="J28" i="13"/>
  <c r="I28" i="13"/>
  <c r="K50" i="13"/>
  <c r="J50" i="13"/>
  <c r="I50" i="13"/>
  <c r="K71" i="13"/>
  <c r="J71" i="13"/>
  <c r="I71" i="13"/>
  <c r="K113" i="13"/>
  <c r="E93" i="14"/>
  <c r="W8" i="13"/>
  <c r="V8" i="13"/>
  <c r="U8" i="13"/>
  <c r="K38" i="13"/>
  <c r="J38" i="13"/>
  <c r="I38" i="13"/>
  <c r="K59" i="13"/>
  <c r="K81" i="13"/>
  <c r="G93" i="14"/>
  <c r="Y11" i="15"/>
  <c r="X11" i="15"/>
  <c r="W11" i="15"/>
  <c r="Y15" i="15"/>
  <c r="X15" i="15"/>
  <c r="W15" i="15"/>
  <c r="Y19" i="15"/>
  <c r="X19" i="15"/>
  <c r="W19" i="15"/>
  <c r="K13" i="13"/>
  <c r="K26" i="13"/>
  <c r="K47" i="13"/>
  <c r="K69" i="13"/>
  <c r="K36" i="13"/>
  <c r="F149" i="14"/>
  <c r="K12" i="13"/>
  <c r="K24" i="13"/>
  <c r="K45" i="13"/>
  <c r="S12" i="14"/>
  <c r="J49" i="14"/>
  <c r="I49" i="14"/>
  <c r="J76" i="14"/>
  <c r="I76" i="14"/>
  <c r="J87" i="14"/>
  <c r="I87" i="14"/>
  <c r="J98" i="14"/>
  <c r="I98" i="14"/>
  <c r="J109" i="14"/>
  <c r="I109" i="14"/>
  <c r="J119" i="14"/>
  <c r="I119" i="14"/>
  <c r="J130" i="14"/>
  <c r="I130" i="14"/>
  <c r="H149" i="14"/>
  <c r="J141" i="14"/>
  <c r="I141" i="14"/>
  <c r="J152" i="14"/>
  <c r="I152" i="14"/>
  <c r="J162" i="14"/>
  <c r="I162" i="14"/>
  <c r="J110" i="16"/>
  <c r="I110" i="16"/>
  <c r="D31" i="11"/>
  <c r="K33" i="13"/>
  <c r="S16" i="14"/>
  <c r="J33" i="14"/>
  <c r="I33" i="14"/>
  <c r="J57" i="16"/>
  <c r="I57" i="16"/>
  <c r="J131" i="17"/>
  <c r="I131" i="17"/>
  <c r="K11" i="13"/>
  <c r="S20" i="14"/>
  <c r="Y12" i="15"/>
  <c r="X12" i="15"/>
  <c r="W12" i="15"/>
  <c r="Y16" i="15"/>
  <c r="X16" i="15"/>
  <c r="W16" i="15"/>
  <c r="Y20" i="15"/>
  <c r="X20" i="15"/>
  <c r="W20" i="15"/>
  <c r="G21" i="15"/>
  <c r="J60" i="14"/>
  <c r="I60" i="14"/>
  <c r="S21" i="14"/>
  <c r="D163" i="14"/>
  <c r="J140" i="16"/>
  <c r="I140" i="16"/>
  <c r="D54" i="11"/>
  <c r="L12" i="12"/>
  <c r="L13" i="12"/>
  <c r="L14" i="12"/>
  <c r="K9" i="13"/>
  <c r="K19" i="13"/>
  <c r="K39" i="13"/>
  <c r="F51" i="14"/>
  <c r="E163" i="14"/>
  <c r="L42" i="12"/>
  <c r="L43" i="12"/>
  <c r="L44" i="12"/>
  <c r="L45" i="12"/>
  <c r="L46" i="12"/>
  <c r="L47" i="12"/>
  <c r="L48" i="12"/>
  <c r="L49" i="12"/>
  <c r="L50" i="12"/>
  <c r="L51" i="12"/>
  <c r="J52" i="12"/>
  <c r="I52" i="12"/>
  <c r="L52" i="12"/>
  <c r="W13" i="13"/>
  <c r="K27" i="13"/>
  <c r="K70" i="13"/>
  <c r="J28" i="14"/>
  <c r="I28" i="14"/>
  <c r="F79" i="14"/>
  <c r="G163" i="14"/>
  <c r="Y9" i="15"/>
  <c r="X9" i="15"/>
  <c r="W9" i="15"/>
  <c r="Y13" i="15"/>
  <c r="X13" i="15"/>
  <c r="W13" i="15"/>
  <c r="V21" i="15"/>
  <c r="Y17" i="15"/>
  <c r="X17" i="15"/>
  <c r="W17" i="15"/>
  <c r="U15" i="16"/>
  <c r="V15" i="16"/>
  <c r="Q38" i="18"/>
  <c r="J8" i="13"/>
  <c r="I8" i="13"/>
  <c r="K8" i="13"/>
  <c r="K18" i="13"/>
  <c r="K37" i="13"/>
  <c r="K58" i="13"/>
  <c r="J80" i="13"/>
  <c r="I80" i="13"/>
  <c r="K80" i="13"/>
  <c r="K89" i="13"/>
  <c r="J44" i="14"/>
  <c r="I44" i="14"/>
  <c r="H79" i="14"/>
  <c r="J71" i="14"/>
  <c r="I71" i="14"/>
  <c r="F121" i="14"/>
  <c r="E23" i="14"/>
  <c r="J82" i="14"/>
  <c r="I82" i="14"/>
  <c r="J92" i="14"/>
  <c r="I92" i="14"/>
  <c r="J103" i="14"/>
  <c r="I103" i="14"/>
  <c r="J114" i="14"/>
  <c r="I114" i="14"/>
  <c r="J125" i="14"/>
  <c r="I125" i="14"/>
  <c r="J146" i="14"/>
  <c r="I146" i="14"/>
  <c r="J157" i="14"/>
  <c r="I157" i="14"/>
  <c r="F23" i="14"/>
  <c r="G79" i="14"/>
  <c r="G149" i="14"/>
  <c r="Q17" i="18"/>
  <c r="F93" i="14"/>
  <c r="F163" i="14"/>
  <c r="I28" i="16"/>
  <c r="J28" i="16"/>
  <c r="J57" i="17"/>
  <c r="I57" i="17"/>
  <c r="J26" i="14"/>
  <c r="I26" i="14"/>
  <c r="D37" i="14"/>
  <c r="J31" i="14"/>
  <c r="I31" i="14"/>
  <c r="J36" i="14"/>
  <c r="I36" i="14"/>
  <c r="J42" i="14"/>
  <c r="I42" i="14"/>
  <c r="J47" i="14"/>
  <c r="I47" i="14"/>
  <c r="J53" i="14"/>
  <c r="I53" i="14"/>
  <c r="J58" i="14"/>
  <c r="I58" i="14"/>
  <c r="J63" i="14"/>
  <c r="I63" i="14"/>
  <c r="J69" i="14"/>
  <c r="I69" i="14"/>
  <c r="J74" i="14"/>
  <c r="I74" i="14"/>
  <c r="H93" i="14"/>
  <c r="J85" i="14"/>
  <c r="I85" i="14"/>
  <c r="J90" i="14"/>
  <c r="I90" i="14"/>
  <c r="J96" i="14"/>
  <c r="I96" i="14"/>
  <c r="D107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4" i="14"/>
  <c r="I144" i="14"/>
  <c r="H163" i="14"/>
  <c r="J155" i="14"/>
  <c r="I155" i="14"/>
  <c r="J160" i="14"/>
  <c r="I160" i="14"/>
  <c r="J100" i="16"/>
  <c r="I100" i="16"/>
  <c r="I45" i="18"/>
  <c r="Q107" i="18"/>
  <c r="E37" i="14"/>
  <c r="E107" i="14"/>
  <c r="J88" i="16"/>
  <c r="I88" i="16"/>
  <c r="J14" i="14"/>
  <c r="I14" i="14"/>
  <c r="J18" i="14"/>
  <c r="I18" i="14"/>
  <c r="J22" i="14"/>
  <c r="I22" i="14"/>
  <c r="F37" i="14"/>
  <c r="F107" i="14"/>
  <c r="U14" i="16"/>
  <c r="V14" i="16"/>
  <c r="J39" i="17"/>
  <c r="I39" i="17"/>
  <c r="G37" i="14"/>
  <c r="G107" i="14"/>
  <c r="I52" i="18"/>
  <c r="I123" i="18"/>
  <c r="H37" i="14"/>
  <c r="J29" i="14"/>
  <c r="I29" i="14"/>
  <c r="J34" i="14"/>
  <c r="I34" i="14"/>
  <c r="J40" i="14"/>
  <c r="I40" i="14"/>
  <c r="D51" i="14"/>
  <c r="I45" i="14"/>
  <c r="J45" i="14"/>
  <c r="I50" i="14"/>
  <c r="J50" i="14"/>
  <c r="I56" i="14"/>
  <c r="J56" i="14"/>
  <c r="I61" i="14"/>
  <c r="J61" i="14"/>
  <c r="I67" i="14"/>
  <c r="J67" i="14"/>
  <c r="I72" i="14"/>
  <c r="J72" i="14"/>
  <c r="I77" i="14"/>
  <c r="J77" i="14"/>
  <c r="I83" i="14"/>
  <c r="J83" i="14"/>
  <c r="I88" i="14"/>
  <c r="J88" i="14"/>
  <c r="H107" i="14"/>
  <c r="I99" i="14"/>
  <c r="J99" i="14"/>
  <c r="I104" i="14"/>
  <c r="J104" i="14"/>
  <c r="I110" i="14"/>
  <c r="J110" i="14"/>
  <c r="D121" i="14"/>
  <c r="I115" i="14"/>
  <c r="J115" i="14"/>
  <c r="I120" i="14"/>
  <c r="J120" i="14"/>
  <c r="I126" i="14"/>
  <c r="J126" i="14"/>
  <c r="I131" i="14"/>
  <c r="J131" i="14"/>
  <c r="I137" i="14"/>
  <c r="J137" i="14"/>
  <c r="I142" i="14"/>
  <c r="J142" i="14"/>
  <c r="I147" i="14"/>
  <c r="J147" i="14"/>
  <c r="I153" i="14"/>
  <c r="J153" i="14"/>
  <c r="I158" i="14"/>
  <c r="J158" i="14"/>
  <c r="D23" i="17"/>
  <c r="E51" i="14"/>
  <c r="E121" i="14"/>
  <c r="U21" i="15"/>
  <c r="J67" i="16"/>
  <c r="I67" i="16"/>
  <c r="J124" i="17"/>
  <c r="I124" i="17"/>
  <c r="E23" i="17"/>
  <c r="F23" i="17"/>
  <c r="J43" i="17"/>
  <c r="I43" i="17"/>
  <c r="J13" i="14"/>
  <c r="I13" i="14"/>
  <c r="J17" i="14"/>
  <c r="I17" i="14"/>
  <c r="J21" i="14"/>
  <c r="I21" i="14"/>
  <c r="G51" i="14"/>
  <c r="G121" i="14"/>
  <c r="J27" i="14"/>
  <c r="I27" i="14"/>
  <c r="J32" i="14"/>
  <c r="I32" i="14"/>
  <c r="H51" i="14"/>
  <c r="J43" i="14"/>
  <c r="I43" i="14"/>
  <c r="J48" i="14"/>
  <c r="I48" i="14"/>
  <c r="J54" i="14"/>
  <c r="I54" i="14"/>
  <c r="D65" i="14"/>
  <c r="J59" i="14"/>
  <c r="I59" i="14"/>
  <c r="J64" i="14"/>
  <c r="I64" i="14"/>
  <c r="J70" i="14"/>
  <c r="I70" i="14"/>
  <c r="J75" i="14"/>
  <c r="I75" i="14"/>
  <c r="J81" i="14"/>
  <c r="I81" i="14"/>
  <c r="J86" i="14"/>
  <c r="I86" i="14"/>
  <c r="J91" i="14"/>
  <c r="I91" i="14"/>
  <c r="J97" i="14"/>
  <c r="I97" i="14"/>
  <c r="J102" i="14"/>
  <c r="I102" i="14"/>
  <c r="H121" i="14"/>
  <c r="J113" i="14"/>
  <c r="I113" i="14"/>
  <c r="J118" i="14"/>
  <c r="I118" i="14"/>
  <c r="J124" i="14"/>
  <c r="I124" i="14"/>
  <c r="D135" i="14"/>
  <c r="J129" i="14"/>
  <c r="I129" i="14"/>
  <c r="J134" i="14"/>
  <c r="I134" i="14"/>
  <c r="J140" i="14"/>
  <c r="I140" i="14"/>
  <c r="J145" i="14"/>
  <c r="I145" i="14"/>
  <c r="J151" i="14"/>
  <c r="I151" i="14"/>
  <c r="J156" i="14"/>
  <c r="I156" i="14"/>
  <c r="J161" i="14"/>
  <c r="I161" i="14"/>
  <c r="O9" i="16"/>
  <c r="E65" i="14"/>
  <c r="E135" i="14"/>
  <c r="P9" i="16"/>
  <c r="J122" i="17"/>
  <c r="I122" i="17"/>
  <c r="F65" i="14"/>
  <c r="F135" i="14"/>
  <c r="J47" i="17"/>
  <c r="I47" i="17"/>
  <c r="G65" i="14"/>
  <c r="G135" i="14"/>
  <c r="I12" i="14"/>
  <c r="J12" i="14"/>
  <c r="I16" i="14"/>
  <c r="J16" i="14"/>
  <c r="I20" i="14"/>
  <c r="J20" i="14"/>
  <c r="I25" i="14"/>
  <c r="J25" i="14"/>
  <c r="I30" i="14"/>
  <c r="J30" i="14"/>
  <c r="I35" i="14"/>
  <c r="J35" i="14"/>
  <c r="I41" i="14"/>
  <c r="J41" i="14"/>
  <c r="I46" i="14"/>
  <c r="J46" i="14"/>
  <c r="I57" i="14"/>
  <c r="J57" i="14"/>
  <c r="H65" i="14"/>
  <c r="I62" i="14"/>
  <c r="J62" i="14"/>
  <c r="I68" i="14"/>
  <c r="J68" i="14"/>
  <c r="D79" i="14"/>
  <c r="I73" i="14"/>
  <c r="J73" i="14"/>
  <c r="I78" i="14"/>
  <c r="J78" i="14"/>
  <c r="I84" i="14"/>
  <c r="J84" i="14"/>
  <c r="I89" i="14"/>
  <c r="J89" i="14"/>
  <c r="I95" i="14"/>
  <c r="J95" i="14"/>
  <c r="I100" i="14"/>
  <c r="J100" i="14"/>
  <c r="I105" i="14"/>
  <c r="J105" i="14"/>
  <c r="I111" i="14"/>
  <c r="J111" i="14"/>
  <c r="I116" i="14"/>
  <c r="J116" i="14"/>
  <c r="I127" i="14"/>
  <c r="H135" i="14"/>
  <c r="J127" i="14"/>
  <c r="I132" i="14"/>
  <c r="J132" i="14"/>
  <c r="I138" i="14"/>
  <c r="J138" i="14"/>
  <c r="D149" i="14"/>
  <c r="I143" i="14"/>
  <c r="J143" i="14"/>
  <c r="I148" i="14"/>
  <c r="J148" i="14"/>
  <c r="I154" i="14"/>
  <c r="J154" i="14"/>
  <c r="I159" i="14"/>
  <c r="J159" i="14"/>
  <c r="I33" i="18"/>
  <c r="D23" i="14"/>
  <c r="E79" i="14"/>
  <c r="E149" i="14"/>
  <c r="V20" i="17"/>
  <c r="U20" i="17"/>
  <c r="I12" i="18"/>
  <c r="W11" i="17"/>
  <c r="V11" i="17"/>
  <c r="U11" i="17"/>
  <c r="W13" i="17"/>
  <c r="V13" i="17"/>
  <c r="U13" i="17"/>
  <c r="I19" i="18"/>
  <c r="S22" i="18"/>
  <c r="T22" i="18"/>
  <c r="I27" i="18"/>
  <c r="U22" i="18"/>
  <c r="I138" i="18"/>
  <c r="P8" i="18"/>
  <c r="Q16" i="18"/>
  <c r="R56" i="18"/>
  <c r="Q56" i="18"/>
  <c r="P16" i="19"/>
  <c r="Q24" i="18"/>
  <c r="R99" i="18"/>
  <c r="S8" i="18"/>
  <c r="Q31" i="18"/>
  <c r="I67" i="18"/>
  <c r="P25" i="19"/>
  <c r="T8" i="18"/>
  <c r="I13" i="18"/>
  <c r="Q58" i="18"/>
  <c r="T9" i="17"/>
  <c r="W10" i="17"/>
  <c r="R10" i="18"/>
  <c r="Q10" i="18"/>
  <c r="Q42" i="18"/>
  <c r="R150" i="18"/>
  <c r="H11" i="19"/>
  <c r="U8" i="18"/>
  <c r="Q25" i="18"/>
  <c r="Q65" i="18"/>
  <c r="Q11" i="18"/>
  <c r="R32" i="18"/>
  <c r="Q32" i="18"/>
  <c r="P17" i="19"/>
  <c r="H28" i="19"/>
  <c r="Q18" i="18"/>
  <c r="Q26" i="18"/>
  <c r="X18" i="19"/>
  <c r="R12" i="18"/>
  <c r="Q12" i="18"/>
  <c r="Q19" i="18"/>
  <c r="X12" i="19"/>
  <c r="R13" i="18"/>
  <c r="Q13" i="18"/>
  <c r="X30" i="19"/>
  <c r="U20" i="18"/>
  <c r="P86" i="19"/>
  <c r="L32" i="22"/>
  <c r="K32" i="22"/>
  <c r="J32" i="22"/>
  <c r="F23" i="19"/>
  <c r="P10" i="19"/>
  <c r="H12" i="19"/>
  <c r="P20" i="19"/>
  <c r="G23" i="19"/>
  <c r="H24" i="19"/>
  <c r="H27" i="19"/>
  <c r="P32" i="19"/>
  <c r="P11" i="19"/>
  <c r="P19" i="19"/>
  <c r="P31" i="19"/>
  <c r="P12" i="19"/>
  <c r="L54" i="22"/>
  <c r="K54" i="22"/>
  <c r="J54" i="22"/>
  <c r="L55" i="22"/>
  <c r="I63" i="22"/>
  <c r="K55" i="22"/>
  <c r="J55" i="22"/>
  <c r="L87" i="22"/>
  <c r="J87" i="22"/>
  <c r="K87" i="22"/>
  <c r="X11" i="22"/>
  <c r="L126" i="22"/>
  <c r="K126" i="22"/>
  <c r="J126" i="22"/>
  <c r="R10" i="21"/>
  <c r="Q10" i="21"/>
  <c r="L33" i="22"/>
  <c r="K33" i="22"/>
  <c r="J33" i="22"/>
  <c r="H21" i="22"/>
  <c r="L135" i="22"/>
  <c r="K135" i="22"/>
  <c r="J135" i="22"/>
  <c r="L13" i="22"/>
  <c r="K13" i="22"/>
  <c r="I21" i="22"/>
  <c r="J13" i="22"/>
  <c r="L61" i="22"/>
  <c r="K61" i="22"/>
  <c r="J61" i="22"/>
  <c r="L96" i="22"/>
  <c r="K96" i="22"/>
  <c r="J96" i="22"/>
  <c r="L67" i="22"/>
  <c r="L102" i="22"/>
  <c r="K102" i="22"/>
  <c r="J102" i="22"/>
  <c r="L143" i="22"/>
  <c r="K143" i="22"/>
  <c r="J143" i="22"/>
  <c r="X9" i="22"/>
  <c r="L109" i="22"/>
  <c r="J109" i="22"/>
  <c r="K109" i="22"/>
  <c r="L16" i="22"/>
  <c r="K16" i="22"/>
  <c r="J16" i="22"/>
  <c r="L44" i="22"/>
  <c r="K44" i="22"/>
  <c r="J44" i="22"/>
  <c r="L152" i="22"/>
  <c r="K152" i="22"/>
  <c r="J152" i="22"/>
  <c r="H35" i="22"/>
  <c r="L74" i="22"/>
  <c r="K74" i="22"/>
  <c r="J74" i="22"/>
  <c r="J48" i="22"/>
  <c r="K48" i="22"/>
  <c r="L48" i="22"/>
  <c r="L81" i="22"/>
  <c r="K81" i="22"/>
  <c r="J81" i="22"/>
  <c r="L117" i="22"/>
  <c r="K117" i="22"/>
  <c r="J117" i="22"/>
  <c r="K160" i="22"/>
  <c r="L160" i="22"/>
  <c r="J160" i="22"/>
  <c r="L19" i="22"/>
  <c r="K19" i="22"/>
  <c r="J19" i="22"/>
  <c r="L26" i="22"/>
  <c r="K26" i="22"/>
  <c r="J26" i="22"/>
  <c r="L40" i="22"/>
  <c r="K40" i="22"/>
  <c r="J40" i="22"/>
  <c r="L60" i="22"/>
  <c r="I35" i="22"/>
  <c r="L27" i="22"/>
  <c r="K27" i="22"/>
  <c r="J27" i="22"/>
  <c r="L37" i="22"/>
  <c r="K37" i="22"/>
  <c r="J37" i="22"/>
  <c r="L68" i="22"/>
  <c r="K68" i="22"/>
  <c r="J68" i="22"/>
  <c r="L89" i="22"/>
  <c r="K89" i="22"/>
  <c r="J89" i="22"/>
  <c r="L111" i="22"/>
  <c r="K111" i="22"/>
  <c r="J111" i="22"/>
  <c r="K29" i="26"/>
  <c r="J29" i="26"/>
  <c r="I29" i="26"/>
  <c r="L30" i="22"/>
  <c r="K30" i="22"/>
  <c r="J30" i="22"/>
  <c r="H49" i="22"/>
  <c r="L56" i="22"/>
  <c r="K56" i="22"/>
  <c r="J56" i="22"/>
  <c r="L128" i="22"/>
  <c r="K128" i="22"/>
  <c r="J128" i="22"/>
  <c r="L137" i="22"/>
  <c r="K137" i="22"/>
  <c r="J137" i="22"/>
  <c r="L145" i="22"/>
  <c r="K145" i="22"/>
  <c r="J145" i="22"/>
  <c r="L154" i="22"/>
  <c r="K154" i="22"/>
  <c r="J154" i="22"/>
  <c r="L18" i="22"/>
  <c r="K18" i="22"/>
  <c r="J18" i="22"/>
  <c r="L24" i="22"/>
  <c r="K24" i="22"/>
  <c r="J24" i="22"/>
  <c r="L41" i="22"/>
  <c r="K41" i="22"/>
  <c r="J41" i="22"/>
  <c r="I49" i="22"/>
  <c r="L45" i="22"/>
  <c r="K45" i="22"/>
  <c r="J45" i="22"/>
  <c r="L51" i="22"/>
  <c r="K51" i="22"/>
  <c r="J51" i="22"/>
  <c r="L62" i="22"/>
  <c r="L83" i="22"/>
  <c r="K83" i="22"/>
  <c r="J83" i="22"/>
  <c r="L104" i="22"/>
  <c r="K104" i="22"/>
  <c r="J104" i="22"/>
  <c r="L15" i="22"/>
  <c r="K15" i="22"/>
  <c r="J15" i="22"/>
  <c r="L38" i="22"/>
  <c r="K38" i="22"/>
  <c r="J38" i="22"/>
  <c r="L69" i="22"/>
  <c r="I77" i="22"/>
  <c r="L9" i="22"/>
  <c r="K9" i="22"/>
  <c r="J9" i="22"/>
  <c r="L12" i="22"/>
  <c r="K12" i="22"/>
  <c r="J12" i="22"/>
  <c r="L57" i="22"/>
  <c r="K57" i="22"/>
  <c r="J57" i="22"/>
  <c r="L76" i="22"/>
  <c r="K76" i="22"/>
  <c r="J76" i="22"/>
  <c r="L98" i="22"/>
  <c r="K98" i="22"/>
  <c r="J98" i="22"/>
  <c r="L31" i="22"/>
  <c r="K31" i="22"/>
  <c r="J31" i="22"/>
  <c r="L25" i="22"/>
  <c r="K25" i="22"/>
  <c r="J25" i="22"/>
  <c r="L42" i="22"/>
  <c r="K42" i="22"/>
  <c r="J42" i="22"/>
  <c r="L46" i="22"/>
  <c r="K46" i="22"/>
  <c r="J46" i="22"/>
  <c r="L70" i="22"/>
  <c r="K70" i="22"/>
  <c r="J70" i="22"/>
  <c r="L113" i="22"/>
  <c r="K113" i="22"/>
  <c r="J113" i="22"/>
  <c r="L122" i="22"/>
  <c r="K122" i="22"/>
  <c r="J122" i="22"/>
  <c r="L130" i="22"/>
  <c r="K130" i="22"/>
  <c r="J130" i="22"/>
  <c r="L139" i="22"/>
  <c r="K139" i="22"/>
  <c r="J139" i="22"/>
  <c r="L156" i="22"/>
  <c r="K156" i="22"/>
  <c r="J156" i="22"/>
  <c r="L34" i="22"/>
  <c r="K34" i="22"/>
  <c r="J34" i="22"/>
  <c r="L52" i="22"/>
  <c r="K52" i="22"/>
  <c r="J52" i="22"/>
  <c r="L20" i="22"/>
  <c r="K20" i="22"/>
  <c r="J20" i="22"/>
  <c r="L28" i="22"/>
  <c r="K28" i="22"/>
  <c r="J28" i="22"/>
  <c r="L58" i="22"/>
  <c r="K58" i="22"/>
  <c r="J58" i="22"/>
  <c r="L85" i="22"/>
  <c r="K85" i="22"/>
  <c r="J85" i="22"/>
  <c r="L107" i="22"/>
  <c r="K107" i="22"/>
  <c r="J107" i="22"/>
  <c r="L17" i="22"/>
  <c r="K17" i="22"/>
  <c r="J17" i="22"/>
  <c r="L65" i="22"/>
  <c r="K88" i="26"/>
  <c r="J88" i="26"/>
  <c r="I88" i="26"/>
  <c r="L14" i="22"/>
  <c r="K14" i="22"/>
  <c r="J14" i="22"/>
  <c r="L53" i="22"/>
  <c r="K53" i="22"/>
  <c r="J53" i="22"/>
  <c r="L79" i="22"/>
  <c r="K79" i="22"/>
  <c r="J79" i="22"/>
  <c r="L100" i="22"/>
  <c r="K100" i="22"/>
  <c r="J100" i="22"/>
  <c r="L39" i="22"/>
  <c r="K39" i="22"/>
  <c r="J39" i="22"/>
  <c r="L47" i="22"/>
  <c r="K47" i="22"/>
  <c r="J47" i="22"/>
  <c r="L59" i="22"/>
  <c r="K59" i="22"/>
  <c r="J59" i="22"/>
  <c r="L115" i="22"/>
  <c r="K115" i="22"/>
  <c r="J115" i="22"/>
  <c r="L124" i="22"/>
  <c r="K124" i="22"/>
  <c r="J124" i="22"/>
  <c r="L132" i="22"/>
  <c r="K132" i="22"/>
  <c r="J132" i="22"/>
  <c r="L141" i="22"/>
  <c r="K141" i="22"/>
  <c r="J141" i="22"/>
  <c r="L150" i="22"/>
  <c r="K150" i="22"/>
  <c r="J150" i="22"/>
  <c r="L158" i="22"/>
  <c r="K158" i="22"/>
  <c r="J158" i="22"/>
  <c r="K138" i="26"/>
  <c r="J29" i="22"/>
  <c r="L29" i="22"/>
  <c r="K29" i="22"/>
  <c r="L43" i="22"/>
  <c r="K43" i="22"/>
  <c r="J43" i="22"/>
  <c r="L66" i="22"/>
  <c r="J66" i="22"/>
  <c r="K66" i="22"/>
  <c r="L72" i="22"/>
  <c r="J72" i="22"/>
  <c r="K72" i="22"/>
  <c r="L94" i="22"/>
  <c r="J94" i="22"/>
  <c r="K94" i="22"/>
  <c r="K23" i="22"/>
  <c r="L23" i="22"/>
  <c r="J23" i="22"/>
  <c r="K52" i="27"/>
  <c r="K157" i="26"/>
  <c r="J157" i="26"/>
  <c r="I157" i="26"/>
  <c r="K51" i="26"/>
  <c r="L71" i="22"/>
  <c r="L73" i="22"/>
  <c r="L75" i="22"/>
  <c r="L80" i="22"/>
  <c r="L82" i="22"/>
  <c r="K52" i="26"/>
  <c r="L11" i="22"/>
  <c r="K11" i="22"/>
  <c r="J11" i="22"/>
  <c r="K74" i="26"/>
  <c r="J74" i="26"/>
  <c r="I74" i="26"/>
  <c r="K134" i="26"/>
  <c r="J134" i="26"/>
  <c r="I134" i="26"/>
  <c r="K12" i="27"/>
  <c r="J12" i="27"/>
  <c r="I12" i="27"/>
  <c r="K9" i="26"/>
  <c r="K82" i="27"/>
  <c r="J82" i="27"/>
  <c r="I82" i="27"/>
  <c r="K122" i="26"/>
  <c r="J122" i="26"/>
  <c r="I122" i="26"/>
  <c r="F124" i="30"/>
  <c r="K110" i="26"/>
  <c r="K26" i="27"/>
  <c r="J26" i="27"/>
  <c r="I26" i="27"/>
  <c r="K102" i="27"/>
  <c r="J102" i="27"/>
  <c r="I102" i="27"/>
  <c r="K14" i="26"/>
  <c r="J14" i="26"/>
  <c r="I14" i="26"/>
  <c r="K126" i="26"/>
  <c r="J126" i="26"/>
  <c r="I126" i="26"/>
  <c r="K84" i="26"/>
  <c r="K26" i="26"/>
  <c r="J26" i="26"/>
  <c r="I26" i="26"/>
  <c r="K45" i="26"/>
  <c r="J45" i="26"/>
  <c r="I45" i="26"/>
  <c r="K108" i="27"/>
  <c r="K33" i="27"/>
  <c r="I33" i="27"/>
  <c r="J33" i="27"/>
  <c r="K36" i="26"/>
  <c r="J36" i="26"/>
  <c r="I36" i="26"/>
  <c r="K71" i="26"/>
  <c r="J71" i="26"/>
  <c r="I71" i="26"/>
  <c r="K114" i="26"/>
  <c r="J114" i="26"/>
  <c r="I114" i="26"/>
  <c r="K72" i="27"/>
  <c r="J72" i="27"/>
  <c r="I72" i="27"/>
  <c r="K139" i="26"/>
  <c r="J139" i="26"/>
  <c r="I139" i="26"/>
  <c r="K129" i="26"/>
  <c r="J129" i="26"/>
  <c r="I129" i="26"/>
  <c r="K8" i="26"/>
  <c r="K148" i="26"/>
  <c r="J148" i="26"/>
  <c r="I148" i="26"/>
  <c r="K141" i="27"/>
  <c r="J141" i="27"/>
  <c r="I141" i="27"/>
  <c r="I60" i="26"/>
  <c r="J60" i="26"/>
  <c r="K60" i="26"/>
  <c r="K151" i="26"/>
  <c r="J151" i="26"/>
  <c r="I151" i="26"/>
  <c r="K17" i="26"/>
  <c r="J17" i="26"/>
  <c r="I17" i="26"/>
  <c r="K117" i="26"/>
  <c r="J117" i="26"/>
  <c r="I117" i="26"/>
  <c r="K61" i="26"/>
  <c r="J61" i="26"/>
  <c r="I61" i="26"/>
  <c r="K68" i="26"/>
  <c r="K93" i="26"/>
  <c r="J93" i="26"/>
  <c r="I93" i="26"/>
  <c r="K96" i="26"/>
  <c r="J96" i="26"/>
  <c r="I96" i="26"/>
  <c r="K36" i="27"/>
  <c r="J36" i="27"/>
  <c r="I36" i="27"/>
  <c r="K84" i="27"/>
  <c r="K73" i="27"/>
  <c r="K24" i="26"/>
  <c r="K45" i="27"/>
  <c r="K12" i="26"/>
  <c r="J12" i="26"/>
  <c r="I12" i="26"/>
  <c r="K82" i="26"/>
  <c r="K14" i="27"/>
  <c r="J14" i="27"/>
  <c r="I14" i="27"/>
  <c r="K38" i="27"/>
  <c r="K127" i="27"/>
  <c r="J127" i="27"/>
  <c r="I127" i="27"/>
  <c r="K16" i="27"/>
  <c r="K67" i="27"/>
  <c r="I67" i="27"/>
  <c r="J67" i="27"/>
  <c r="K134" i="27"/>
  <c r="K114" i="27"/>
  <c r="J24" i="27"/>
  <c r="K24" i="27"/>
  <c r="I24" i="27"/>
  <c r="K31" i="27"/>
  <c r="J31" i="27"/>
  <c r="I31" i="27"/>
  <c r="J79" i="27"/>
  <c r="K79" i="27"/>
  <c r="I79" i="27"/>
  <c r="K137" i="27"/>
  <c r="K10" i="27"/>
  <c r="J10" i="27"/>
  <c r="I10" i="27"/>
  <c r="K138" i="27"/>
  <c r="K60" i="27"/>
  <c r="J60" i="27"/>
  <c r="I60" i="27"/>
  <c r="K117" i="27"/>
  <c r="J117" i="27"/>
  <c r="I117" i="27"/>
  <c r="K111" i="27"/>
  <c r="J111" i="27"/>
  <c r="I111" i="27"/>
  <c r="K124" i="27"/>
  <c r="J124" i="27"/>
  <c r="I124" i="27"/>
  <c r="K124" i="28"/>
  <c r="I124" i="28"/>
  <c r="L32" i="30"/>
  <c r="L123" i="30"/>
  <c r="K106" i="27"/>
  <c r="J106" i="27"/>
  <c r="I106" i="27"/>
  <c r="L19" i="28"/>
  <c r="K19" i="28"/>
  <c r="J19" i="28"/>
  <c r="I19" i="28"/>
  <c r="K106" i="28"/>
  <c r="I106" i="28"/>
  <c r="L115" i="28"/>
  <c r="K115" i="28"/>
  <c r="J115" i="28"/>
  <c r="I115" i="28"/>
  <c r="K125" i="28"/>
  <c r="I125" i="28"/>
  <c r="K135" i="28"/>
  <c r="I135" i="28"/>
  <c r="L167" i="30"/>
  <c r="Q13" i="36"/>
  <c r="P13" i="36"/>
  <c r="K22" i="27"/>
  <c r="J22" i="27"/>
  <c r="I22" i="27"/>
  <c r="K43" i="27"/>
  <c r="J43" i="27"/>
  <c r="I43" i="27"/>
  <c r="K55" i="27"/>
  <c r="J55" i="27"/>
  <c r="I55" i="27"/>
  <c r="K94" i="27"/>
  <c r="J94" i="27"/>
  <c r="I94" i="27"/>
  <c r="J131" i="30"/>
  <c r="K112" i="27"/>
  <c r="J112" i="27"/>
  <c r="I112" i="27"/>
  <c r="L33" i="28"/>
  <c r="J33" i="28"/>
  <c r="L47" i="28"/>
  <c r="K47" i="28"/>
  <c r="J47" i="28"/>
  <c r="I47" i="28"/>
  <c r="F168" i="30"/>
  <c r="K19" i="27"/>
  <c r="J19" i="27"/>
  <c r="I19" i="27"/>
  <c r="K41" i="27"/>
  <c r="J41" i="27"/>
  <c r="I41" i="27"/>
  <c r="K61" i="27"/>
  <c r="J61" i="27"/>
  <c r="I61" i="27"/>
  <c r="K70" i="27"/>
  <c r="J70" i="27"/>
  <c r="I70" i="27"/>
  <c r="K100" i="27"/>
  <c r="J100" i="27"/>
  <c r="I100" i="27"/>
  <c r="K157" i="27"/>
  <c r="L76" i="30"/>
  <c r="F99" i="30"/>
  <c r="F208" i="30"/>
  <c r="K8" i="27"/>
  <c r="J8" i="27"/>
  <c r="I8" i="27"/>
  <c r="K29" i="27"/>
  <c r="J29" i="27"/>
  <c r="I29" i="27"/>
  <c r="K50" i="27"/>
  <c r="J50" i="27"/>
  <c r="I50" i="27"/>
  <c r="K58" i="27"/>
  <c r="J58" i="27"/>
  <c r="I58" i="27"/>
  <c r="K88" i="27"/>
  <c r="J88" i="27"/>
  <c r="I88" i="27"/>
  <c r="K122" i="27"/>
  <c r="J122" i="27"/>
  <c r="I122" i="27"/>
  <c r="K131" i="27"/>
  <c r="J131" i="27"/>
  <c r="I131" i="27"/>
  <c r="K135" i="27"/>
  <c r="J36" i="30"/>
  <c r="H168" i="30"/>
  <c r="H208" i="30"/>
  <c r="K17" i="27"/>
  <c r="J17" i="27"/>
  <c r="I17" i="27"/>
  <c r="K39" i="27"/>
  <c r="J39" i="27"/>
  <c r="I39" i="27"/>
  <c r="K46" i="27"/>
  <c r="J46" i="27"/>
  <c r="I46" i="27"/>
  <c r="K115" i="27"/>
  <c r="J115" i="27"/>
  <c r="I115" i="27"/>
  <c r="K152" i="27"/>
  <c r="J152" i="27"/>
  <c r="I152" i="27"/>
  <c r="H99" i="30"/>
  <c r="K27" i="27"/>
  <c r="J27" i="27"/>
  <c r="I27" i="27"/>
  <c r="K65" i="27"/>
  <c r="J65" i="27"/>
  <c r="I65" i="27"/>
  <c r="K95" i="27"/>
  <c r="K103" i="27"/>
  <c r="J103" i="27"/>
  <c r="I103" i="27"/>
  <c r="J125" i="27"/>
  <c r="K125" i="27"/>
  <c r="I125" i="27"/>
  <c r="L36" i="30"/>
  <c r="L55" i="30"/>
  <c r="F252" i="30"/>
  <c r="K15" i="27"/>
  <c r="J15" i="27"/>
  <c r="I15" i="27"/>
  <c r="K37" i="27"/>
  <c r="J37" i="27"/>
  <c r="I37" i="27"/>
  <c r="K53" i="27"/>
  <c r="J53" i="27"/>
  <c r="I53" i="27"/>
  <c r="K83" i="27"/>
  <c r="J83" i="27"/>
  <c r="I83" i="27"/>
  <c r="K92" i="27"/>
  <c r="J92" i="27"/>
  <c r="I92" i="27"/>
  <c r="J103" i="30"/>
  <c r="K25" i="27"/>
  <c r="J25" i="27"/>
  <c r="I25" i="27"/>
  <c r="K71" i="27"/>
  <c r="J71" i="27"/>
  <c r="I71" i="27"/>
  <c r="K80" i="27"/>
  <c r="J80" i="27"/>
  <c r="I80" i="27"/>
  <c r="K13" i="27"/>
  <c r="J13" i="27"/>
  <c r="I13" i="27"/>
  <c r="K59" i="27"/>
  <c r="J59" i="27"/>
  <c r="I59" i="27"/>
  <c r="F104" i="30"/>
  <c r="L145" i="30"/>
  <c r="J255" i="30"/>
  <c r="K23" i="27"/>
  <c r="J23" i="27"/>
  <c r="I23" i="27"/>
  <c r="K47" i="27"/>
  <c r="J47" i="27"/>
  <c r="I47" i="27"/>
  <c r="K86" i="27"/>
  <c r="H105" i="30"/>
  <c r="F146" i="30"/>
  <c r="K11" i="27"/>
  <c r="J11" i="27"/>
  <c r="I11" i="27"/>
  <c r="K32" i="27"/>
  <c r="J32" i="27"/>
  <c r="I32" i="27"/>
  <c r="K74" i="27"/>
  <c r="J74" i="27"/>
  <c r="I74" i="27"/>
  <c r="K113" i="27"/>
  <c r="J113" i="27"/>
  <c r="I113" i="27"/>
  <c r="K120" i="27"/>
  <c r="L54" i="33"/>
  <c r="H275" i="30"/>
  <c r="J105" i="30"/>
  <c r="J125" i="30"/>
  <c r="L146" i="30"/>
  <c r="H191" i="30"/>
  <c r="J100" i="30"/>
  <c r="J236" i="30"/>
  <c r="H17" i="35"/>
  <c r="L10" i="30"/>
  <c r="L100" i="30"/>
  <c r="F119" i="30"/>
  <c r="F126" i="30"/>
  <c r="F141" i="30"/>
  <c r="F147" i="30"/>
  <c r="J15" i="33"/>
  <c r="F106" i="30"/>
  <c r="H119" i="30"/>
  <c r="H141" i="30"/>
  <c r="J148" i="30"/>
  <c r="J211" i="30"/>
  <c r="H239" i="30"/>
  <c r="H126" i="30"/>
  <c r="J141" i="30"/>
  <c r="F185" i="30"/>
  <c r="L211" i="30"/>
  <c r="J239" i="30"/>
  <c r="L14" i="30"/>
  <c r="F101" i="30"/>
  <c r="H106" i="30"/>
  <c r="L141" i="30"/>
  <c r="F149" i="30"/>
  <c r="F171" i="30"/>
  <c r="F194" i="30"/>
  <c r="L53" i="30"/>
  <c r="L120" i="30"/>
  <c r="H149" i="30"/>
  <c r="J185" i="30"/>
  <c r="F240" i="30"/>
  <c r="H260" i="30"/>
  <c r="L57" i="30"/>
  <c r="H101" i="30"/>
  <c r="F108" i="30"/>
  <c r="F142" i="30"/>
  <c r="H195" i="30"/>
  <c r="F229" i="30"/>
  <c r="H108" i="30"/>
  <c r="H121" i="30"/>
  <c r="J142" i="30"/>
  <c r="J149" i="30"/>
  <c r="L164" i="30"/>
  <c r="H229" i="30"/>
  <c r="H240" i="30"/>
  <c r="F97" i="30"/>
  <c r="J108" i="30"/>
  <c r="J173" i="30"/>
  <c r="L102" i="30"/>
  <c r="J121" i="30"/>
  <c r="F129" i="30"/>
  <c r="H98" i="30"/>
  <c r="L165" i="30"/>
  <c r="H188" i="30"/>
  <c r="J98" i="30"/>
  <c r="F103" i="30"/>
  <c r="F109" i="30"/>
  <c r="J129" i="30"/>
  <c r="H144" i="30"/>
  <c r="H232" i="30"/>
  <c r="L98" i="30"/>
  <c r="F123" i="30"/>
  <c r="F166" i="30"/>
  <c r="L188" i="30"/>
  <c r="J232" i="30"/>
  <c r="J251" i="30"/>
  <c r="L12" i="30"/>
  <c r="H103" i="30"/>
  <c r="H131" i="30"/>
  <c r="J144" i="30"/>
  <c r="H152" i="30"/>
  <c r="H175" i="30"/>
  <c r="L232" i="30"/>
  <c r="L251" i="30"/>
  <c r="J143" i="30"/>
  <c r="J151" i="30"/>
  <c r="H170" i="30"/>
  <c r="F187" i="30"/>
  <c r="H190" i="30"/>
  <c r="H193" i="30"/>
  <c r="J196" i="30"/>
  <c r="L274" i="30"/>
  <c r="L278" i="30"/>
  <c r="J283" i="30"/>
  <c r="N16" i="35"/>
  <c r="H123" i="30"/>
  <c r="J128" i="30"/>
  <c r="L143" i="30"/>
  <c r="H146" i="30"/>
  <c r="J170" i="30"/>
  <c r="H187" i="30"/>
  <c r="J190" i="30"/>
  <c r="J193" i="30"/>
  <c r="J197" i="30"/>
  <c r="F235" i="30"/>
  <c r="J258" i="30"/>
  <c r="H263" i="30"/>
  <c r="F121" i="30"/>
  <c r="J123" i="30"/>
  <c r="F144" i="30"/>
  <c r="J146" i="30"/>
  <c r="F152" i="30"/>
  <c r="J165" i="30"/>
  <c r="J174" i="30"/>
  <c r="J187" i="30"/>
  <c r="L190" i="30"/>
  <c r="H235" i="30"/>
  <c r="J263" i="30"/>
  <c r="F275" i="30"/>
  <c r="F279" i="30"/>
  <c r="F284" i="30"/>
  <c r="L255" i="30"/>
  <c r="F260" i="30"/>
  <c r="L9" i="33"/>
  <c r="H279" i="30"/>
  <c r="H284" i="30"/>
  <c r="N18" i="35"/>
  <c r="J106" i="30"/>
  <c r="H109" i="30"/>
  <c r="H129" i="30"/>
  <c r="H142" i="30"/>
  <c r="J152" i="30"/>
  <c r="F175" i="30"/>
  <c r="H185" i="30"/>
  <c r="J188" i="30"/>
  <c r="F191" i="30"/>
  <c r="F195" i="30"/>
  <c r="H230" i="30"/>
  <c r="J57" i="33"/>
  <c r="J101" i="30"/>
  <c r="J109" i="30"/>
  <c r="J119" i="30"/>
  <c r="L121" i="30"/>
  <c r="J126" i="30"/>
  <c r="L144" i="30"/>
  <c r="J163" i="30"/>
  <c r="J168" i="30"/>
  <c r="F172" i="30"/>
  <c r="F233" i="30"/>
  <c r="H252" i="30"/>
  <c r="F256" i="30"/>
  <c r="J260" i="30"/>
  <c r="L11" i="31"/>
  <c r="J230" i="30"/>
  <c r="F237" i="30"/>
  <c r="L276" i="30"/>
  <c r="F281" i="30"/>
  <c r="L9" i="30"/>
  <c r="L11" i="30"/>
  <c r="L13" i="30"/>
  <c r="H97" i="30"/>
  <c r="J99" i="30"/>
  <c r="L101" i="30"/>
  <c r="F107" i="30"/>
  <c r="F150" i="30"/>
  <c r="H153" i="30"/>
  <c r="L163" i="30"/>
  <c r="L168" i="30"/>
  <c r="H172" i="30"/>
  <c r="H233" i="30"/>
  <c r="H256" i="30"/>
  <c r="N12" i="35"/>
  <c r="H104" i="30"/>
  <c r="L142" i="30"/>
  <c r="H147" i="30"/>
  <c r="J153" i="30"/>
  <c r="H166" i="30"/>
  <c r="J175" i="30"/>
  <c r="H186" i="30"/>
  <c r="J191" i="30"/>
  <c r="J195" i="30"/>
  <c r="L230" i="30"/>
  <c r="H237" i="30"/>
  <c r="J253" i="30"/>
  <c r="H281" i="30"/>
  <c r="H9" i="35"/>
  <c r="AK32" i="35"/>
  <c r="AL32" i="35"/>
  <c r="J97" i="30"/>
  <c r="L99" i="30"/>
  <c r="J104" i="30"/>
  <c r="H107" i="30"/>
  <c r="F145" i="30"/>
  <c r="H150" i="30"/>
  <c r="J172" i="30"/>
  <c r="F102" i="30"/>
  <c r="J147" i="30"/>
  <c r="J150" i="30"/>
  <c r="J166" i="30"/>
  <c r="J169" i="30"/>
  <c r="J186" i="30"/>
  <c r="F189" i="30"/>
  <c r="J192" i="30"/>
  <c r="H234" i="30"/>
  <c r="J237" i="30"/>
  <c r="L253" i="30"/>
  <c r="J257" i="30"/>
  <c r="F273" i="30"/>
  <c r="F277" i="30"/>
  <c r="J281" i="30"/>
  <c r="L97" i="30"/>
  <c r="H102" i="30"/>
  <c r="J107" i="30"/>
  <c r="H145" i="30"/>
  <c r="F164" i="30"/>
  <c r="F100" i="30"/>
  <c r="F143" i="30"/>
  <c r="F151" i="30"/>
  <c r="L166" i="30"/>
  <c r="L186" i="30"/>
  <c r="H189" i="30"/>
  <c r="F196" i="30"/>
  <c r="F231" i="30"/>
  <c r="J234" i="30"/>
  <c r="H273" i="30"/>
  <c r="H277" i="30"/>
  <c r="H10" i="35"/>
  <c r="H100" i="30"/>
  <c r="J102" i="30"/>
  <c r="F105" i="30"/>
  <c r="J145" i="30"/>
  <c r="F148" i="30"/>
  <c r="AK17" i="35"/>
  <c r="AJ17" i="35"/>
  <c r="I8" i="36"/>
  <c r="J8" i="36"/>
  <c r="F98" i="30"/>
  <c r="H143" i="30"/>
  <c r="H148" i="30"/>
  <c r="H151" i="30"/>
  <c r="F170" i="30"/>
  <c r="J189" i="30"/>
  <c r="F193" i="30"/>
  <c r="H196" i="30"/>
  <c r="H231" i="30"/>
  <c r="L234" i="30"/>
  <c r="W37" i="35"/>
  <c r="V37" i="35"/>
  <c r="Q46" i="36"/>
  <c r="P46" i="36"/>
  <c r="AL35" i="35"/>
  <c r="AK35" i="35"/>
  <c r="J12" i="36"/>
  <c r="I12" i="36"/>
  <c r="Q8" i="36"/>
  <c r="P8" i="36"/>
  <c r="L99" i="33"/>
  <c r="AK13" i="35"/>
  <c r="AJ13" i="35"/>
  <c r="J16" i="36"/>
  <c r="I16" i="36"/>
  <c r="L14" i="31"/>
  <c r="J87" i="33"/>
  <c r="J273" i="30"/>
  <c r="J275" i="30"/>
  <c r="J277" i="30"/>
  <c r="J279" i="30"/>
  <c r="F282" i="30"/>
  <c r="J284" i="30"/>
  <c r="L13" i="33"/>
  <c r="AB11" i="35"/>
  <c r="Q10" i="36"/>
  <c r="P10" i="36"/>
  <c r="J229" i="30"/>
  <c r="J231" i="30"/>
  <c r="J233" i="30"/>
  <c r="J235" i="30"/>
  <c r="F238" i="30"/>
  <c r="J240" i="30"/>
  <c r="L80" i="33"/>
  <c r="AB17" i="35"/>
  <c r="L273" i="30"/>
  <c r="L275" i="30"/>
  <c r="L277" i="30"/>
  <c r="H282" i="30"/>
  <c r="AB9" i="35"/>
  <c r="I40" i="36"/>
  <c r="J40" i="36"/>
  <c r="L185" i="30"/>
  <c r="L187" i="30"/>
  <c r="L189" i="30"/>
  <c r="H194" i="30"/>
  <c r="L229" i="30"/>
  <c r="L231" i="30"/>
  <c r="L233" i="30"/>
  <c r="H238" i="30"/>
  <c r="J11" i="36"/>
  <c r="I11" i="36"/>
  <c r="I24" i="36"/>
  <c r="J24" i="36"/>
  <c r="AK10" i="35"/>
  <c r="AJ10" i="35"/>
  <c r="F153" i="30"/>
  <c r="F192" i="30"/>
  <c r="J194" i="30"/>
  <c r="F197" i="30"/>
  <c r="F236" i="30"/>
  <c r="N14" i="35"/>
  <c r="F186" i="30"/>
  <c r="F188" i="30"/>
  <c r="F190" i="30"/>
  <c r="H192" i="30"/>
  <c r="H197" i="30"/>
  <c r="F230" i="30"/>
  <c r="F232" i="30"/>
  <c r="F234" i="30"/>
  <c r="H236" i="30"/>
  <c r="J13" i="36"/>
  <c r="I13" i="36"/>
  <c r="AB15" i="35"/>
  <c r="AB16" i="35"/>
  <c r="Q33" i="36"/>
  <c r="P33" i="36"/>
  <c r="Q18" i="37"/>
  <c r="P18" i="37"/>
  <c r="P47" i="36"/>
  <c r="Q47" i="36"/>
  <c r="J37" i="37"/>
  <c r="I37" i="37"/>
  <c r="Q51" i="37"/>
  <c r="P51" i="37"/>
  <c r="Q6" i="36"/>
  <c r="P6" i="36"/>
  <c r="Q30" i="36"/>
  <c r="P30" i="36"/>
  <c r="Q16" i="36"/>
  <c r="P16" i="36"/>
  <c r="AB8" i="35"/>
  <c r="N15" i="35"/>
  <c r="N17" i="35"/>
  <c r="Q14" i="36"/>
  <c r="P14" i="36"/>
  <c r="Q37" i="36"/>
  <c r="P37" i="36"/>
  <c r="Q40" i="36"/>
  <c r="P40" i="36"/>
  <c r="AB12" i="35"/>
  <c r="AB14" i="35"/>
  <c r="Q17" i="36"/>
  <c r="P17" i="36"/>
  <c r="Q25" i="36"/>
  <c r="P25" i="36"/>
  <c r="Q39" i="37"/>
  <c r="P39" i="37"/>
  <c r="P22" i="36"/>
  <c r="Q22" i="36"/>
  <c r="Q49" i="36"/>
  <c r="P49" i="36"/>
  <c r="AB10" i="35"/>
  <c r="N13" i="35"/>
  <c r="Q12" i="36"/>
  <c r="P12" i="36"/>
  <c r="Q28" i="36"/>
  <c r="P28" i="36"/>
  <c r="Q6" i="37"/>
  <c r="P6" i="37"/>
  <c r="P38" i="36"/>
  <c r="Q38" i="36"/>
  <c r="K126" i="39"/>
  <c r="Q41" i="37"/>
  <c r="P41" i="37"/>
  <c r="K10" i="39"/>
  <c r="M10" i="39"/>
  <c r="L10" i="39"/>
  <c r="Q44" i="36"/>
  <c r="P44" i="36"/>
  <c r="G6" i="39"/>
  <c r="H6" i="39"/>
  <c r="I127" i="39"/>
  <c r="H127" i="39"/>
  <c r="G127" i="39"/>
  <c r="L6" i="39"/>
  <c r="K6" i="39"/>
  <c r="T10" i="39"/>
  <c r="S10" i="39"/>
  <c r="R10" i="39"/>
  <c r="Q10" i="39"/>
  <c r="P10" i="39"/>
  <c r="O10" i="39"/>
  <c r="T8" i="40"/>
  <c r="S8" i="40"/>
  <c r="R8" i="40"/>
  <c r="Q42" i="37"/>
  <c r="P42" i="37"/>
  <c r="AA19" i="41"/>
  <c r="T7" i="41"/>
  <c r="R9" i="40"/>
  <c r="T9" i="40"/>
  <c r="S9" i="40"/>
  <c r="Q36" i="36"/>
  <c r="P36" i="36"/>
  <c r="T7" i="39"/>
  <c r="S7" i="39"/>
  <c r="R7" i="39"/>
  <c r="Q7" i="39"/>
  <c r="P7" i="39"/>
  <c r="O7" i="39"/>
  <c r="P43" i="36"/>
  <c r="Q43" i="36"/>
  <c r="O136" i="40"/>
  <c r="N136" i="40"/>
  <c r="L136" i="40"/>
  <c r="M136" i="40"/>
  <c r="K136" i="40"/>
  <c r="H136" i="42"/>
  <c r="G136" i="42"/>
  <c r="P9" i="36"/>
  <c r="Q9" i="36"/>
  <c r="J11" i="39"/>
  <c r="K9" i="39"/>
  <c r="M9" i="39"/>
  <c r="L9" i="39"/>
  <c r="M12" i="40"/>
  <c r="L12" i="40"/>
  <c r="L9" i="42"/>
  <c r="D16" i="44"/>
  <c r="T6" i="44"/>
  <c r="S6" i="44"/>
  <c r="Q6" i="44"/>
  <c r="P6" i="44"/>
  <c r="O16" i="44"/>
  <c r="R6" i="44"/>
  <c r="F10" i="45"/>
  <c r="Q10" i="43"/>
  <c r="P10" i="43"/>
  <c r="I7" i="44"/>
  <c r="J7" i="44"/>
  <c r="H7" i="44"/>
  <c r="G138" i="43"/>
  <c r="H138" i="43"/>
  <c r="T6" i="40"/>
  <c r="N144" i="44"/>
  <c r="O144" i="44"/>
  <c r="F6" i="42"/>
  <c r="I136" i="45"/>
  <c r="H136" i="45"/>
  <c r="K136" i="45" s="1"/>
  <c r="G136" i="45"/>
  <c r="H141" i="43"/>
  <c r="G141" i="43"/>
  <c r="J10" i="41"/>
  <c r="J6" i="42"/>
  <c r="I6" i="42"/>
  <c r="H6" i="42"/>
  <c r="H138" i="41"/>
  <c r="G138" i="41"/>
  <c r="F7" i="42"/>
  <c r="K134" i="40"/>
  <c r="AA20" i="41"/>
  <c r="T10" i="41"/>
  <c r="S10" i="41"/>
  <c r="R10" i="41"/>
  <c r="T11" i="40"/>
  <c r="S11" i="40"/>
  <c r="R11" i="40"/>
  <c r="Q11" i="40"/>
  <c r="P11" i="40"/>
  <c r="J7" i="42"/>
  <c r="I7" i="42"/>
  <c r="H7" i="42"/>
  <c r="J7" i="43"/>
  <c r="I7" i="43"/>
  <c r="H7" i="43"/>
  <c r="M12" i="41"/>
  <c r="L12" i="41"/>
  <c r="J8" i="45"/>
  <c r="I8" i="45"/>
  <c r="H8" i="45"/>
  <c r="T13" i="45"/>
  <c r="S13" i="45"/>
  <c r="R13" i="45"/>
  <c r="Q13" i="45"/>
  <c r="P13" i="45"/>
  <c r="O134" i="41"/>
  <c r="N134" i="41"/>
  <c r="K134" i="41"/>
  <c r="N9" i="44"/>
  <c r="M9" i="44"/>
  <c r="L9" i="44"/>
  <c r="O137" i="42"/>
  <c r="L137" i="42"/>
  <c r="N137" i="42"/>
  <c r="M137" i="42"/>
  <c r="K137" i="42"/>
  <c r="M7" i="42"/>
  <c r="L7" i="42"/>
  <c r="N14" i="45"/>
  <c r="M14" i="45"/>
  <c r="L14" i="45"/>
  <c r="I8" i="39"/>
  <c r="H8" i="39"/>
  <c r="G8" i="39"/>
  <c r="F12" i="41"/>
  <c r="M9" i="42"/>
  <c r="J9" i="42"/>
  <c r="K128" i="39"/>
  <c r="H11" i="40"/>
  <c r="I11" i="40"/>
  <c r="F10" i="43"/>
  <c r="I12" i="41"/>
  <c r="J12" i="41"/>
  <c r="H12" i="41"/>
  <c r="M10" i="43"/>
  <c r="L10" i="43"/>
  <c r="P10" i="44"/>
  <c r="T10" i="44"/>
  <c r="R10" i="44"/>
  <c r="Q10" i="44"/>
  <c r="S10" i="44"/>
  <c r="C16" i="45"/>
  <c r="N7" i="44"/>
  <c r="M7" i="44"/>
  <c r="L7" i="44"/>
  <c r="J14" i="44"/>
  <c r="I14" i="44"/>
  <c r="H14" i="44"/>
  <c r="H10" i="45"/>
  <c r="J10" i="45"/>
  <c r="I10" i="45"/>
  <c r="R15" i="45"/>
  <c r="T15" i="45"/>
  <c r="S15" i="45"/>
  <c r="Q15" i="45"/>
  <c r="P15" i="45"/>
  <c r="I138" i="45"/>
  <c r="R6" i="39"/>
  <c r="Q6" i="39"/>
  <c r="P6" i="39"/>
  <c r="O6" i="39"/>
  <c r="N11" i="39"/>
  <c r="T9" i="39"/>
  <c r="S9" i="39"/>
  <c r="R9" i="39"/>
  <c r="Q9" i="39"/>
  <c r="P9" i="39"/>
  <c r="O9" i="39"/>
  <c r="G135" i="40"/>
  <c r="H135" i="40"/>
  <c r="F12" i="42"/>
  <c r="M11" i="43"/>
  <c r="L11" i="43"/>
  <c r="L8" i="44"/>
  <c r="N8" i="44"/>
  <c r="M8" i="44"/>
  <c r="H15" i="44"/>
  <c r="J15" i="44"/>
  <c r="I15" i="44"/>
  <c r="O16" i="45"/>
  <c r="T6" i="45"/>
  <c r="P6" i="45"/>
  <c r="S6" i="45"/>
  <c r="R6" i="45"/>
  <c r="Q6" i="45"/>
  <c r="N10" i="45"/>
  <c r="M10" i="45"/>
  <c r="L10" i="45"/>
  <c r="K125" i="39"/>
  <c r="H138" i="40"/>
  <c r="G138" i="40"/>
  <c r="F6" i="41"/>
  <c r="T8" i="41"/>
  <c r="S8" i="41"/>
  <c r="R8" i="41"/>
  <c r="H136" i="41"/>
  <c r="G136" i="41"/>
  <c r="F9" i="43"/>
  <c r="N11" i="45"/>
  <c r="L11" i="45"/>
  <c r="M11" i="45"/>
  <c r="M8" i="39"/>
  <c r="L8" i="39"/>
  <c r="K8" i="39"/>
  <c r="J8" i="42"/>
  <c r="I8" i="42"/>
  <c r="H8" i="42"/>
  <c r="F6" i="43"/>
  <c r="O138" i="43"/>
  <c r="N138" i="43"/>
  <c r="L138" i="43"/>
  <c r="M138" i="43"/>
  <c r="J129" i="39"/>
  <c r="O127" i="39"/>
  <c r="N127" i="39"/>
  <c r="M127" i="39"/>
  <c r="L127" i="39"/>
  <c r="K127" i="39"/>
  <c r="J6" i="41"/>
  <c r="I6" i="41"/>
  <c r="H6" i="41"/>
  <c r="I9" i="43"/>
  <c r="J9" i="43"/>
  <c r="H9" i="43"/>
  <c r="T8" i="44"/>
  <c r="R8" i="44"/>
  <c r="S8" i="44"/>
  <c r="Q8" i="44"/>
  <c r="P8" i="44"/>
  <c r="N15" i="44"/>
  <c r="M15" i="44"/>
  <c r="L15" i="44"/>
  <c r="F12" i="45"/>
  <c r="I7" i="39"/>
  <c r="H7" i="39"/>
  <c r="G7" i="39"/>
  <c r="H6" i="43"/>
  <c r="J6" i="43"/>
  <c r="I6" i="43"/>
  <c r="F12" i="44"/>
  <c r="H136" i="40"/>
  <c r="G136" i="40"/>
  <c r="O138" i="40"/>
  <c r="N138" i="40"/>
  <c r="M138" i="40"/>
  <c r="L138" i="40"/>
  <c r="K138" i="40"/>
  <c r="S7" i="42"/>
  <c r="R7" i="42"/>
  <c r="Q7" i="42"/>
  <c r="P7" i="42"/>
  <c r="S12" i="42"/>
  <c r="R12" i="42"/>
  <c r="Q12" i="42"/>
  <c r="P12" i="42"/>
  <c r="M135" i="42"/>
  <c r="L135" i="42"/>
  <c r="K135" i="42"/>
  <c r="O135" i="42"/>
  <c r="N135" i="42"/>
  <c r="O138" i="42"/>
  <c r="N138" i="42"/>
  <c r="M138" i="42"/>
  <c r="L138" i="42"/>
  <c r="K138" i="42"/>
  <c r="H12" i="45"/>
  <c r="J12" i="45"/>
  <c r="I12" i="45"/>
  <c r="P8" i="39"/>
  <c r="O8" i="39"/>
  <c r="R8" i="39"/>
  <c r="Q8" i="39"/>
  <c r="S8" i="39"/>
  <c r="T8" i="39"/>
  <c r="M9" i="43"/>
  <c r="L9" i="43"/>
  <c r="H12" i="40"/>
  <c r="I12" i="40"/>
  <c r="F7" i="43"/>
  <c r="F8" i="45"/>
  <c r="M7" i="39"/>
  <c r="L7" i="39"/>
  <c r="K7" i="39"/>
  <c r="J7" i="41"/>
  <c r="F9" i="41"/>
  <c r="F8" i="42"/>
  <c r="N144" i="43"/>
  <c r="O144" i="43"/>
  <c r="N12" i="45"/>
  <c r="M12" i="45"/>
  <c r="L12" i="45"/>
  <c r="L137" i="45"/>
  <c r="M137" i="45"/>
  <c r="I145" i="45"/>
  <c r="N13" i="45"/>
  <c r="L13" i="45"/>
  <c r="M13" i="45"/>
  <c r="N15" i="45"/>
  <c r="L15" i="45"/>
  <c r="M15" i="45"/>
  <c r="M142" i="45"/>
  <c r="L142" i="45"/>
  <c r="I137" i="45"/>
  <c r="L145" i="45"/>
  <c r="M145" i="45"/>
  <c r="J11" i="43"/>
  <c r="I12" i="44"/>
  <c r="H12" i="44"/>
  <c r="J12" i="44"/>
  <c r="F14" i="44"/>
  <c r="I141" i="45"/>
  <c r="F6" i="44"/>
  <c r="E16" i="44"/>
  <c r="F16" i="44" s="1"/>
  <c r="T9" i="41"/>
  <c r="Q9" i="41"/>
  <c r="P9" i="41"/>
  <c r="F11" i="41"/>
  <c r="Q9" i="42"/>
  <c r="P9" i="42"/>
  <c r="M11" i="42"/>
  <c r="L11" i="42"/>
  <c r="S7" i="44"/>
  <c r="R7" i="44"/>
  <c r="T7" i="44"/>
  <c r="Q7" i="44"/>
  <c r="P7" i="44"/>
  <c r="M14" i="44"/>
  <c r="L14" i="44"/>
  <c r="N14" i="44"/>
  <c r="I139" i="45"/>
  <c r="C11" i="39"/>
  <c r="H137" i="41"/>
  <c r="G137" i="41"/>
  <c r="O134" i="42"/>
  <c r="N134" i="42"/>
  <c r="K134" i="42"/>
  <c r="J8" i="43"/>
  <c r="J6" i="44"/>
  <c r="I6" i="44"/>
  <c r="H6" i="44"/>
  <c r="G16" i="44"/>
  <c r="F11" i="44"/>
  <c r="C146" i="44"/>
  <c r="F7" i="45"/>
  <c r="F9" i="45"/>
  <c r="F11" i="45"/>
  <c r="T12" i="45"/>
  <c r="S12" i="45"/>
  <c r="R12" i="45"/>
  <c r="Q12" i="45"/>
  <c r="P12" i="45"/>
  <c r="T14" i="45"/>
  <c r="S14" i="45"/>
  <c r="R14" i="45"/>
  <c r="Q14" i="45"/>
  <c r="P14" i="45"/>
  <c r="J146" i="45"/>
  <c r="M136" i="45"/>
  <c r="L136" i="45"/>
  <c r="I144" i="45"/>
  <c r="D11" i="39"/>
  <c r="H10" i="39"/>
  <c r="G10" i="39"/>
  <c r="I10" i="39"/>
  <c r="M11" i="40"/>
  <c r="L11" i="40"/>
  <c r="N135" i="40"/>
  <c r="M135" i="40"/>
  <c r="L135" i="40"/>
  <c r="O135" i="40"/>
  <c r="K135" i="40"/>
  <c r="M137" i="40"/>
  <c r="L137" i="40"/>
  <c r="K137" i="40"/>
  <c r="O137" i="40"/>
  <c r="N137" i="40"/>
  <c r="O141" i="43"/>
  <c r="M141" i="43"/>
  <c r="L141" i="43"/>
  <c r="N141" i="43"/>
  <c r="R9" i="44"/>
  <c r="Q9" i="44"/>
  <c r="P9" i="44"/>
  <c r="S9" i="44"/>
  <c r="T9" i="44"/>
  <c r="D146" i="44"/>
  <c r="E11" i="39"/>
  <c r="I10" i="43"/>
  <c r="H10" i="43"/>
  <c r="J10" i="43"/>
  <c r="F13" i="44"/>
  <c r="Q7" i="45"/>
  <c r="P7" i="45"/>
  <c r="T7" i="45"/>
  <c r="R7" i="45"/>
  <c r="S7" i="45"/>
  <c r="J9" i="45"/>
  <c r="I9" i="45"/>
  <c r="H9" i="45"/>
  <c r="I11" i="45"/>
  <c r="H11" i="45"/>
  <c r="J11" i="45"/>
  <c r="I13" i="45"/>
  <c r="H13" i="45"/>
  <c r="J13" i="45"/>
  <c r="I142" i="45"/>
  <c r="F11" i="39"/>
  <c r="I9" i="39"/>
  <c r="H9" i="39"/>
  <c r="G9" i="39"/>
  <c r="P12" i="40"/>
  <c r="T12" i="40"/>
  <c r="R12" i="40"/>
  <c r="Q12" i="40"/>
  <c r="S12" i="40"/>
  <c r="T6" i="41"/>
  <c r="P11" i="41"/>
  <c r="T11" i="41"/>
  <c r="S11" i="41"/>
  <c r="R11" i="41"/>
  <c r="Q11" i="41"/>
  <c r="P11" i="42"/>
  <c r="Q11" i="42"/>
  <c r="S11" i="42"/>
  <c r="R11" i="42"/>
  <c r="G135" i="42"/>
  <c r="H135" i="42"/>
  <c r="G137" i="42"/>
  <c r="H137" i="42"/>
  <c r="P11" i="44"/>
  <c r="S11" i="44"/>
  <c r="Q11" i="44"/>
  <c r="T11" i="44"/>
  <c r="R11" i="44"/>
  <c r="O139" i="45"/>
  <c r="N139" i="45"/>
  <c r="M139" i="45"/>
  <c r="L139" i="45"/>
  <c r="M137" i="41"/>
  <c r="L137" i="41"/>
  <c r="K137" i="41"/>
  <c r="O137" i="41"/>
  <c r="N137" i="41"/>
  <c r="M8" i="43"/>
  <c r="L8" i="43"/>
  <c r="K16" i="44"/>
  <c r="N6" i="44"/>
  <c r="L6" i="44"/>
  <c r="M6" i="44"/>
  <c r="J13" i="44"/>
  <c r="H13" i="44"/>
  <c r="I13" i="44"/>
  <c r="F15" i="44"/>
  <c r="J11" i="41"/>
  <c r="I11" i="41"/>
  <c r="H11" i="41"/>
  <c r="O136" i="41"/>
  <c r="N136" i="41"/>
  <c r="M136" i="41"/>
  <c r="L136" i="41"/>
  <c r="K136" i="41"/>
  <c r="D16" i="45"/>
  <c r="M7" i="43"/>
  <c r="L7" i="43"/>
  <c r="F10" i="44"/>
  <c r="J11" i="44"/>
  <c r="I11" i="44"/>
  <c r="H11" i="44"/>
  <c r="N13" i="44"/>
  <c r="M13" i="44"/>
  <c r="L13" i="44"/>
  <c r="T15" i="44"/>
  <c r="S15" i="44"/>
  <c r="R15" i="44"/>
  <c r="Q15" i="44"/>
  <c r="P15" i="44"/>
  <c r="F6" i="45"/>
  <c r="E16" i="45"/>
  <c r="F16" i="45" s="1"/>
  <c r="J7" i="45"/>
  <c r="I7" i="45"/>
  <c r="H7" i="45"/>
  <c r="N9" i="45"/>
  <c r="M9" i="45"/>
  <c r="L9" i="45"/>
  <c r="T11" i="45"/>
  <c r="S11" i="45"/>
  <c r="R11" i="45"/>
  <c r="Q11" i="45"/>
  <c r="P11" i="45"/>
  <c r="M144" i="45"/>
  <c r="L144" i="45"/>
  <c r="O141" i="45"/>
  <c r="N141" i="45"/>
  <c r="M141" i="45"/>
  <c r="L141" i="45"/>
  <c r="H135" i="41"/>
  <c r="G135" i="41"/>
  <c r="F11" i="42"/>
  <c r="J12" i="42"/>
  <c r="I12" i="42"/>
  <c r="H12" i="42"/>
  <c r="F9" i="44"/>
  <c r="J10" i="44"/>
  <c r="I10" i="44"/>
  <c r="H10" i="44"/>
  <c r="N12" i="44"/>
  <c r="M12" i="44"/>
  <c r="L12" i="44"/>
  <c r="S14" i="44"/>
  <c r="R14" i="44"/>
  <c r="Q14" i="44"/>
  <c r="P14" i="44"/>
  <c r="T14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N138" i="45"/>
  <c r="M138" i="45"/>
  <c r="L138" i="45"/>
  <c r="O138" i="45"/>
  <c r="H137" i="40"/>
  <c r="G137" i="40"/>
  <c r="M11" i="41"/>
  <c r="L11" i="41"/>
  <c r="I11" i="42"/>
  <c r="H11" i="42"/>
  <c r="J11" i="42"/>
  <c r="L136" i="42"/>
  <c r="K136" i="42"/>
  <c r="O136" i="42"/>
  <c r="N136" i="42"/>
  <c r="M136" i="42"/>
  <c r="O140" i="43"/>
  <c r="N140" i="43"/>
  <c r="F8" i="44"/>
  <c r="I9" i="44"/>
  <c r="H9" i="44"/>
  <c r="J9" i="44"/>
  <c r="M11" i="44"/>
  <c r="L11" i="44"/>
  <c r="N11" i="44"/>
  <c r="Q13" i="44"/>
  <c r="P13" i="44"/>
  <c r="T13" i="44"/>
  <c r="S13" i="44"/>
  <c r="R13" i="44"/>
  <c r="M7" i="45"/>
  <c r="L7" i="45"/>
  <c r="N7" i="45"/>
  <c r="Q9" i="45"/>
  <c r="P9" i="45"/>
  <c r="T9" i="45"/>
  <c r="R9" i="45"/>
  <c r="S9" i="45"/>
  <c r="F14" i="45"/>
  <c r="I15" i="45"/>
  <c r="H15" i="45"/>
  <c r="J15" i="45"/>
  <c r="P12" i="41"/>
  <c r="T12" i="41"/>
  <c r="S12" i="41"/>
  <c r="R12" i="41"/>
  <c r="Q12" i="41"/>
  <c r="K138" i="41"/>
  <c r="O138" i="41"/>
  <c r="N138" i="41"/>
  <c r="M138" i="41"/>
  <c r="L138" i="41"/>
  <c r="O135" i="41"/>
  <c r="N135" i="41"/>
  <c r="M135" i="41"/>
  <c r="L135" i="41"/>
  <c r="K135" i="41"/>
  <c r="M12" i="42"/>
  <c r="L12" i="42"/>
  <c r="H138" i="42"/>
  <c r="G138" i="42"/>
  <c r="C16" i="44"/>
  <c r="F7" i="44"/>
  <c r="I8" i="44"/>
  <c r="H8" i="44"/>
  <c r="J8" i="44"/>
  <c r="N10" i="44"/>
  <c r="M10" i="44"/>
  <c r="L10" i="44"/>
  <c r="T12" i="44"/>
  <c r="S12" i="44"/>
  <c r="Q12" i="44"/>
  <c r="P12" i="44"/>
  <c r="R12" i="44"/>
  <c r="K16" i="45"/>
  <c r="N6" i="45"/>
  <c r="M6" i="45"/>
  <c r="L6" i="45"/>
  <c r="T8" i="45"/>
  <c r="P8" i="45"/>
  <c r="R8" i="45"/>
  <c r="Q8" i="45"/>
  <c r="S8" i="45"/>
  <c r="F13" i="45"/>
  <c r="H14" i="45"/>
  <c r="J14" i="45"/>
  <c r="I14" i="45"/>
  <c r="J6" i="5"/>
  <c r="L6" i="5"/>
  <c r="J6" i="3"/>
  <c r="K6" i="3"/>
  <c r="K79" i="3"/>
  <c r="L6" i="3"/>
  <c r="S6" i="6"/>
  <c r="R6" i="6"/>
  <c r="Q6" i="6"/>
  <c r="B37" i="11"/>
  <c r="K31" i="2"/>
  <c r="L152" i="3"/>
  <c r="K152" i="3"/>
  <c r="J152" i="3"/>
  <c r="B80" i="11"/>
  <c r="J58" i="2"/>
  <c r="K58" i="2"/>
  <c r="J6" i="2"/>
  <c r="V5" i="12"/>
  <c r="U5" i="12"/>
  <c r="S5" i="12"/>
  <c r="T5" i="12"/>
  <c r="K6" i="5"/>
  <c r="B59" i="11"/>
  <c r="I6" i="6"/>
  <c r="J79" i="3"/>
  <c r="S6" i="5"/>
  <c r="J6" i="6"/>
  <c r="T6" i="5"/>
  <c r="K6" i="6"/>
  <c r="L7" i="15"/>
  <c r="I7" i="15"/>
  <c r="J7" i="15"/>
  <c r="B102" i="11"/>
  <c r="M7" i="15"/>
  <c r="B10" i="11"/>
  <c r="U6" i="13"/>
  <c r="V6" i="13"/>
  <c r="W6" i="13"/>
  <c r="I5" i="12"/>
  <c r="I6" i="13"/>
  <c r="I9" i="14"/>
  <c r="X6" i="18"/>
  <c r="X7" i="15"/>
  <c r="K7" i="16"/>
  <c r="I7" i="16"/>
  <c r="J7" i="16"/>
  <c r="J7" i="17"/>
  <c r="V7" i="16"/>
  <c r="W7" i="17"/>
  <c r="V7" i="17"/>
  <c r="U7" i="17"/>
  <c r="I6" i="18"/>
  <c r="J6" i="18"/>
  <c r="Q6" i="18"/>
  <c r="R6" i="18"/>
  <c r="U7" i="19"/>
  <c r="D7" i="19"/>
  <c r="X7" i="19"/>
  <c r="H7" i="19"/>
  <c r="J7" i="19"/>
  <c r="M7" i="19"/>
  <c r="P7" i="19"/>
  <c r="I8" i="21"/>
  <c r="H8" i="21"/>
  <c r="R8" i="21"/>
  <c r="D30" i="30"/>
  <c r="I6" i="26"/>
  <c r="J6" i="26"/>
  <c r="K6" i="26"/>
  <c r="C161" i="30"/>
  <c r="D162" i="30" s="1"/>
  <c r="M6" i="28"/>
  <c r="L6" i="28"/>
  <c r="J6" i="28"/>
  <c r="K6" i="28"/>
  <c r="I6" i="28"/>
  <c r="F30" i="30"/>
  <c r="H30" i="30"/>
  <c r="L118" i="30"/>
  <c r="I117" i="30"/>
  <c r="E139" i="30"/>
  <c r="H140" i="30"/>
  <c r="J140" i="30"/>
  <c r="I73" i="30"/>
  <c r="L30" i="30"/>
  <c r="F96" i="30"/>
  <c r="J162" i="30"/>
  <c r="J96" i="30"/>
  <c r="G29" i="33"/>
  <c r="J30" i="33" s="1"/>
  <c r="L96" i="30"/>
  <c r="E7" i="31"/>
  <c r="J30" i="30"/>
  <c r="G95" i="31"/>
  <c r="L96" i="31"/>
  <c r="J250" i="30"/>
  <c r="G249" i="30"/>
  <c r="I271" i="30"/>
  <c r="L272" i="30"/>
  <c r="G205" i="30"/>
  <c r="H8" i="33"/>
  <c r="E7" i="33"/>
  <c r="L162" i="30"/>
  <c r="AS7" i="35"/>
  <c r="AR7" i="35"/>
  <c r="AT7" i="35"/>
  <c r="V7" i="35"/>
  <c r="L206" i="30"/>
  <c r="G51" i="30"/>
  <c r="J8" i="31"/>
  <c r="G7" i="30"/>
  <c r="L8" i="31"/>
  <c r="L140" i="30"/>
  <c r="F228" i="30"/>
  <c r="L250" i="30"/>
  <c r="L30" i="33"/>
  <c r="F74" i="31"/>
  <c r="F74" i="33"/>
  <c r="G95" i="33"/>
  <c r="I51" i="33"/>
  <c r="J8" i="33"/>
  <c r="L52" i="33"/>
  <c r="H7" i="35"/>
  <c r="AK29" i="35"/>
  <c r="AL7" i="35"/>
  <c r="AK7" i="35"/>
  <c r="AJ7" i="35"/>
  <c r="AL29" i="35"/>
  <c r="J5" i="37"/>
  <c r="I5" i="37"/>
  <c r="V29" i="35"/>
  <c r="W29" i="35"/>
  <c r="I5" i="36"/>
  <c r="I29" i="31"/>
  <c r="J5" i="36"/>
  <c r="L8" i="33"/>
  <c r="O123" i="39"/>
  <c r="N123" i="39"/>
  <c r="I123" i="39"/>
  <c r="H123" i="39"/>
  <c r="M123" i="39"/>
  <c r="L123" i="39"/>
  <c r="G123" i="39"/>
  <c r="Q5" i="37"/>
  <c r="P5" i="37"/>
  <c r="N5" i="40"/>
  <c r="M5" i="40"/>
  <c r="L5" i="40"/>
  <c r="T5" i="43"/>
  <c r="S5" i="43"/>
  <c r="P5" i="43"/>
  <c r="R5" i="39"/>
  <c r="Q5" i="39"/>
  <c r="Q5" i="43"/>
  <c r="Q5" i="41"/>
  <c r="R5" i="43"/>
  <c r="F5" i="40"/>
  <c r="L5" i="41"/>
  <c r="I5" i="39"/>
  <c r="H5" i="39"/>
  <c r="G5" i="39"/>
  <c r="M5" i="41"/>
  <c r="O133" i="40"/>
  <c r="N133" i="40"/>
  <c r="I135" i="44"/>
  <c r="L135" i="44"/>
  <c r="H135" i="44"/>
  <c r="I133" i="42"/>
  <c r="H133" i="42"/>
  <c r="G133" i="42"/>
  <c r="T5" i="40"/>
  <c r="S5" i="40"/>
  <c r="R5" i="40"/>
  <c r="P5" i="40"/>
  <c r="Q5" i="40"/>
  <c r="L133" i="42"/>
  <c r="O135" i="44"/>
  <c r="N135" i="44"/>
  <c r="M135" i="43"/>
  <c r="M135" i="44"/>
  <c r="B10" i="46"/>
  <c r="M133" i="40"/>
  <c r="L133" i="40"/>
  <c r="G135" i="43"/>
  <c r="G133" i="40"/>
  <c r="G133" i="41"/>
  <c r="H135" i="43"/>
  <c r="H5" i="44"/>
  <c r="M5" i="39"/>
  <c r="L5" i="39"/>
  <c r="K5" i="39"/>
  <c r="H133" i="40"/>
  <c r="H133" i="41"/>
  <c r="N5" i="42"/>
  <c r="M5" i="42"/>
  <c r="I135" i="43"/>
  <c r="I5" i="44"/>
  <c r="I133" i="40"/>
  <c r="O133" i="41"/>
  <c r="N133" i="41"/>
  <c r="M133" i="41"/>
  <c r="L133" i="41"/>
  <c r="L5" i="42"/>
  <c r="O5" i="39"/>
  <c r="Q5" i="42"/>
  <c r="N5" i="44"/>
  <c r="L5" i="44"/>
  <c r="H135" i="45"/>
  <c r="G135" i="45"/>
  <c r="P5" i="39"/>
  <c r="L135" i="43"/>
  <c r="M5" i="44"/>
  <c r="P5" i="44"/>
  <c r="B12" i="48"/>
  <c r="B9" i="47"/>
  <c r="L5" i="45"/>
  <c r="M5" i="45"/>
  <c r="F5" i="41"/>
  <c r="F5" i="42"/>
  <c r="J5" i="42"/>
  <c r="F5" i="43"/>
  <c r="O135" i="43"/>
  <c r="H5" i="41"/>
  <c r="H5" i="42"/>
  <c r="J5" i="43"/>
  <c r="I5" i="43"/>
  <c r="P5" i="45"/>
  <c r="I5" i="41"/>
  <c r="I5" i="42"/>
  <c r="H5" i="43"/>
  <c r="R5" i="41"/>
  <c r="Q5" i="44"/>
  <c r="I135" i="45"/>
  <c r="S5" i="41"/>
  <c r="N135" i="43"/>
  <c r="R5" i="44"/>
  <c r="S5" i="44"/>
  <c r="K135" i="45"/>
  <c r="P5" i="42"/>
  <c r="L5" i="43"/>
  <c r="H5" i="45"/>
  <c r="L135" i="45"/>
  <c r="M5" i="43"/>
  <c r="C147" i="16"/>
  <c r="L78" i="18"/>
  <c r="K20" i="18"/>
  <c r="N34" i="18"/>
  <c r="C149" i="17"/>
  <c r="T76" i="18"/>
  <c r="O132" i="18"/>
  <c r="C9" i="17"/>
  <c r="S90" i="18"/>
  <c r="U62" i="18"/>
  <c r="E77" i="17"/>
  <c r="U132" i="18"/>
  <c r="U92" i="18"/>
  <c r="T20" i="18"/>
  <c r="E121" i="19"/>
  <c r="E79" i="19"/>
  <c r="C50" i="21"/>
  <c r="C107" i="14"/>
  <c r="F49" i="15"/>
  <c r="F35" i="16"/>
  <c r="D119" i="15"/>
  <c r="E105" i="15"/>
  <c r="V36" i="18"/>
  <c r="E55" i="12"/>
  <c r="G53" i="12"/>
  <c r="G55" i="12"/>
  <c r="P23" i="14"/>
  <c r="F91" i="16"/>
  <c r="F65" i="16"/>
  <c r="G147" i="15"/>
  <c r="V146" i="18"/>
  <c r="V50" i="18"/>
  <c r="D34" i="13"/>
  <c r="G76" i="13"/>
  <c r="E135" i="16"/>
  <c r="C133" i="15"/>
  <c r="D161" i="15"/>
  <c r="G135" i="16"/>
  <c r="G9" i="17"/>
  <c r="G147" i="17"/>
  <c r="C106" i="18"/>
  <c r="D92" i="18"/>
  <c r="E50" i="18"/>
  <c r="F134" i="18"/>
  <c r="F76" i="18"/>
  <c r="F132" i="18"/>
  <c r="Q21" i="17"/>
  <c r="C37" i="16"/>
  <c r="C161" i="16"/>
  <c r="K78" i="18"/>
  <c r="C118" i="13"/>
  <c r="T21" i="15"/>
  <c r="V120" i="18"/>
  <c r="C65" i="14"/>
  <c r="G90" i="13"/>
  <c r="N23" i="14"/>
  <c r="E161" i="16"/>
  <c r="F147" i="16"/>
  <c r="F35" i="15"/>
  <c r="C21" i="15"/>
  <c r="E119" i="15"/>
  <c r="F133" i="15"/>
  <c r="G161" i="15"/>
  <c r="C118" i="18"/>
  <c r="C22" i="18"/>
  <c r="D76" i="18"/>
  <c r="E9" i="16"/>
  <c r="F161" i="16"/>
  <c r="F9" i="16"/>
  <c r="D35" i="15"/>
  <c r="C63" i="15"/>
  <c r="E91" i="15"/>
  <c r="G65" i="17"/>
  <c r="C104" i="18"/>
  <c r="F161" i="17"/>
  <c r="G161" i="17"/>
  <c r="E118" i="18"/>
  <c r="E8" i="18"/>
  <c r="F148" i="18"/>
  <c r="G65" i="16"/>
  <c r="G146" i="18"/>
  <c r="E161" i="17"/>
  <c r="C49" i="17"/>
  <c r="N90" i="18"/>
  <c r="M106" i="18"/>
  <c r="U120" i="18"/>
  <c r="E147" i="19"/>
  <c r="C120" i="21"/>
  <c r="N121" i="19"/>
  <c r="N149" i="19"/>
  <c r="P87" i="19"/>
  <c r="E120" i="21"/>
  <c r="F162" i="21"/>
  <c r="H193" i="3"/>
  <c r="C132" i="13"/>
  <c r="E48" i="13"/>
  <c r="E121" i="16"/>
  <c r="E149" i="16"/>
  <c r="E93" i="16"/>
  <c r="F149" i="16"/>
  <c r="F63" i="16"/>
  <c r="G49" i="15"/>
  <c r="C105" i="15"/>
  <c r="D133" i="15"/>
  <c r="D63" i="15"/>
  <c r="G119" i="15"/>
  <c r="V160" i="18"/>
  <c r="V64" i="18"/>
  <c r="V134" i="18"/>
  <c r="V90" i="18"/>
  <c r="F51" i="17"/>
  <c r="C120" i="18"/>
  <c r="C36" i="18"/>
  <c r="D106" i="18"/>
  <c r="D8" i="18"/>
  <c r="E160" i="18"/>
  <c r="E132" i="18"/>
  <c r="F78" i="18"/>
  <c r="D105" i="16"/>
  <c r="O9" i="17"/>
  <c r="G9" i="16"/>
  <c r="D133" i="17"/>
  <c r="L20" i="18"/>
  <c r="U36" i="12"/>
  <c r="D54" i="12"/>
  <c r="E90" i="13"/>
  <c r="R21" i="15"/>
  <c r="E133" i="16"/>
  <c r="F93" i="16"/>
  <c r="E161" i="15"/>
  <c r="F77" i="15"/>
  <c r="F37" i="17"/>
  <c r="D146" i="18"/>
  <c r="D132" i="18"/>
  <c r="E64" i="18"/>
  <c r="F104" i="18"/>
  <c r="G119" i="16"/>
  <c r="C91" i="16"/>
  <c r="F63" i="17"/>
  <c r="G104" i="18"/>
  <c r="K148" i="18"/>
  <c r="K146" i="18"/>
  <c r="L120" i="18"/>
  <c r="L48" i="18"/>
  <c r="M146" i="18"/>
  <c r="N160" i="18"/>
  <c r="O160" i="18"/>
  <c r="U76" i="18"/>
  <c r="O20" i="18"/>
  <c r="E135" i="17"/>
  <c r="S118" i="18"/>
  <c r="T106" i="18"/>
  <c r="O22" i="18"/>
  <c r="U160" i="18"/>
  <c r="V121" i="19"/>
  <c r="V37" i="19"/>
  <c r="F20" i="13"/>
  <c r="D56" i="12"/>
  <c r="C34" i="13"/>
  <c r="F132" i="13"/>
  <c r="E119" i="16"/>
  <c r="F121" i="16"/>
  <c r="F119" i="16"/>
  <c r="G77" i="15"/>
  <c r="F21" i="15"/>
  <c r="F149" i="17"/>
  <c r="R9" i="16"/>
  <c r="G51" i="17"/>
  <c r="G107" i="17"/>
  <c r="C160" i="18"/>
  <c r="C64" i="18"/>
  <c r="D104" i="18"/>
  <c r="D118" i="18"/>
  <c r="D50" i="18"/>
  <c r="D104" i="13"/>
  <c r="E76" i="13"/>
  <c r="E49" i="16"/>
  <c r="V106" i="18"/>
  <c r="E134" i="18"/>
  <c r="G92" i="18"/>
  <c r="L34" i="18"/>
  <c r="K118" i="18"/>
  <c r="L160" i="18"/>
  <c r="M148" i="18"/>
  <c r="D51" i="17"/>
  <c r="S34" i="18"/>
  <c r="E9" i="17"/>
  <c r="E119" i="19"/>
  <c r="F77" i="19"/>
  <c r="N133" i="19"/>
  <c r="E50" i="21"/>
  <c r="F36" i="21"/>
  <c r="D78" i="21"/>
  <c r="F133" i="22"/>
  <c r="Q21" i="22"/>
  <c r="C118" i="28"/>
  <c r="D48" i="28"/>
  <c r="G160" i="28"/>
  <c r="C146" i="27"/>
  <c r="C90" i="27"/>
  <c r="F34" i="30"/>
  <c r="F34" i="27"/>
  <c r="J34" i="30"/>
  <c r="J210" i="30"/>
  <c r="J209" i="30"/>
  <c r="H86" i="33"/>
  <c r="H17" i="33"/>
  <c r="H98" i="33"/>
  <c r="J261" i="30"/>
  <c r="F120" i="30"/>
  <c r="J98" i="33"/>
  <c r="J31" i="33"/>
  <c r="H18" i="35"/>
  <c r="V148" i="18"/>
  <c r="F65" i="17"/>
  <c r="C146" i="18"/>
  <c r="E22" i="18"/>
  <c r="R21" i="17"/>
  <c r="S104" i="18"/>
  <c r="T90" i="18"/>
  <c r="U148" i="18"/>
  <c r="V77" i="19"/>
  <c r="E133" i="19"/>
  <c r="E21" i="19"/>
  <c r="V65" i="19"/>
  <c r="N23" i="19"/>
  <c r="D105" i="22"/>
  <c r="E63" i="22"/>
  <c r="F63" i="22"/>
  <c r="G119" i="22"/>
  <c r="H105" i="22"/>
  <c r="E76" i="27"/>
  <c r="C34" i="27"/>
  <c r="F146" i="27"/>
  <c r="H41" i="30"/>
  <c r="G62" i="27"/>
  <c r="D104" i="26"/>
  <c r="J43" i="33"/>
  <c r="J38" i="30"/>
  <c r="J208" i="30"/>
  <c r="F216" i="30"/>
  <c r="H81" i="33"/>
  <c r="H108" i="33"/>
  <c r="F122" i="30"/>
  <c r="F259" i="30"/>
  <c r="H122" i="30"/>
  <c r="J103" i="33"/>
  <c r="S20" i="18"/>
  <c r="C119" i="22"/>
  <c r="C34" i="28"/>
  <c r="D118" i="28"/>
  <c r="G20" i="26"/>
  <c r="F146" i="28"/>
  <c r="H42" i="30"/>
  <c r="C118" i="26"/>
  <c r="F132" i="27"/>
  <c r="F212" i="30"/>
  <c r="H79" i="33"/>
  <c r="H82" i="33"/>
  <c r="H33" i="33"/>
  <c r="F127" i="30"/>
  <c r="L256" i="30"/>
  <c r="C76" i="18"/>
  <c r="D37" i="16"/>
  <c r="G134" i="18"/>
  <c r="K132" i="18"/>
  <c r="G8" i="18"/>
  <c r="D35" i="17"/>
  <c r="G118" i="18"/>
  <c r="S64" i="18"/>
  <c r="T50" i="18"/>
  <c r="V135" i="19"/>
  <c r="F119" i="19"/>
  <c r="C22" i="21"/>
  <c r="E64" i="21"/>
  <c r="D147" i="22"/>
  <c r="E105" i="22"/>
  <c r="G161" i="22"/>
  <c r="F21" i="22"/>
  <c r="C76" i="28"/>
  <c r="G132" i="28"/>
  <c r="G20" i="28"/>
  <c r="C48" i="27"/>
  <c r="G34" i="28"/>
  <c r="C160" i="27"/>
  <c r="H37" i="30"/>
  <c r="E118" i="26"/>
  <c r="L34" i="30"/>
  <c r="H210" i="30"/>
  <c r="H219" i="30"/>
  <c r="H77" i="33"/>
  <c r="H78" i="33"/>
  <c r="H16" i="33"/>
  <c r="J62" i="30"/>
  <c r="L254" i="30"/>
  <c r="J124" i="30"/>
  <c r="J130" i="30"/>
  <c r="J84" i="33"/>
  <c r="V20" i="18"/>
  <c r="C133" i="16"/>
  <c r="D21" i="16"/>
  <c r="P9" i="17"/>
  <c r="N78" i="18"/>
  <c r="K120" i="18"/>
  <c r="N50" i="18"/>
  <c r="T118" i="18"/>
  <c r="D121" i="17"/>
  <c r="F35" i="19"/>
  <c r="F120" i="21"/>
  <c r="F106" i="21"/>
  <c r="N22" i="21"/>
  <c r="C161" i="22"/>
  <c r="F77" i="22"/>
  <c r="F104" i="26"/>
  <c r="D34" i="28"/>
  <c r="D104" i="28"/>
  <c r="E160" i="28"/>
  <c r="D132" i="27"/>
  <c r="H35" i="30"/>
  <c r="C90" i="26"/>
  <c r="D90" i="26"/>
  <c r="F104" i="27"/>
  <c r="C20" i="26"/>
  <c r="G160" i="27"/>
  <c r="D132" i="26"/>
  <c r="J42" i="30"/>
  <c r="J43" i="30"/>
  <c r="F217" i="30"/>
  <c r="H75" i="33"/>
  <c r="H38" i="33"/>
  <c r="J259" i="30"/>
  <c r="L252" i="30"/>
  <c r="H127" i="30"/>
  <c r="J53" i="33"/>
  <c r="J17" i="33"/>
  <c r="C8" i="18"/>
  <c r="D49" i="16"/>
  <c r="M62" i="18"/>
  <c r="Q150" i="18"/>
  <c r="L106" i="18"/>
  <c r="U50" i="18"/>
  <c r="E51" i="19"/>
  <c r="N119" i="19"/>
  <c r="E22" i="21"/>
  <c r="E78" i="21"/>
  <c r="D92" i="21"/>
  <c r="D49" i="22"/>
  <c r="E147" i="22"/>
  <c r="F147" i="22"/>
  <c r="E21" i="22"/>
  <c r="H161" i="22"/>
  <c r="F90" i="26"/>
  <c r="G132" i="26"/>
  <c r="C90" i="28"/>
  <c r="C104" i="28"/>
  <c r="C146" i="28"/>
  <c r="D62" i="28"/>
  <c r="F160" i="28"/>
  <c r="F48" i="28"/>
  <c r="H33" i="30"/>
  <c r="E90" i="27"/>
  <c r="F48" i="27"/>
  <c r="E20" i="26"/>
  <c r="J37" i="30"/>
  <c r="H60" i="33"/>
  <c r="H32" i="33"/>
  <c r="E147" i="16"/>
  <c r="G105" i="15"/>
  <c r="C50" i="18"/>
  <c r="F8" i="18"/>
  <c r="C51" i="16"/>
  <c r="G148" i="18"/>
  <c r="N20" i="18"/>
  <c r="L22" i="18"/>
  <c r="S78" i="18"/>
  <c r="T78" i="18"/>
  <c r="U104" i="18"/>
  <c r="V119" i="19"/>
  <c r="F161" i="19"/>
  <c r="C92" i="21"/>
  <c r="C36" i="21"/>
  <c r="N65" i="19"/>
  <c r="C63" i="22"/>
  <c r="G147" i="22"/>
  <c r="F62" i="26"/>
  <c r="G48" i="28"/>
  <c r="C76" i="27"/>
  <c r="H31" i="30"/>
  <c r="D34" i="27"/>
  <c r="D34" i="26"/>
  <c r="F160" i="18"/>
  <c r="G147" i="16"/>
  <c r="G37" i="17"/>
  <c r="G48" i="18"/>
  <c r="T34" i="18"/>
  <c r="V93" i="19"/>
  <c r="E49" i="19"/>
  <c r="E134" i="21"/>
  <c r="F64" i="21"/>
  <c r="D134" i="21"/>
  <c r="D91" i="22"/>
  <c r="G105" i="22"/>
  <c r="D21" i="22"/>
  <c r="H119" i="22"/>
  <c r="F48" i="26"/>
  <c r="G34" i="26"/>
  <c r="F20" i="26"/>
  <c r="H39" i="30"/>
  <c r="E146" i="27"/>
  <c r="J33" i="30"/>
  <c r="H13" i="31"/>
  <c r="J213" i="30"/>
  <c r="F219" i="30"/>
  <c r="H58" i="33"/>
  <c r="H105" i="33"/>
  <c r="J21" i="31"/>
  <c r="E65" i="16"/>
  <c r="G21" i="17"/>
  <c r="C63" i="16"/>
  <c r="G149" i="16"/>
  <c r="K134" i="18"/>
  <c r="O90" i="18"/>
  <c r="S132" i="18"/>
  <c r="U64" i="18"/>
  <c r="V161" i="19"/>
  <c r="E37" i="19"/>
  <c r="N107" i="19"/>
  <c r="E148" i="21"/>
  <c r="F50" i="21"/>
  <c r="C21" i="22"/>
  <c r="F161" i="22"/>
  <c r="S21" i="22"/>
  <c r="F132" i="28"/>
  <c r="G104" i="28"/>
  <c r="D118" i="27"/>
  <c r="C160" i="26"/>
  <c r="D48" i="27"/>
  <c r="F40" i="30"/>
  <c r="H40" i="30"/>
  <c r="E48" i="26"/>
  <c r="G104" i="27"/>
  <c r="J31" i="30"/>
  <c r="F210" i="30"/>
  <c r="J214" i="30"/>
  <c r="H64" i="33"/>
  <c r="V14" i="35"/>
  <c r="Q9" i="16"/>
  <c r="F22" i="18"/>
  <c r="C149" i="16"/>
  <c r="M92" i="18"/>
  <c r="G76" i="18"/>
  <c r="O104" i="18"/>
  <c r="M36" i="18"/>
  <c r="D135" i="17"/>
  <c r="S92" i="18"/>
  <c r="O148" i="18"/>
  <c r="T132" i="18"/>
  <c r="Q30" i="18"/>
  <c r="F51" i="19"/>
  <c r="D162" i="21"/>
  <c r="C77" i="22"/>
  <c r="D133" i="22"/>
  <c r="E91" i="22"/>
  <c r="F91" i="22"/>
  <c r="P21" i="22"/>
  <c r="F160" i="26"/>
  <c r="F118" i="26"/>
  <c r="E104" i="28"/>
  <c r="G90" i="28"/>
  <c r="F20" i="28"/>
  <c r="C132" i="27"/>
  <c r="F42" i="30"/>
  <c r="D62" i="27"/>
  <c r="J39" i="30"/>
  <c r="H9" i="31"/>
  <c r="J218" i="30"/>
  <c r="H84" i="33"/>
  <c r="H37" i="33"/>
  <c r="J15" i="31"/>
  <c r="L35" i="33"/>
  <c r="G23" i="17"/>
  <c r="C79" i="16"/>
  <c r="F36" i="18"/>
  <c r="O21" i="17"/>
  <c r="C161" i="17"/>
  <c r="G36" i="18"/>
  <c r="M90" i="18"/>
  <c r="N104" i="18"/>
  <c r="M120" i="18"/>
  <c r="M50" i="18"/>
  <c r="C21" i="17"/>
  <c r="T92" i="18"/>
  <c r="F65" i="19"/>
  <c r="E92" i="21"/>
  <c r="L22" i="21"/>
  <c r="C147" i="22"/>
  <c r="F146" i="26"/>
  <c r="G48" i="26"/>
  <c r="F132" i="26"/>
  <c r="C62" i="28"/>
  <c r="D90" i="28"/>
  <c r="D76" i="28"/>
  <c r="E146" i="28"/>
  <c r="F37" i="30"/>
  <c r="C62" i="27"/>
  <c r="H43" i="30"/>
  <c r="C62" i="26"/>
  <c r="D20" i="26"/>
  <c r="J41" i="30"/>
  <c r="H21" i="31"/>
  <c r="H214" i="30"/>
  <c r="H53" i="33"/>
  <c r="H101" i="33"/>
  <c r="E147" i="15"/>
  <c r="G79" i="17"/>
  <c r="G63" i="17"/>
  <c r="L90" i="18"/>
  <c r="M118" i="18"/>
  <c r="N132" i="18"/>
  <c r="C35" i="17"/>
  <c r="N48" i="18"/>
  <c r="E21" i="17"/>
  <c r="T146" i="18"/>
  <c r="E149" i="19"/>
  <c r="E91" i="19"/>
  <c r="E9" i="19"/>
  <c r="C148" i="21"/>
  <c r="F148" i="21"/>
  <c r="C105" i="22"/>
  <c r="G21" i="22"/>
  <c r="D35" i="22"/>
  <c r="E133" i="22"/>
  <c r="G49" i="22"/>
  <c r="C160" i="28"/>
  <c r="D146" i="28"/>
  <c r="F104" i="28"/>
  <c r="G76" i="28"/>
  <c r="G118" i="28"/>
  <c r="G62" i="28"/>
  <c r="F35" i="30"/>
  <c r="D146" i="26"/>
  <c r="E146" i="26"/>
  <c r="G48" i="27"/>
  <c r="E62" i="26"/>
  <c r="E118" i="27"/>
  <c r="C34" i="26"/>
  <c r="C134" i="18"/>
  <c r="R9" i="17"/>
  <c r="M78" i="18"/>
  <c r="K48" i="18"/>
  <c r="L8" i="18"/>
  <c r="S134" i="18"/>
  <c r="V107" i="19"/>
  <c r="V51" i="19"/>
  <c r="E77" i="19"/>
  <c r="F149" i="19"/>
  <c r="V91" i="19"/>
  <c r="C134" i="21"/>
  <c r="N147" i="19"/>
  <c r="D120" i="21"/>
  <c r="E49" i="22"/>
  <c r="F105" i="22"/>
  <c r="C132" i="28"/>
  <c r="C20" i="28"/>
  <c r="E48" i="28"/>
  <c r="C104" i="26"/>
  <c r="F33" i="30"/>
  <c r="H38" i="30"/>
  <c r="F76" i="27"/>
  <c r="E48" i="27"/>
  <c r="D76" i="26"/>
  <c r="F20" i="27"/>
  <c r="E34" i="26"/>
  <c r="F215" i="30"/>
  <c r="H213" i="30"/>
  <c r="H218" i="30"/>
  <c r="H59" i="33"/>
  <c r="V9" i="35"/>
  <c r="J252" i="30"/>
  <c r="J10" i="31"/>
  <c r="J262" i="30"/>
  <c r="C49" i="16"/>
  <c r="D91" i="16"/>
  <c r="G64" i="18"/>
  <c r="G132" i="18"/>
  <c r="E65" i="17"/>
  <c r="D49" i="17"/>
  <c r="V105" i="19"/>
  <c r="N93" i="19"/>
  <c r="F134" i="21"/>
  <c r="D36" i="21"/>
  <c r="G63" i="22"/>
  <c r="D77" i="22"/>
  <c r="E35" i="22"/>
  <c r="H133" i="22"/>
  <c r="D62" i="18"/>
  <c r="G21" i="16"/>
  <c r="G105" i="16"/>
  <c r="D161" i="16"/>
  <c r="G90" i="18"/>
  <c r="O92" i="18"/>
  <c r="C51" i="17"/>
  <c r="E51" i="17"/>
  <c r="U90" i="18"/>
  <c r="M8" i="18"/>
  <c r="U146" i="18"/>
  <c r="F147" i="19"/>
  <c r="E36" i="21"/>
  <c r="E106" i="21"/>
  <c r="T21" i="22"/>
  <c r="C91" i="22"/>
  <c r="G91" i="22"/>
  <c r="M22" i="21"/>
  <c r="G104" i="26"/>
  <c r="E62" i="28"/>
  <c r="F90" i="28"/>
  <c r="F118" i="28"/>
  <c r="C104" i="27"/>
  <c r="D104" i="27"/>
  <c r="F41" i="30"/>
  <c r="E62" i="27"/>
  <c r="E90" i="26"/>
  <c r="E132" i="27"/>
  <c r="H17" i="31"/>
  <c r="F218" i="30"/>
  <c r="F9" i="17"/>
  <c r="M132" i="18"/>
  <c r="N146" i="18"/>
  <c r="O146" i="18"/>
  <c r="T120" i="18"/>
  <c r="U106" i="18"/>
  <c r="E63" i="19"/>
  <c r="F91" i="19"/>
  <c r="P117" i="19"/>
  <c r="N49" i="19"/>
  <c r="H17" i="21"/>
  <c r="F92" i="21"/>
  <c r="D119" i="22"/>
  <c r="E77" i="22"/>
  <c r="G133" i="22"/>
  <c r="H91" i="22"/>
  <c r="E118" i="28"/>
  <c r="F32" i="30"/>
  <c r="D90" i="27"/>
  <c r="F160" i="27"/>
  <c r="F62" i="27"/>
  <c r="E34" i="27"/>
  <c r="C161" i="15"/>
  <c r="F23" i="16"/>
  <c r="E106" i="18"/>
  <c r="E62" i="18"/>
  <c r="Q9" i="17"/>
  <c r="D121" i="16"/>
  <c r="K62" i="18"/>
  <c r="N148" i="18"/>
  <c r="E147" i="17"/>
  <c r="C121" i="17"/>
  <c r="V23" i="19"/>
  <c r="N37" i="19"/>
  <c r="P15" i="19"/>
  <c r="O22" i="21"/>
  <c r="C133" i="22"/>
  <c r="F49" i="22"/>
  <c r="R21" i="22"/>
  <c r="G62" i="26"/>
  <c r="D132" i="28"/>
  <c r="F34" i="26"/>
  <c r="F76" i="28"/>
  <c r="F34" i="28"/>
  <c r="F39" i="30"/>
  <c r="E160" i="27"/>
  <c r="G34" i="27"/>
  <c r="D62" i="26"/>
  <c r="F20" i="18"/>
  <c r="D51" i="16"/>
  <c r="L118" i="18"/>
  <c r="M134" i="18"/>
  <c r="D149" i="17"/>
  <c r="N22" i="18"/>
  <c r="V147" i="19"/>
  <c r="N35" i="19"/>
  <c r="C162" i="21"/>
  <c r="C78" i="21"/>
  <c r="N105" i="19"/>
  <c r="F78" i="21"/>
  <c r="D148" i="21"/>
  <c r="D22" i="21"/>
  <c r="D106" i="21"/>
  <c r="D50" i="21"/>
  <c r="D161" i="22"/>
  <c r="E119" i="22"/>
  <c r="F119" i="22"/>
  <c r="G35" i="22"/>
  <c r="F76" i="26"/>
  <c r="C48" i="28"/>
  <c r="D160" i="28"/>
  <c r="E90" i="28"/>
  <c r="E76" i="28"/>
  <c r="E34" i="28"/>
  <c r="G146" i="28"/>
  <c r="D20" i="27"/>
  <c r="C146" i="26"/>
  <c r="G132" i="27"/>
  <c r="F43" i="30"/>
  <c r="D146" i="27"/>
  <c r="D118" i="26"/>
  <c r="C76" i="26"/>
  <c r="E20" i="27"/>
  <c r="G78" i="18"/>
  <c r="N92" i="18"/>
  <c r="O134" i="18"/>
  <c r="N8" i="18"/>
  <c r="D21" i="17"/>
  <c r="V35" i="19"/>
  <c r="E161" i="19"/>
  <c r="F79" i="19"/>
  <c r="N135" i="19"/>
  <c r="E162" i="21"/>
  <c r="H13" i="21"/>
  <c r="C35" i="22"/>
  <c r="C49" i="22"/>
  <c r="D20" i="28"/>
  <c r="C118" i="27"/>
  <c r="C48" i="26"/>
  <c r="D48" i="26"/>
  <c r="G76" i="27"/>
  <c r="C132" i="26"/>
  <c r="E76" i="26"/>
  <c r="F118" i="27"/>
  <c r="H10" i="31"/>
  <c r="F209" i="30"/>
  <c r="H212" i="30"/>
  <c r="H103" i="33"/>
  <c r="H10" i="33"/>
  <c r="H55" i="33"/>
  <c r="V18" i="35"/>
  <c r="J60" i="30"/>
  <c r="J39" i="33"/>
  <c r="J35" i="33"/>
  <c r="E120" i="18"/>
  <c r="E76" i="18"/>
  <c r="F64" i="18"/>
  <c r="F118" i="18"/>
  <c r="G133" i="16"/>
  <c r="Q141" i="18"/>
  <c r="E49" i="17"/>
  <c r="K22" i="18"/>
  <c r="U134" i="18"/>
  <c r="X17" i="19"/>
  <c r="F63" i="19"/>
  <c r="F9" i="19"/>
  <c r="D64" i="21"/>
  <c r="D63" i="22"/>
  <c r="E161" i="22"/>
  <c r="G77" i="22"/>
  <c r="F35" i="22"/>
  <c r="H147" i="22"/>
  <c r="G160" i="26"/>
  <c r="D160" i="27"/>
  <c r="D76" i="27"/>
  <c r="D160" i="26"/>
  <c r="E160" i="26"/>
  <c r="F38" i="30"/>
  <c r="E104" i="27"/>
  <c r="F90" i="27"/>
  <c r="E132" i="26"/>
  <c r="F207" i="30"/>
  <c r="J212" i="30"/>
  <c r="J219" i="30"/>
  <c r="H34" i="33"/>
  <c r="J35" i="30"/>
  <c r="H217" i="30"/>
  <c r="H76" i="33"/>
  <c r="J85" i="30"/>
  <c r="J171" i="30"/>
  <c r="L33" i="33"/>
  <c r="J40" i="33"/>
  <c r="C129" i="39"/>
  <c r="L102" i="33"/>
  <c r="H14" i="33"/>
  <c r="J77" i="30"/>
  <c r="J65" i="30"/>
  <c r="F167" i="30"/>
  <c r="L31" i="33"/>
  <c r="J106" i="33"/>
  <c r="J59" i="33"/>
  <c r="F239" i="30"/>
  <c r="D16" i="43"/>
  <c r="D8" i="48"/>
  <c r="H34" i="30"/>
  <c r="H207" i="30"/>
  <c r="H12" i="33"/>
  <c r="J64" i="33"/>
  <c r="H21" i="33"/>
  <c r="V17" i="35"/>
  <c r="J17" i="31"/>
  <c r="L34" i="33"/>
  <c r="J14" i="33"/>
  <c r="H14" i="35"/>
  <c r="J105" i="33"/>
  <c r="D8" i="47"/>
  <c r="F14" i="43"/>
  <c r="L35" i="30"/>
  <c r="J216" i="30"/>
  <c r="H63" i="33"/>
  <c r="V12" i="35"/>
  <c r="L36" i="33"/>
  <c r="J12" i="33"/>
  <c r="H16" i="35"/>
  <c r="L53" i="33"/>
  <c r="L10" i="33"/>
  <c r="E146" i="43"/>
  <c r="L33" i="30"/>
  <c r="H56" i="33"/>
  <c r="V15" i="35"/>
  <c r="J18" i="31"/>
  <c r="J10" i="33"/>
  <c r="H8" i="35"/>
  <c r="J280" i="30"/>
  <c r="L12" i="33"/>
  <c r="D146" i="45"/>
  <c r="D8" i="46"/>
  <c r="L31" i="30"/>
  <c r="L209" i="30"/>
  <c r="H41" i="33"/>
  <c r="H171" i="30"/>
  <c r="L55" i="33"/>
  <c r="J63" i="33"/>
  <c r="H11" i="35"/>
  <c r="L14" i="33"/>
  <c r="L97" i="31"/>
  <c r="C20" i="27"/>
  <c r="H216" i="30"/>
  <c r="H31" i="33"/>
  <c r="V16" i="35"/>
  <c r="L57" i="33"/>
  <c r="J60" i="33"/>
  <c r="L99" i="31"/>
  <c r="N8" i="35"/>
  <c r="F10" i="42"/>
  <c r="E20" i="28"/>
  <c r="H209" i="30"/>
  <c r="H11" i="33"/>
  <c r="V10" i="35"/>
  <c r="H259" i="30"/>
  <c r="J55" i="33"/>
  <c r="J38" i="33"/>
  <c r="N9" i="35"/>
  <c r="F8" i="40"/>
  <c r="F8" i="41"/>
  <c r="D146" i="43"/>
  <c r="F62" i="28"/>
  <c r="H85" i="33"/>
  <c r="V8" i="35"/>
  <c r="J37" i="33"/>
  <c r="L97" i="33"/>
  <c r="N10" i="35"/>
  <c r="F9" i="40"/>
  <c r="F214" i="30"/>
  <c r="J16" i="30"/>
  <c r="J86" i="33"/>
  <c r="J33" i="33"/>
  <c r="J82" i="33"/>
  <c r="AB18" i="35"/>
  <c r="N11" i="35"/>
  <c r="J215" i="30"/>
  <c r="J84" i="30"/>
  <c r="L80" i="30"/>
  <c r="J81" i="33"/>
  <c r="J102" i="33"/>
  <c r="H15" i="35"/>
  <c r="AB13" i="35"/>
  <c r="F12" i="43"/>
  <c r="E104" i="26"/>
  <c r="H15" i="31"/>
  <c r="F213" i="30"/>
  <c r="J40" i="30"/>
  <c r="L119" i="30"/>
  <c r="L78" i="30"/>
  <c r="J21" i="33"/>
  <c r="F13" i="43"/>
  <c r="H18" i="31"/>
  <c r="L77" i="30"/>
  <c r="J16" i="33"/>
  <c r="L98" i="33"/>
  <c r="H215" i="30"/>
  <c r="H124" i="30"/>
  <c r="H261" i="30"/>
  <c r="J127" i="30"/>
  <c r="J82" i="30"/>
  <c r="J34" i="33"/>
  <c r="J238" i="30"/>
  <c r="L100" i="33"/>
  <c r="D11" i="48"/>
  <c r="H12" i="31"/>
  <c r="J217" i="30"/>
  <c r="J256" i="30"/>
  <c r="J108" i="33"/>
  <c r="F280" i="30"/>
  <c r="F241" i="30"/>
  <c r="E129" i="39"/>
  <c r="F15" i="43"/>
  <c r="E146" i="44"/>
  <c r="D9" i="46"/>
  <c r="L212" i="30"/>
  <c r="J254" i="30"/>
  <c r="L10" i="31"/>
  <c r="J56" i="33"/>
  <c r="J282" i="30"/>
  <c r="F274" i="30"/>
  <c r="F31" i="30"/>
  <c r="L210" i="30"/>
  <c r="H19" i="33"/>
  <c r="H35" i="33"/>
  <c r="F261" i="30"/>
  <c r="V13" i="35"/>
  <c r="J19" i="33"/>
  <c r="J85" i="33"/>
  <c r="F285" i="30"/>
  <c r="F276" i="30"/>
  <c r="H12" i="35"/>
  <c r="V11" i="35"/>
  <c r="L208" i="30"/>
  <c r="H40" i="33"/>
  <c r="L124" i="30"/>
  <c r="F131" i="30"/>
  <c r="F278" i="30"/>
  <c r="H13" i="35"/>
  <c r="H106" i="33"/>
  <c r="J18" i="30"/>
  <c r="J83" i="30"/>
  <c r="F263" i="30"/>
  <c r="J41" i="33"/>
  <c r="L56" i="33"/>
  <c r="H280" i="30"/>
  <c r="J8" i="52" l="1"/>
  <c r="G73" i="52"/>
  <c r="E7" i="52"/>
  <c r="G95" i="52"/>
  <c r="G29" i="52"/>
  <c r="G51" i="52"/>
  <c r="G183" i="51"/>
  <c r="G95" i="51"/>
  <c r="G73" i="51"/>
  <c r="G227" i="51"/>
  <c r="G51" i="51"/>
  <c r="G29" i="51"/>
  <c r="G205" i="51"/>
  <c r="G161" i="51"/>
  <c r="E7" i="51"/>
  <c r="G139" i="51"/>
  <c r="G117" i="51"/>
  <c r="H30" i="50"/>
  <c r="E29" i="50"/>
  <c r="F96" i="50"/>
  <c r="C95" i="50"/>
  <c r="D96" i="50" s="1"/>
  <c r="F52" i="50"/>
  <c r="C51" i="50"/>
  <c r="D52" i="50" s="1"/>
  <c r="C7" i="50"/>
  <c r="D8" i="50" s="1"/>
  <c r="F8" i="50"/>
  <c r="G227" i="49"/>
  <c r="H228" i="49" s="1"/>
  <c r="G139" i="49"/>
  <c r="H140" i="49" s="1"/>
  <c r="G73" i="49"/>
  <c r="H74" i="49" s="1"/>
  <c r="G205" i="49"/>
  <c r="H206" i="49" s="1"/>
  <c r="H8" i="49"/>
  <c r="G271" i="49"/>
  <c r="H272" i="49" s="1"/>
  <c r="G117" i="49"/>
  <c r="H118" i="49" s="1"/>
  <c r="G249" i="49"/>
  <c r="H250" i="49" s="1"/>
  <c r="G161" i="49"/>
  <c r="H162" i="49" s="1"/>
  <c r="E7" i="49"/>
  <c r="G183" i="49"/>
  <c r="H184" i="49" s="1"/>
  <c r="G29" i="49"/>
  <c r="H30" i="49" s="1"/>
  <c r="G51" i="49"/>
  <c r="H52" i="49" s="1"/>
  <c r="G95" i="49"/>
  <c r="H96" i="49" s="1"/>
  <c r="N137" i="45"/>
  <c r="O137" i="45"/>
  <c r="I9" i="36"/>
  <c r="J9" i="36"/>
  <c r="J49" i="36"/>
  <c r="I49" i="36"/>
  <c r="W30" i="35"/>
  <c r="V30" i="35"/>
  <c r="J30" i="37"/>
  <c r="I30" i="37"/>
  <c r="J45" i="37"/>
  <c r="I45" i="37"/>
  <c r="I30" i="35"/>
  <c r="H30" i="35"/>
  <c r="J97" i="33"/>
  <c r="I109" i="33"/>
  <c r="F174" i="30"/>
  <c r="H174" i="30"/>
  <c r="O145" i="45"/>
  <c r="N145" i="45"/>
  <c r="Q48" i="36"/>
  <c r="P48" i="36"/>
  <c r="F8" i="43"/>
  <c r="E16" i="43"/>
  <c r="F16" i="43" s="1"/>
  <c r="H8" i="43"/>
  <c r="I8" i="43"/>
  <c r="Q11" i="37"/>
  <c r="P11" i="37"/>
  <c r="P49" i="37"/>
  <c r="Q49" i="37"/>
  <c r="Q35" i="37"/>
  <c r="P35" i="37"/>
  <c r="Q17" i="37"/>
  <c r="P17" i="37"/>
  <c r="J23" i="36"/>
  <c r="I23" i="36"/>
  <c r="W36" i="35"/>
  <c r="V36" i="35"/>
  <c r="I19" i="37"/>
  <c r="J19" i="37"/>
  <c r="I48" i="37"/>
  <c r="J48" i="37"/>
  <c r="J11" i="33"/>
  <c r="L11" i="33"/>
  <c r="F258" i="30"/>
  <c r="H258" i="30"/>
  <c r="H61" i="33"/>
  <c r="J61" i="33"/>
  <c r="AR18" i="35"/>
  <c r="AT18" i="35"/>
  <c r="AS18" i="35"/>
  <c r="I13" i="28"/>
  <c r="M13" i="28"/>
  <c r="L13" i="28"/>
  <c r="K13" i="28"/>
  <c r="J13" i="28"/>
  <c r="K136" i="26"/>
  <c r="J136" i="26"/>
  <c r="I136" i="26"/>
  <c r="H145" i="45"/>
  <c r="K145" i="45" s="1"/>
  <c r="G145" i="45"/>
  <c r="Q26" i="37"/>
  <c r="P26" i="37"/>
  <c r="Q51" i="36"/>
  <c r="P51" i="36"/>
  <c r="S10" i="42"/>
  <c r="R10" i="42"/>
  <c r="Q39" i="36"/>
  <c r="P39" i="36"/>
  <c r="P32" i="37"/>
  <c r="Q32" i="37"/>
  <c r="Q27" i="37"/>
  <c r="P27" i="37"/>
  <c r="AK38" i="35"/>
  <c r="AL38" i="35"/>
  <c r="J43" i="36"/>
  <c r="I43" i="36"/>
  <c r="W32" i="35"/>
  <c r="V32" i="35"/>
  <c r="I24" i="37"/>
  <c r="J24" i="37"/>
  <c r="I38" i="37"/>
  <c r="J38" i="37"/>
  <c r="J51" i="37"/>
  <c r="I51" i="37"/>
  <c r="I37" i="35"/>
  <c r="H37" i="35"/>
  <c r="F254" i="30"/>
  <c r="H254" i="30"/>
  <c r="AR16" i="35"/>
  <c r="AT16" i="35"/>
  <c r="AS16" i="35"/>
  <c r="H16" i="31"/>
  <c r="J16" i="31"/>
  <c r="O145" i="43"/>
  <c r="N145" i="43"/>
  <c r="G144" i="45"/>
  <c r="H144" i="45"/>
  <c r="K144" i="45" s="1"/>
  <c r="N142" i="43"/>
  <c r="O142" i="43"/>
  <c r="M15" i="43"/>
  <c r="L15" i="43"/>
  <c r="N15" i="43"/>
  <c r="O139" i="43"/>
  <c r="N139" i="43"/>
  <c r="N142" i="44"/>
  <c r="M142" i="44"/>
  <c r="L142" i="44"/>
  <c r="O142" i="44"/>
  <c r="R15" i="43"/>
  <c r="Q15" i="43"/>
  <c r="P15" i="43"/>
  <c r="T15" i="43"/>
  <c r="S15" i="43"/>
  <c r="I143" i="45"/>
  <c r="H143" i="45"/>
  <c r="K143" i="45" s="1"/>
  <c r="G143" i="45"/>
  <c r="L143" i="45"/>
  <c r="M143" i="45"/>
  <c r="C146" i="43"/>
  <c r="O136" i="43"/>
  <c r="N136" i="43"/>
  <c r="R9" i="42"/>
  <c r="S9" i="42"/>
  <c r="L6" i="42"/>
  <c r="N6" i="42"/>
  <c r="M6" i="42"/>
  <c r="N7" i="42"/>
  <c r="N11" i="42"/>
  <c r="N9" i="42"/>
  <c r="N12" i="42"/>
  <c r="M139" i="44"/>
  <c r="L139" i="44"/>
  <c r="N139" i="44"/>
  <c r="O139" i="44"/>
  <c r="H142" i="44"/>
  <c r="G142" i="44"/>
  <c r="I142" i="44"/>
  <c r="T12" i="43"/>
  <c r="P12" i="43"/>
  <c r="S12" i="43"/>
  <c r="R12" i="43"/>
  <c r="Q12" i="43"/>
  <c r="P14" i="37"/>
  <c r="Q14" i="37"/>
  <c r="P42" i="36"/>
  <c r="Q42" i="36"/>
  <c r="Q16" i="37"/>
  <c r="P16" i="37"/>
  <c r="P36" i="37"/>
  <c r="Q36" i="37"/>
  <c r="I17" i="36"/>
  <c r="J17" i="36"/>
  <c r="J36" i="36"/>
  <c r="I36" i="36"/>
  <c r="V33" i="35"/>
  <c r="W33" i="35"/>
  <c r="I27" i="37"/>
  <c r="J27" i="37"/>
  <c r="I23" i="37"/>
  <c r="J23" i="37"/>
  <c r="AL9" i="35"/>
  <c r="AK9" i="35"/>
  <c r="AJ9" i="35"/>
  <c r="AL11" i="35"/>
  <c r="AK11" i="35"/>
  <c r="AJ11" i="35"/>
  <c r="J58" i="33"/>
  <c r="L58" i="33"/>
  <c r="I18" i="27"/>
  <c r="K18" i="27"/>
  <c r="J18" i="27"/>
  <c r="H20" i="27"/>
  <c r="G134" i="40"/>
  <c r="H134" i="40"/>
  <c r="I134" i="40"/>
  <c r="I138" i="40"/>
  <c r="M134" i="40"/>
  <c r="I136" i="40"/>
  <c r="L134" i="40"/>
  <c r="I135" i="40"/>
  <c r="I137" i="40"/>
  <c r="M141" i="44"/>
  <c r="O141" i="44"/>
  <c r="N141" i="44"/>
  <c r="L141" i="44"/>
  <c r="R8" i="42"/>
  <c r="S8" i="42"/>
  <c r="I134" i="41"/>
  <c r="G134" i="41"/>
  <c r="H134" i="41"/>
  <c r="I137" i="41"/>
  <c r="I138" i="41"/>
  <c r="M134" i="41"/>
  <c r="L134" i="41"/>
  <c r="I136" i="41"/>
  <c r="I135" i="41"/>
  <c r="L8" i="42"/>
  <c r="N8" i="42"/>
  <c r="M8" i="42"/>
  <c r="P8" i="42"/>
  <c r="Q8" i="42"/>
  <c r="L136" i="44"/>
  <c r="N136" i="44"/>
  <c r="M136" i="44"/>
  <c r="O136" i="44"/>
  <c r="J146" i="44"/>
  <c r="I145" i="44"/>
  <c r="H145" i="44"/>
  <c r="K145" i="44" s="1"/>
  <c r="G145" i="44"/>
  <c r="N7" i="41"/>
  <c r="M7" i="41"/>
  <c r="L7" i="41"/>
  <c r="Q7" i="41"/>
  <c r="P7" i="41"/>
  <c r="S11" i="43"/>
  <c r="R11" i="43"/>
  <c r="T11" i="43"/>
  <c r="Q11" i="43"/>
  <c r="P11" i="43"/>
  <c r="Q19" i="36"/>
  <c r="P19" i="36"/>
  <c r="H124" i="39"/>
  <c r="G124" i="39"/>
  <c r="L124" i="39"/>
  <c r="M124" i="39"/>
  <c r="Q47" i="37"/>
  <c r="P47" i="37"/>
  <c r="P40" i="37"/>
  <c r="Q40" i="37"/>
  <c r="J20" i="36"/>
  <c r="I20" i="36"/>
  <c r="I31" i="36"/>
  <c r="J31" i="36"/>
  <c r="V34" i="35"/>
  <c r="W34" i="35"/>
  <c r="J50" i="37"/>
  <c r="I50" i="37"/>
  <c r="J25" i="37"/>
  <c r="I25" i="37"/>
  <c r="AL18" i="35"/>
  <c r="AK18" i="35"/>
  <c r="AJ18" i="35"/>
  <c r="I36" i="35"/>
  <c r="H36" i="35"/>
  <c r="F125" i="30"/>
  <c r="H125" i="30"/>
  <c r="H120" i="30"/>
  <c r="J120" i="30"/>
  <c r="F130" i="30"/>
  <c r="H130" i="30"/>
  <c r="H100" i="33"/>
  <c r="J100" i="33"/>
  <c r="L86" i="28"/>
  <c r="J86" i="28"/>
  <c r="K70" i="26"/>
  <c r="I70" i="26"/>
  <c r="J70" i="26"/>
  <c r="Q9" i="37"/>
  <c r="P9" i="37"/>
  <c r="I137" i="44"/>
  <c r="H137" i="44"/>
  <c r="G137" i="44"/>
  <c r="T14" i="43"/>
  <c r="S14" i="43"/>
  <c r="R14" i="43"/>
  <c r="Q14" i="43"/>
  <c r="P14" i="43"/>
  <c r="Q41" i="36"/>
  <c r="P41" i="36"/>
  <c r="N137" i="43"/>
  <c r="O137" i="43"/>
  <c r="S9" i="41"/>
  <c r="R9" i="41"/>
  <c r="F146" i="43"/>
  <c r="G136" i="43"/>
  <c r="I136" i="43"/>
  <c r="H136" i="43"/>
  <c r="K136" i="43" s="1"/>
  <c r="L136" i="43"/>
  <c r="I138" i="43"/>
  <c r="I141" i="43"/>
  <c r="M136" i="43"/>
  <c r="I143" i="44"/>
  <c r="H143" i="44"/>
  <c r="G143" i="44"/>
  <c r="P13" i="43"/>
  <c r="T13" i="43"/>
  <c r="S13" i="43"/>
  <c r="R13" i="43"/>
  <c r="Q13" i="43"/>
  <c r="Q23" i="36"/>
  <c r="P23" i="36"/>
  <c r="P44" i="37"/>
  <c r="Q44" i="37"/>
  <c r="I47" i="36"/>
  <c r="J47" i="36"/>
  <c r="F87" i="33"/>
  <c r="H87" i="33"/>
  <c r="J8" i="37"/>
  <c r="I8" i="37"/>
  <c r="J15" i="37"/>
  <c r="I15" i="37"/>
  <c r="Q20" i="37"/>
  <c r="P20" i="37"/>
  <c r="AL14" i="35"/>
  <c r="AK14" i="35"/>
  <c r="AJ14" i="35"/>
  <c r="J75" i="33"/>
  <c r="L75" i="33"/>
  <c r="I33" i="35"/>
  <c r="H33" i="35"/>
  <c r="H19" i="31"/>
  <c r="J19" i="31"/>
  <c r="M72" i="28"/>
  <c r="J72" i="28"/>
  <c r="I72" i="28"/>
  <c r="L72" i="28"/>
  <c r="K72" i="28"/>
  <c r="J109" i="26"/>
  <c r="I109" i="26"/>
  <c r="K109" i="26"/>
  <c r="I139" i="44"/>
  <c r="G139" i="44"/>
  <c r="H139" i="44"/>
  <c r="N6" i="41"/>
  <c r="M6" i="41"/>
  <c r="L6" i="41"/>
  <c r="Q6" i="41"/>
  <c r="P6" i="41"/>
  <c r="N12" i="41"/>
  <c r="N9" i="41"/>
  <c r="N11" i="41"/>
  <c r="T9" i="43"/>
  <c r="S9" i="43"/>
  <c r="R9" i="43"/>
  <c r="Q9" i="43"/>
  <c r="P9" i="43"/>
  <c r="Q27" i="36"/>
  <c r="P27" i="36"/>
  <c r="Q13" i="37"/>
  <c r="P13" i="37"/>
  <c r="P48" i="37"/>
  <c r="Q48" i="37"/>
  <c r="D129" i="39"/>
  <c r="O128" i="39"/>
  <c r="N128" i="39"/>
  <c r="I42" i="36"/>
  <c r="J42" i="36"/>
  <c r="J28" i="36"/>
  <c r="I28" i="36"/>
  <c r="J16" i="37"/>
  <c r="I16" i="37"/>
  <c r="J29" i="37"/>
  <c r="I29" i="37"/>
  <c r="J41" i="37"/>
  <c r="I41" i="37"/>
  <c r="AL16" i="35"/>
  <c r="AK16" i="35"/>
  <c r="AJ16" i="35"/>
  <c r="I34" i="35"/>
  <c r="H34" i="35"/>
  <c r="J77" i="33"/>
  <c r="L77" i="33"/>
  <c r="H32" i="35"/>
  <c r="I32" i="35"/>
  <c r="J58" i="30"/>
  <c r="L58" i="30"/>
  <c r="F211" i="30"/>
  <c r="H211" i="30"/>
  <c r="I14" i="28"/>
  <c r="K14" i="28"/>
  <c r="M143" i="43"/>
  <c r="L143" i="43"/>
  <c r="O143" i="43"/>
  <c r="N143" i="43"/>
  <c r="J146" i="43"/>
  <c r="S7" i="41"/>
  <c r="R7" i="41"/>
  <c r="G137" i="45"/>
  <c r="E146" i="45"/>
  <c r="H137" i="45"/>
  <c r="K137" i="45" s="1"/>
  <c r="I139" i="43"/>
  <c r="H139" i="43"/>
  <c r="G139" i="43"/>
  <c r="M139" i="43"/>
  <c r="L139" i="43"/>
  <c r="R10" i="43"/>
  <c r="C16" i="43"/>
  <c r="S10" i="43"/>
  <c r="S6" i="41"/>
  <c r="R6" i="41"/>
  <c r="H144" i="43"/>
  <c r="K144" i="43" s="1"/>
  <c r="G144" i="43"/>
  <c r="I144" i="43"/>
  <c r="M144" i="43"/>
  <c r="L144" i="43"/>
  <c r="S10" i="40"/>
  <c r="R10" i="40"/>
  <c r="Q10" i="40"/>
  <c r="P10" i="40"/>
  <c r="T10" i="40"/>
  <c r="AA20" i="40"/>
  <c r="I134" i="42"/>
  <c r="H134" i="42"/>
  <c r="G134" i="42"/>
  <c r="I136" i="42"/>
  <c r="I137" i="42"/>
  <c r="M134" i="42"/>
  <c r="L134" i="42"/>
  <c r="I138" i="42"/>
  <c r="I135" i="42"/>
  <c r="I136" i="44"/>
  <c r="H136" i="44"/>
  <c r="K136" i="44" s="1"/>
  <c r="F146" i="44"/>
  <c r="G136" i="44"/>
  <c r="L8" i="41"/>
  <c r="N8" i="41"/>
  <c r="Q8" i="41"/>
  <c r="P8" i="41"/>
  <c r="S8" i="43"/>
  <c r="R8" i="43"/>
  <c r="Q8" i="43"/>
  <c r="P8" i="43"/>
  <c r="T8" i="43"/>
  <c r="Q31" i="36"/>
  <c r="P31" i="36"/>
  <c r="P28" i="37"/>
  <c r="Q28" i="37"/>
  <c r="I126" i="39"/>
  <c r="H126" i="39"/>
  <c r="G126" i="39"/>
  <c r="M126" i="39"/>
  <c r="L126" i="39"/>
  <c r="J7" i="36"/>
  <c r="I7" i="36"/>
  <c r="I6" i="36"/>
  <c r="J6" i="36"/>
  <c r="J31" i="37"/>
  <c r="I31" i="37"/>
  <c r="J44" i="37"/>
  <c r="I44" i="37"/>
  <c r="I12" i="37"/>
  <c r="J12" i="37"/>
  <c r="AL8" i="35"/>
  <c r="AK8" i="35"/>
  <c r="AJ8" i="35"/>
  <c r="AL10" i="35"/>
  <c r="AL17" i="35"/>
  <c r="AL12" i="35"/>
  <c r="AL13" i="35"/>
  <c r="AL34" i="35"/>
  <c r="AK34" i="35"/>
  <c r="J79" i="33"/>
  <c r="L79" i="33"/>
  <c r="H38" i="35"/>
  <c r="I38" i="35"/>
  <c r="F173" i="30"/>
  <c r="H173" i="30"/>
  <c r="J56" i="30"/>
  <c r="L56" i="30"/>
  <c r="K33" i="28"/>
  <c r="I33" i="28"/>
  <c r="I137" i="43"/>
  <c r="H137" i="43"/>
  <c r="G137" i="43"/>
  <c r="M137" i="43"/>
  <c r="L137" i="43"/>
  <c r="T7" i="40"/>
  <c r="R7" i="40"/>
  <c r="Q7" i="40"/>
  <c r="P7" i="40"/>
  <c r="S7" i="40"/>
  <c r="AA19" i="40"/>
  <c r="H144" i="44"/>
  <c r="G144" i="44"/>
  <c r="I144" i="44"/>
  <c r="M144" i="44"/>
  <c r="L144" i="44"/>
  <c r="L10" i="41"/>
  <c r="N10" i="41"/>
  <c r="M10" i="41"/>
  <c r="Q10" i="41"/>
  <c r="P10" i="41"/>
  <c r="Q7" i="43"/>
  <c r="P7" i="43"/>
  <c r="R7" i="43"/>
  <c r="T7" i="43"/>
  <c r="S7" i="43"/>
  <c r="P35" i="36"/>
  <c r="Q35" i="36"/>
  <c r="Q38" i="37"/>
  <c r="P38" i="37"/>
  <c r="J48" i="36"/>
  <c r="I48" i="36"/>
  <c r="I10" i="36"/>
  <c r="J10" i="36"/>
  <c r="J32" i="37"/>
  <c r="I32" i="37"/>
  <c r="J43" i="37"/>
  <c r="I43" i="37"/>
  <c r="AL30" i="35"/>
  <c r="AK30" i="35"/>
  <c r="I39" i="35"/>
  <c r="H39" i="35"/>
  <c r="J54" i="30"/>
  <c r="L54" i="30"/>
  <c r="H62" i="33"/>
  <c r="J62" i="33"/>
  <c r="H14" i="31"/>
  <c r="J14" i="31"/>
  <c r="Q45" i="37"/>
  <c r="P45" i="37"/>
  <c r="N124" i="39"/>
  <c r="O124" i="39"/>
  <c r="J25" i="36"/>
  <c r="I25" i="36"/>
  <c r="I14" i="36"/>
  <c r="J14" i="36"/>
  <c r="I20" i="37"/>
  <c r="J20" i="37"/>
  <c r="J9" i="37"/>
  <c r="I9" i="37"/>
  <c r="AK12" i="35"/>
  <c r="AJ12" i="35"/>
  <c r="AL39" i="35"/>
  <c r="AK39" i="35"/>
  <c r="H167" i="30"/>
  <c r="J167" i="30"/>
  <c r="L14" i="28"/>
  <c r="J14" i="28"/>
  <c r="P18" i="36"/>
  <c r="Q18" i="36"/>
  <c r="F10" i="41"/>
  <c r="I10" i="41"/>
  <c r="H10" i="41"/>
  <c r="I138" i="44"/>
  <c r="H138" i="44"/>
  <c r="K138" i="44" s="1"/>
  <c r="G138" i="44"/>
  <c r="P10" i="37"/>
  <c r="Q10" i="37"/>
  <c r="N126" i="39"/>
  <c r="O126" i="39"/>
  <c r="J33" i="36"/>
  <c r="I33" i="36"/>
  <c r="J38" i="36"/>
  <c r="I38" i="36"/>
  <c r="J49" i="37"/>
  <c r="I49" i="37"/>
  <c r="J78" i="33"/>
  <c r="L78" i="33"/>
  <c r="AK15" i="35"/>
  <c r="AJ15" i="35"/>
  <c r="AL15" i="35"/>
  <c r="AK33" i="35"/>
  <c r="AL33" i="35"/>
  <c r="H40" i="35"/>
  <c r="I40" i="35"/>
  <c r="H164" i="30"/>
  <c r="J164" i="30"/>
  <c r="AS15" i="35"/>
  <c r="AR15" i="35"/>
  <c r="AT15" i="35"/>
  <c r="J51" i="27"/>
  <c r="I51" i="27"/>
  <c r="K51" i="27"/>
  <c r="K73" i="26"/>
  <c r="J73" i="26"/>
  <c r="I73" i="26"/>
  <c r="P30" i="37"/>
  <c r="Q30" i="37"/>
  <c r="F11" i="43"/>
  <c r="H11" i="43"/>
  <c r="I11" i="43"/>
  <c r="C146" i="45"/>
  <c r="O136" i="45"/>
  <c r="N136" i="45"/>
  <c r="I140" i="43"/>
  <c r="H140" i="43"/>
  <c r="K140" i="43" s="1"/>
  <c r="G140" i="43"/>
  <c r="L140" i="43"/>
  <c r="M140" i="43"/>
  <c r="N6" i="43"/>
  <c r="M6" i="43"/>
  <c r="L6" i="43"/>
  <c r="K16" i="43"/>
  <c r="N14" i="43"/>
  <c r="N12" i="43"/>
  <c r="N8" i="43"/>
  <c r="N9" i="43"/>
  <c r="N13" i="43"/>
  <c r="N10" i="43"/>
  <c r="N11" i="43"/>
  <c r="N7" i="43"/>
  <c r="J15" i="43"/>
  <c r="I15" i="43"/>
  <c r="H15" i="43"/>
  <c r="H10" i="42"/>
  <c r="J10" i="42"/>
  <c r="I10" i="42"/>
  <c r="D10" i="48"/>
  <c r="D9" i="48"/>
  <c r="O134" i="40"/>
  <c r="N134" i="40"/>
  <c r="N8" i="40"/>
  <c r="L8" i="40"/>
  <c r="Q8" i="40"/>
  <c r="P8" i="40"/>
  <c r="P11" i="36"/>
  <c r="Q11" i="36"/>
  <c r="P21" i="37"/>
  <c r="Q21" i="37"/>
  <c r="O125" i="39"/>
  <c r="N125" i="39"/>
  <c r="J39" i="36"/>
  <c r="I39" i="36"/>
  <c r="J18" i="36"/>
  <c r="I18" i="36"/>
  <c r="J33" i="37"/>
  <c r="I33" i="37"/>
  <c r="AK36" i="35"/>
  <c r="AL36" i="35"/>
  <c r="H99" i="33"/>
  <c r="J99" i="33"/>
  <c r="K57" i="27"/>
  <c r="J57" i="27"/>
  <c r="I57" i="27"/>
  <c r="H140" i="45"/>
  <c r="K140" i="45" s="1"/>
  <c r="G140" i="45"/>
  <c r="I140" i="45"/>
  <c r="F146" i="45"/>
  <c r="M140" i="45"/>
  <c r="L140" i="45"/>
  <c r="O143" i="44"/>
  <c r="N143" i="44"/>
  <c r="L143" i="44"/>
  <c r="M143" i="44"/>
  <c r="H141" i="45"/>
  <c r="K141" i="45" s="1"/>
  <c r="G141" i="45"/>
  <c r="G145" i="43"/>
  <c r="I145" i="43"/>
  <c r="H145" i="43"/>
  <c r="K145" i="43" s="1"/>
  <c r="M145" i="43"/>
  <c r="L145" i="43"/>
  <c r="F7" i="40"/>
  <c r="I7" i="40"/>
  <c r="H7" i="40"/>
  <c r="Q24" i="36"/>
  <c r="P24" i="36"/>
  <c r="P23" i="37"/>
  <c r="Q23" i="37"/>
  <c r="J15" i="36"/>
  <c r="I15" i="36"/>
  <c r="J22" i="36"/>
  <c r="I22" i="36"/>
  <c r="J11" i="37"/>
  <c r="I11" i="37"/>
  <c r="J6" i="37"/>
  <c r="I6" i="37"/>
  <c r="J32" i="33"/>
  <c r="L32" i="33"/>
  <c r="AL37" i="35"/>
  <c r="AK37" i="35"/>
  <c r="J12" i="31"/>
  <c r="L12" i="31"/>
  <c r="K58" i="26"/>
  <c r="J58" i="26"/>
  <c r="I58" i="26"/>
  <c r="Q26" i="36"/>
  <c r="P26" i="36"/>
  <c r="F9" i="42"/>
  <c r="I9" i="42"/>
  <c r="H9" i="42"/>
  <c r="R6" i="40"/>
  <c r="S6" i="40"/>
  <c r="G141" i="44"/>
  <c r="I141" i="44"/>
  <c r="H141" i="44"/>
  <c r="K141" i="44" s="1"/>
  <c r="Q45" i="36"/>
  <c r="P45" i="36"/>
  <c r="J14" i="43"/>
  <c r="I14" i="43"/>
  <c r="H14" i="43"/>
  <c r="M14" i="43"/>
  <c r="L14" i="43"/>
  <c r="H8" i="41"/>
  <c r="J8" i="41"/>
  <c r="I8" i="41"/>
  <c r="M8" i="41"/>
  <c r="O142" i="45"/>
  <c r="N142" i="45"/>
  <c r="G142" i="43"/>
  <c r="I142" i="43"/>
  <c r="H142" i="43"/>
  <c r="K142" i="43" s="1"/>
  <c r="M142" i="43"/>
  <c r="L142" i="43"/>
  <c r="Q50" i="36"/>
  <c r="P50" i="36"/>
  <c r="Q7" i="37"/>
  <c r="P7" i="37"/>
  <c r="H128" i="39"/>
  <c r="G128" i="39"/>
  <c r="I128" i="39"/>
  <c r="L128" i="39"/>
  <c r="M128" i="39"/>
  <c r="F129" i="39"/>
  <c r="Q24" i="37"/>
  <c r="P24" i="37"/>
  <c r="J50" i="36"/>
  <c r="I50" i="36"/>
  <c r="J19" i="36"/>
  <c r="I19" i="36"/>
  <c r="J26" i="36"/>
  <c r="I26" i="36"/>
  <c r="J13" i="37"/>
  <c r="I13" i="37"/>
  <c r="J10" i="37"/>
  <c r="I10" i="37"/>
  <c r="F283" i="30"/>
  <c r="H283" i="30"/>
  <c r="AK40" i="35"/>
  <c r="AL40" i="35"/>
  <c r="H54" i="33"/>
  <c r="J54" i="33"/>
  <c r="K123" i="27"/>
  <c r="J123" i="27"/>
  <c r="I123" i="27"/>
  <c r="J29" i="28"/>
  <c r="L29" i="28"/>
  <c r="I143" i="43"/>
  <c r="G143" i="43"/>
  <c r="H143" i="43"/>
  <c r="K143" i="43" s="1"/>
  <c r="F6" i="40"/>
  <c r="F12" i="40"/>
  <c r="F11" i="40"/>
  <c r="F10" i="40"/>
  <c r="S6" i="42"/>
  <c r="R6" i="42"/>
  <c r="Q6" i="42"/>
  <c r="P6" i="42"/>
  <c r="T6" i="42"/>
  <c r="T9" i="42"/>
  <c r="T12" i="42"/>
  <c r="T10" i="42"/>
  <c r="AA20" i="42" s="1"/>
  <c r="T8" i="42"/>
  <c r="T11" i="42"/>
  <c r="T7" i="42"/>
  <c r="AA19" i="42" s="1"/>
  <c r="F7" i="41"/>
  <c r="I7" i="41"/>
  <c r="H7" i="41"/>
  <c r="N10" i="42"/>
  <c r="M10" i="42"/>
  <c r="L10" i="42"/>
  <c r="P10" i="42"/>
  <c r="Q10" i="42"/>
  <c r="O137" i="44"/>
  <c r="M137" i="44"/>
  <c r="L137" i="44"/>
  <c r="N137" i="44"/>
  <c r="N7" i="40"/>
  <c r="M7" i="40"/>
  <c r="L7" i="40"/>
  <c r="P7" i="36"/>
  <c r="Q7" i="36"/>
  <c r="Q50" i="37"/>
  <c r="P50" i="37"/>
  <c r="G125" i="39"/>
  <c r="I125" i="39"/>
  <c r="H125" i="39"/>
  <c r="L125" i="39"/>
  <c r="M125" i="39"/>
  <c r="J32" i="36"/>
  <c r="I32" i="36"/>
  <c r="J18" i="37"/>
  <c r="I18" i="37"/>
  <c r="J21" i="36"/>
  <c r="I21" i="36"/>
  <c r="J30" i="36"/>
  <c r="I30" i="36"/>
  <c r="J17" i="37"/>
  <c r="I17" i="37"/>
  <c r="J14" i="37"/>
  <c r="I14" i="37"/>
  <c r="K159" i="27"/>
  <c r="I159" i="27"/>
  <c r="J159" i="27"/>
  <c r="M67" i="28"/>
  <c r="L67" i="28"/>
  <c r="K67" i="28"/>
  <c r="J67" i="28"/>
  <c r="I67" i="28"/>
  <c r="L134" i="28"/>
  <c r="J134" i="28"/>
  <c r="Q46" i="37"/>
  <c r="P46" i="37"/>
  <c r="J9" i="41"/>
  <c r="I9" i="41"/>
  <c r="H9" i="41"/>
  <c r="M9" i="41"/>
  <c r="L9" i="41"/>
  <c r="I13" i="43"/>
  <c r="H13" i="43"/>
  <c r="J13" i="43"/>
  <c r="M13" i="43"/>
  <c r="L13" i="43"/>
  <c r="L9" i="40"/>
  <c r="N9" i="40"/>
  <c r="P9" i="40"/>
  <c r="Q9" i="40"/>
  <c r="Q21" i="36"/>
  <c r="P21" i="36"/>
  <c r="Q8" i="37"/>
  <c r="P8" i="37"/>
  <c r="Q31" i="37"/>
  <c r="P31" i="37"/>
  <c r="J46" i="36"/>
  <c r="I46" i="36"/>
  <c r="J34" i="36"/>
  <c r="I34" i="36"/>
  <c r="J35" i="37"/>
  <c r="I35" i="37"/>
  <c r="J36" i="37"/>
  <c r="I36" i="37"/>
  <c r="J28" i="37"/>
  <c r="I28" i="37"/>
  <c r="H278" i="30"/>
  <c r="J278" i="30"/>
  <c r="W39" i="35"/>
  <c r="V39" i="35"/>
  <c r="H83" i="33"/>
  <c r="J83" i="33"/>
  <c r="J13" i="31"/>
  <c r="L13" i="31"/>
  <c r="K142" i="27"/>
  <c r="J142" i="27"/>
  <c r="I142" i="27"/>
  <c r="M84" i="28"/>
  <c r="L84" i="28"/>
  <c r="K84" i="28"/>
  <c r="J84" i="28"/>
  <c r="I84" i="28"/>
  <c r="P29" i="37"/>
  <c r="Q29" i="37"/>
  <c r="J12" i="43"/>
  <c r="I12" i="43"/>
  <c r="H12" i="43"/>
  <c r="M12" i="43"/>
  <c r="L12" i="43"/>
  <c r="G16" i="43"/>
  <c r="N140" i="44"/>
  <c r="M140" i="44"/>
  <c r="O140" i="44"/>
  <c r="L140" i="44"/>
  <c r="J10" i="40"/>
  <c r="I10" i="40"/>
  <c r="H10" i="40"/>
  <c r="N6" i="40"/>
  <c r="L6" i="40"/>
  <c r="M6" i="40"/>
  <c r="N12" i="40"/>
  <c r="N11" i="40"/>
  <c r="P6" i="40"/>
  <c r="Q6" i="40"/>
  <c r="Q32" i="36"/>
  <c r="P32" i="36"/>
  <c r="Q12" i="37"/>
  <c r="P12" i="37"/>
  <c r="Q20" i="36"/>
  <c r="P20" i="36"/>
  <c r="I35" i="36"/>
  <c r="J35" i="36"/>
  <c r="J44" i="36"/>
  <c r="I44" i="36"/>
  <c r="J7" i="37"/>
  <c r="I7" i="37"/>
  <c r="J42" i="37"/>
  <c r="I42" i="37"/>
  <c r="H276" i="30"/>
  <c r="J276" i="30"/>
  <c r="H36" i="33"/>
  <c r="J36" i="33"/>
  <c r="F255" i="30"/>
  <c r="H255" i="30"/>
  <c r="I140" i="27"/>
  <c r="K140" i="27"/>
  <c r="J140" i="27"/>
  <c r="M28" i="28"/>
  <c r="L28" i="28"/>
  <c r="J28" i="28"/>
  <c r="K28" i="28"/>
  <c r="I28" i="28"/>
  <c r="H142" i="45"/>
  <c r="K142" i="45" s="1"/>
  <c r="G142" i="45"/>
  <c r="O144" i="45"/>
  <c r="N144" i="45"/>
  <c r="O16" i="43"/>
  <c r="T6" i="43"/>
  <c r="S6" i="43"/>
  <c r="R6" i="43"/>
  <c r="Q6" i="43"/>
  <c r="P6" i="43"/>
  <c r="T10" i="43"/>
  <c r="O143" i="45"/>
  <c r="N143" i="45"/>
  <c r="H138" i="45"/>
  <c r="K138" i="45" s="1"/>
  <c r="G138" i="45"/>
  <c r="J6" i="40"/>
  <c r="I6" i="40"/>
  <c r="H6" i="40"/>
  <c r="J7" i="40"/>
  <c r="J11" i="40"/>
  <c r="J12" i="40"/>
  <c r="N10" i="40"/>
  <c r="M10" i="40"/>
  <c r="L10" i="40"/>
  <c r="P15" i="36"/>
  <c r="Q15" i="36"/>
  <c r="Q19" i="37"/>
  <c r="P19" i="37"/>
  <c r="Q34" i="37"/>
  <c r="P34" i="37"/>
  <c r="I51" i="36"/>
  <c r="J51" i="36"/>
  <c r="J37" i="36"/>
  <c r="I37" i="36"/>
  <c r="V35" i="35"/>
  <c r="W35" i="35"/>
  <c r="J21" i="37"/>
  <c r="I21" i="37"/>
  <c r="I22" i="37"/>
  <c r="J22" i="37"/>
  <c r="J34" i="37"/>
  <c r="I34" i="37"/>
  <c r="H274" i="30"/>
  <c r="J274" i="30"/>
  <c r="H241" i="30"/>
  <c r="J241" i="30"/>
  <c r="J101" i="33"/>
  <c r="L101" i="33"/>
  <c r="J76" i="33"/>
  <c r="L76" i="33"/>
  <c r="F257" i="30"/>
  <c r="H257" i="30"/>
  <c r="K107" i="27"/>
  <c r="J107" i="27"/>
  <c r="I107" i="27"/>
  <c r="O140" i="45"/>
  <c r="N140" i="45"/>
  <c r="H139" i="45"/>
  <c r="K139" i="45" s="1"/>
  <c r="G139" i="45"/>
  <c r="O138" i="44"/>
  <c r="N138" i="44"/>
  <c r="M138" i="44"/>
  <c r="L138" i="44"/>
  <c r="I9" i="40"/>
  <c r="H9" i="40"/>
  <c r="J9" i="40"/>
  <c r="M9" i="40"/>
  <c r="P29" i="36"/>
  <c r="Q29" i="36"/>
  <c r="Q22" i="37"/>
  <c r="P22" i="37"/>
  <c r="Q25" i="37"/>
  <c r="P25" i="37"/>
  <c r="Q37" i="37"/>
  <c r="P37" i="37"/>
  <c r="J27" i="36"/>
  <c r="I27" i="36"/>
  <c r="I41" i="36"/>
  <c r="J41" i="36"/>
  <c r="V40" i="35"/>
  <c r="W40" i="35"/>
  <c r="J40" i="37"/>
  <c r="I40" i="37"/>
  <c r="I26" i="37"/>
  <c r="J26" i="37"/>
  <c r="J47" i="37"/>
  <c r="I47" i="37"/>
  <c r="AL31" i="35"/>
  <c r="AK31" i="35"/>
  <c r="H285" i="30"/>
  <c r="J285" i="30"/>
  <c r="AT12" i="35"/>
  <c r="AS12" i="35"/>
  <c r="AR12" i="35"/>
  <c r="L64" i="28"/>
  <c r="K64" i="28"/>
  <c r="J64" i="28"/>
  <c r="I64" i="28"/>
  <c r="M64" i="28"/>
  <c r="O145" i="44"/>
  <c r="N145" i="44"/>
  <c r="M145" i="44"/>
  <c r="L145" i="44"/>
  <c r="I140" i="44"/>
  <c r="H140" i="44"/>
  <c r="K140" i="44" s="1"/>
  <c r="G140" i="44"/>
  <c r="M8" i="40"/>
  <c r="J8" i="40"/>
  <c r="I8" i="40"/>
  <c r="H8" i="40"/>
  <c r="P33" i="37"/>
  <c r="Q33" i="37"/>
  <c r="P34" i="36"/>
  <c r="Q34" i="36"/>
  <c r="P15" i="37"/>
  <c r="Q15" i="37"/>
  <c r="Q43" i="37"/>
  <c r="P43" i="37"/>
  <c r="J29" i="36"/>
  <c r="I29" i="36"/>
  <c r="I45" i="36"/>
  <c r="J45" i="36"/>
  <c r="J46" i="37"/>
  <c r="I46" i="37"/>
  <c r="J39" i="37"/>
  <c r="I39" i="37"/>
  <c r="H107" i="33"/>
  <c r="J107" i="33"/>
  <c r="H42" i="33"/>
  <c r="J42" i="33"/>
  <c r="K141" i="28"/>
  <c r="I141" i="28"/>
  <c r="J114" i="27"/>
  <c r="G118" i="27"/>
  <c r="I114" i="27"/>
  <c r="I54" i="27"/>
  <c r="K54" i="27"/>
  <c r="J54" i="27"/>
  <c r="H62" i="27"/>
  <c r="I40" i="27"/>
  <c r="H48" i="27"/>
  <c r="K40" i="27"/>
  <c r="J40" i="27"/>
  <c r="L141" i="28"/>
  <c r="J141" i="28"/>
  <c r="H104" i="28"/>
  <c r="M96" i="28"/>
  <c r="L96" i="28"/>
  <c r="K96" i="28"/>
  <c r="J96" i="28"/>
  <c r="I96" i="28"/>
  <c r="M120" i="28"/>
  <c r="L120" i="28"/>
  <c r="K120" i="28"/>
  <c r="J120" i="28"/>
  <c r="I120" i="28"/>
  <c r="M18" i="28"/>
  <c r="L18" i="28"/>
  <c r="K18" i="28"/>
  <c r="I18" i="28"/>
  <c r="J18" i="28"/>
  <c r="M52" i="28"/>
  <c r="L52" i="28"/>
  <c r="K52" i="28"/>
  <c r="J52" i="28"/>
  <c r="I52" i="28"/>
  <c r="J44" i="28"/>
  <c r="I44" i="28"/>
  <c r="M44" i="28"/>
  <c r="L44" i="28"/>
  <c r="K44" i="28"/>
  <c r="M98" i="28"/>
  <c r="L98" i="28"/>
  <c r="K98" i="28"/>
  <c r="J98" i="28"/>
  <c r="I98" i="28"/>
  <c r="K57" i="26"/>
  <c r="J57" i="26"/>
  <c r="I57" i="26"/>
  <c r="K53" i="26"/>
  <c r="J53" i="26"/>
  <c r="I53" i="26"/>
  <c r="K15" i="26"/>
  <c r="J15" i="26"/>
  <c r="I15" i="26"/>
  <c r="K121" i="26"/>
  <c r="J121" i="26"/>
  <c r="I121" i="26"/>
  <c r="K150" i="26"/>
  <c r="J150" i="26"/>
  <c r="I150" i="26"/>
  <c r="J24" i="26"/>
  <c r="I24" i="26"/>
  <c r="L153" i="22"/>
  <c r="K153" i="22"/>
  <c r="J153" i="22"/>
  <c r="I161" i="22"/>
  <c r="L108" i="22"/>
  <c r="K108" i="22"/>
  <c r="J108" i="22"/>
  <c r="W17" i="22"/>
  <c r="V17" i="22"/>
  <c r="X17" i="22"/>
  <c r="I48" i="21"/>
  <c r="H48" i="21"/>
  <c r="I63" i="21"/>
  <c r="H63" i="21"/>
  <c r="H35" i="21"/>
  <c r="I35" i="21"/>
  <c r="I19" i="21"/>
  <c r="H19" i="21"/>
  <c r="I111" i="21"/>
  <c r="H111" i="21"/>
  <c r="I99" i="21"/>
  <c r="H99" i="21"/>
  <c r="I130" i="21"/>
  <c r="H130" i="21"/>
  <c r="Q57" i="19"/>
  <c r="P57" i="19"/>
  <c r="Q155" i="19"/>
  <c r="P155" i="19"/>
  <c r="O147" i="19"/>
  <c r="Q139" i="19"/>
  <c r="P139" i="19"/>
  <c r="Q137" i="19"/>
  <c r="P137" i="19"/>
  <c r="I45" i="19"/>
  <c r="H45" i="19"/>
  <c r="I80" i="19"/>
  <c r="H80" i="19"/>
  <c r="G79" i="19"/>
  <c r="I117" i="19"/>
  <c r="H117" i="19"/>
  <c r="Y85" i="19"/>
  <c r="X85" i="19"/>
  <c r="Y116" i="19"/>
  <c r="X116" i="19"/>
  <c r="X130" i="19"/>
  <c r="Y130" i="19"/>
  <c r="R145" i="18"/>
  <c r="Q145" i="18"/>
  <c r="I69" i="18"/>
  <c r="J56" i="17"/>
  <c r="I56" i="17"/>
  <c r="F169" i="30"/>
  <c r="H169" i="30"/>
  <c r="J75" i="30"/>
  <c r="L75" i="30"/>
  <c r="AT11" i="35"/>
  <c r="AS11" i="35"/>
  <c r="AR11" i="35"/>
  <c r="K131" i="28"/>
  <c r="I131" i="28"/>
  <c r="J16" i="27"/>
  <c r="I16" i="27"/>
  <c r="G20" i="27"/>
  <c r="I75" i="27"/>
  <c r="K75" i="27"/>
  <c r="J75" i="27"/>
  <c r="L131" i="28"/>
  <c r="J131" i="28"/>
  <c r="K93" i="27"/>
  <c r="J93" i="27"/>
  <c r="I93" i="27"/>
  <c r="L41" i="28"/>
  <c r="K41" i="28"/>
  <c r="J41" i="28"/>
  <c r="I41" i="28"/>
  <c r="M41" i="28"/>
  <c r="K126" i="27"/>
  <c r="J126" i="27"/>
  <c r="I126" i="27"/>
  <c r="H132" i="27"/>
  <c r="L12" i="28"/>
  <c r="K12" i="28"/>
  <c r="J12" i="28"/>
  <c r="M12" i="28"/>
  <c r="I12" i="28"/>
  <c r="H20" i="28"/>
  <c r="M122" i="28"/>
  <c r="L122" i="28"/>
  <c r="K122" i="28"/>
  <c r="J122" i="28"/>
  <c r="I122" i="28"/>
  <c r="M145" i="28"/>
  <c r="L145" i="28"/>
  <c r="K145" i="28"/>
  <c r="J145" i="28"/>
  <c r="I145" i="28"/>
  <c r="M27" i="28"/>
  <c r="L27" i="28"/>
  <c r="K27" i="28"/>
  <c r="J27" i="28"/>
  <c r="I27" i="28"/>
  <c r="M73" i="28"/>
  <c r="L73" i="28"/>
  <c r="K73" i="28"/>
  <c r="J73" i="28"/>
  <c r="I73" i="28"/>
  <c r="J66" i="28"/>
  <c r="I66" i="28"/>
  <c r="M66" i="28"/>
  <c r="L66" i="28"/>
  <c r="K66" i="28"/>
  <c r="M88" i="28"/>
  <c r="L88" i="28"/>
  <c r="K88" i="28"/>
  <c r="J88" i="28"/>
  <c r="I88" i="28"/>
  <c r="J51" i="26"/>
  <c r="I51" i="26"/>
  <c r="K46" i="26"/>
  <c r="J46" i="26"/>
  <c r="I46" i="26"/>
  <c r="K149" i="26"/>
  <c r="J149" i="26"/>
  <c r="I149" i="26"/>
  <c r="K142" i="26"/>
  <c r="J142" i="26"/>
  <c r="I142" i="26"/>
  <c r="K159" i="26"/>
  <c r="J159" i="26"/>
  <c r="I159" i="26"/>
  <c r="L151" i="22"/>
  <c r="K151" i="22"/>
  <c r="J151" i="22"/>
  <c r="L103" i="22"/>
  <c r="K103" i="22"/>
  <c r="J103" i="22"/>
  <c r="V16" i="22"/>
  <c r="X16" i="22"/>
  <c r="W16" i="22"/>
  <c r="R21" i="21"/>
  <c r="Q21" i="21"/>
  <c r="I110" i="21"/>
  <c r="H110" i="21"/>
  <c r="I88" i="21"/>
  <c r="H88" i="21"/>
  <c r="I57" i="21"/>
  <c r="H57" i="21"/>
  <c r="I58" i="21"/>
  <c r="H58" i="21"/>
  <c r="I132" i="21"/>
  <c r="H132" i="21"/>
  <c r="I142" i="21"/>
  <c r="H142" i="21"/>
  <c r="H14" i="21"/>
  <c r="G22" i="21"/>
  <c r="I14" i="21"/>
  <c r="Q62" i="19"/>
  <c r="P62" i="19"/>
  <c r="Q28" i="19"/>
  <c r="P28" i="19"/>
  <c r="Q108" i="19"/>
  <c r="P108" i="19"/>
  <c r="O107" i="19"/>
  <c r="Q158" i="19"/>
  <c r="P158" i="19"/>
  <c r="O105" i="19"/>
  <c r="Q97" i="19"/>
  <c r="P97" i="19"/>
  <c r="I56" i="19"/>
  <c r="H56" i="19"/>
  <c r="I85" i="19"/>
  <c r="H85" i="19"/>
  <c r="I123" i="19"/>
  <c r="H123" i="19"/>
  <c r="Y110" i="19"/>
  <c r="X110" i="19"/>
  <c r="Y122" i="19"/>
  <c r="X122" i="19"/>
  <c r="W121" i="19"/>
  <c r="X136" i="19"/>
  <c r="W135" i="19"/>
  <c r="Y136" i="19"/>
  <c r="I25" i="18"/>
  <c r="I46" i="18"/>
  <c r="R121" i="18"/>
  <c r="Q121" i="18"/>
  <c r="P120" i="18"/>
  <c r="R45" i="18"/>
  <c r="Q45" i="18"/>
  <c r="I14" i="18"/>
  <c r="H20" i="18"/>
  <c r="I98" i="18"/>
  <c r="J99" i="17"/>
  <c r="I99" i="17"/>
  <c r="I97" i="27"/>
  <c r="K97" i="27"/>
  <c r="J97" i="27"/>
  <c r="M112" i="28"/>
  <c r="L112" i="28"/>
  <c r="K112" i="28"/>
  <c r="J112" i="28"/>
  <c r="I112" i="28"/>
  <c r="M8" i="28"/>
  <c r="L8" i="28"/>
  <c r="K8" i="28"/>
  <c r="J8" i="28"/>
  <c r="I8" i="28"/>
  <c r="M19" i="28"/>
  <c r="M125" i="28"/>
  <c r="M14" i="28"/>
  <c r="M53" i="28"/>
  <c r="M86" i="28"/>
  <c r="M124" i="28"/>
  <c r="M29" i="28"/>
  <c r="M33" i="28"/>
  <c r="M141" i="28"/>
  <c r="M135" i="28"/>
  <c r="M80" i="28"/>
  <c r="M134" i="28"/>
  <c r="M108" i="28"/>
  <c r="M144" i="28"/>
  <c r="M42" i="28"/>
  <c r="M106" i="28"/>
  <c r="M115" i="28"/>
  <c r="M131" i="28"/>
  <c r="M47" i="28"/>
  <c r="M151" i="28"/>
  <c r="M38" i="28"/>
  <c r="K38" i="28"/>
  <c r="I38" i="28"/>
  <c r="L38" i="28"/>
  <c r="J38" i="28"/>
  <c r="M95" i="28"/>
  <c r="L95" i="28"/>
  <c r="K95" i="28"/>
  <c r="J95" i="28"/>
  <c r="I95" i="28"/>
  <c r="J87" i="28"/>
  <c r="I87" i="28"/>
  <c r="M87" i="28"/>
  <c r="L87" i="28"/>
  <c r="K87" i="28"/>
  <c r="H90" i="28"/>
  <c r="M82" i="28"/>
  <c r="L82" i="28"/>
  <c r="K82" i="28"/>
  <c r="J82" i="28"/>
  <c r="I82" i="28"/>
  <c r="K41" i="26"/>
  <c r="J41" i="26"/>
  <c r="I41" i="26"/>
  <c r="I31" i="26"/>
  <c r="K31" i="26"/>
  <c r="J31" i="26"/>
  <c r="J38" i="26"/>
  <c r="I38" i="26"/>
  <c r="K38" i="26"/>
  <c r="H132" i="26"/>
  <c r="K124" i="26"/>
  <c r="J124" i="26"/>
  <c r="I124" i="26"/>
  <c r="K137" i="26"/>
  <c r="J137" i="26"/>
  <c r="I137" i="26"/>
  <c r="J23" i="26"/>
  <c r="I23" i="26"/>
  <c r="K23" i="26"/>
  <c r="L149" i="22"/>
  <c r="K149" i="22"/>
  <c r="J149" i="22"/>
  <c r="L101" i="22"/>
  <c r="K101" i="22"/>
  <c r="J101" i="22"/>
  <c r="X15" i="22"/>
  <c r="W15" i="22"/>
  <c r="V15" i="22"/>
  <c r="R12" i="21"/>
  <c r="Q12" i="21"/>
  <c r="I27" i="21"/>
  <c r="H27" i="21"/>
  <c r="I100" i="21"/>
  <c r="H100" i="21"/>
  <c r="I80" i="21"/>
  <c r="H80" i="21"/>
  <c r="I153" i="21"/>
  <c r="H153" i="21"/>
  <c r="I157" i="21"/>
  <c r="H157" i="21"/>
  <c r="H26" i="21"/>
  <c r="I26" i="21"/>
  <c r="Y33" i="19"/>
  <c r="X33" i="19"/>
  <c r="Q68" i="19"/>
  <c r="P68" i="19"/>
  <c r="Q33" i="19"/>
  <c r="P33" i="19"/>
  <c r="Q113" i="19"/>
  <c r="P113" i="19"/>
  <c r="P89" i="19"/>
  <c r="Q89" i="19"/>
  <c r="I61" i="19"/>
  <c r="H61" i="19"/>
  <c r="H95" i="19"/>
  <c r="I95" i="19"/>
  <c r="I128" i="19"/>
  <c r="H128" i="19"/>
  <c r="Y29" i="19"/>
  <c r="X29" i="19"/>
  <c r="Y137" i="19"/>
  <c r="X137" i="19"/>
  <c r="Y154" i="19"/>
  <c r="X154" i="19"/>
  <c r="X141" i="19"/>
  <c r="Y141" i="19"/>
  <c r="P148" i="18"/>
  <c r="R149" i="18"/>
  <c r="Q149" i="18"/>
  <c r="D91" i="17"/>
  <c r="D79" i="17"/>
  <c r="R88" i="18"/>
  <c r="Q88" i="18"/>
  <c r="K76" i="18"/>
  <c r="K64" i="18"/>
  <c r="R127" i="18"/>
  <c r="Q127" i="18"/>
  <c r="I141" i="18"/>
  <c r="J54" i="17"/>
  <c r="I54" i="17"/>
  <c r="L17" i="28"/>
  <c r="K17" i="28"/>
  <c r="J17" i="28"/>
  <c r="M17" i="28"/>
  <c r="I17" i="28"/>
  <c r="I120" i="27"/>
  <c r="J120" i="27"/>
  <c r="M102" i="28"/>
  <c r="L102" i="28"/>
  <c r="K102" i="28"/>
  <c r="J102" i="28"/>
  <c r="I102" i="28"/>
  <c r="H34" i="28"/>
  <c r="L26" i="28"/>
  <c r="J26" i="28"/>
  <c r="M26" i="28"/>
  <c r="K26" i="28"/>
  <c r="I26" i="28"/>
  <c r="M92" i="28"/>
  <c r="L92" i="28"/>
  <c r="K92" i="28"/>
  <c r="J92" i="28"/>
  <c r="I92" i="28"/>
  <c r="M116" i="28"/>
  <c r="L116" i="28"/>
  <c r="K116" i="28"/>
  <c r="J116" i="28"/>
  <c r="I116" i="28"/>
  <c r="J109" i="28"/>
  <c r="I109" i="28"/>
  <c r="M109" i="28"/>
  <c r="L109" i="28"/>
  <c r="K109" i="28"/>
  <c r="K22" i="26"/>
  <c r="J22" i="26"/>
  <c r="I22" i="26"/>
  <c r="K158" i="26"/>
  <c r="J158" i="26"/>
  <c r="I158" i="26"/>
  <c r="J44" i="26"/>
  <c r="I44" i="26"/>
  <c r="K44" i="26"/>
  <c r="K100" i="26"/>
  <c r="J100" i="26"/>
  <c r="I100" i="26"/>
  <c r="L146" i="22"/>
  <c r="K146" i="22"/>
  <c r="J146" i="22"/>
  <c r="L99" i="22"/>
  <c r="K99" i="22"/>
  <c r="J99" i="22"/>
  <c r="I113" i="21"/>
  <c r="H113" i="21"/>
  <c r="H122" i="21"/>
  <c r="I122" i="21"/>
  <c r="I101" i="21"/>
  <c r="H101" i="21"/>
  <c r="I15" i="21"/>
  <c r="H15" i="21"/>
  <c r="I38" i="21"/>
  <c r="H38" i="21"/>
  <c r="H47" i="21"/>
  <c r="I47" i="21"/>
  <c r="Q73" i="19"/>
  <c r="P73" i="19"/>
  <c r="Q44" i="19"/>
  <c r="P44" i="19"/>
  <c r="Q118" i="19"/>
  <c r="P118" i="19"/>
  <c r="P95" i="19"/>
  <c r="Q95" i="19"/>
  <c r="I67" i="19"/>
  <c r="H67" i="19"/>
  <c r="I104" i="19"/>
  <c r="H104" i="19"/>
  <c r="I139" i="19"/>
  <c r="H139" i="19"/>
  <c r="G147" i="19"/>
  <c r="W21" i="19"/>
  <c r="Y13" i="19"/>
  <c r="X13" i="19"/>
  <c r="Y26" i="19"/>
  <c r="X26" i="19"/>
  <c r="Y112" i="19"/>
  <c r="X112" i="19"/>
  <c r="X146" i="19"/>
  <c r="Y146" i="19"/>
  <c r="I144" i="18"/>
  <c r="I39" i="18"/>
  <c r="R114" i="18"/>
  <c r="Q114" i="18"/>
  <c r="R131" i="18"/>
  <c r="Q131" i="18"/>
  <c r="L104" i="18"/>
  <c r="L92" i="18"/>
  <c r="E119" i="17"/>
  <c r="E107" i="17"/>
  <c r="I41" i="18"/>
  <c r="H77" i="17"/>
  <c r="J69" i="17"/>
  <c r="I69" i="17"/>
  <c r="V19" i="16"/>
  <c r="U19" i="16"/>
  <c r="J42" i="17"/>
  <c r="I42" i="17"/>
  <c r="J150" i="27"/>
  <c r="K150" i="27"/>
  <c r="I150" i="27"/>
  <c r="K64" i="27"/>
  <c r="J64" i="27"/>
  <c r="I64" i="27"/>
  <c r="H118" i="27"/>
  <c r="K110" i="27"/>
  <c r="J110" i="27"/>
  <c r="I110" i="27"/>
  <c r="M158" i="28"/>
  <c r="L158" i="28"/>
  <c r="K158" i="28"/>
  <c r="J158" i="28"/>
  <c r="I158" i="28"/>
  <c r="M40" i="28"/>
  <c r="L40" i="28"/>
  <c r="K40" i="28"/>
  <c r="I40" i="28"/>
  <c r="H48" i="28"/>
  <c r="J40" i="28"/>
  <c r="M117" i="28"/>
  <c r="L117" i="28"/>
  <c r="K117" i="28"/>
  <c r="J117" i="28"/>
  <c r="I117" i="28"/>
  <c r="M138" i="28"/>
  <c r="L138" i="28"/>
  <c r="K138" i="28"/>
  <c r="J138" i="28"/>
  <c r="I138" i="28"/>
  <c r="H146" i="28"/>
  <c r="J130" i="28"/>
  <c r="I130" i="28"/>
  <c r="L130" i="28"/>
  <c r="K130" i="28"/>
  <c r="M130" i="28"/>
  <c r="K42" i="28"/>
  <c r="I42" i="28"/>
  <c r="L125" i="28"/>
  <c r="J125" i="28"/>
  <c r="J19" i="26"/>
  <c r="K19" i="26"/>
  <c r="I19" i="26"/>
  <c r="K94" i="26"/>
  <c r="J94" i="26"/>
  <c r="I94" i="26"/>
  <c r="J103" i="26"/>
  <c r="I103" i="26"/>
  <c r="K103" i="26"/>
  <c r="J66" i="26"/>
  <c r="I66" i="26"/>
  <c r="K66" i="26"/>
  <c r="K108" i="26"/>
  <c r="J108" i="26"/>
  <c r="I108" i="26"/>
  <c r="G90" i="26"/>
  <c r="J82" i="26"/>
  <c r="I82" i="26"/>
  <c r="L144" i="22"/>
  <c r="K144" i="22"/>
  <c r="J144" i="22"/>
  <c r="L97" i="22"/>
  <c r="K97" i="22"/>
  <c r="J97" i="22"/>
  <c r="I105" i="22"/>
  <c r="H54" i="21"/>
  <c r="I54" i="21"/>
  <c r="I147" i="21"/>
  <c r="H147" i="21"/>
  <c r="I123" i="21"/>
  <c r="H123" i="21"/>
  <c r="I28" i="21"/>
  <c r="H28" i="21"/>
  <c r="G36" i="21"/>
  <c r="I59" i="21"/>
  <c r="H59" i="21"/>
  <c r="H69" i="21"/>
  <c r="I69" i="21"/>
  <c r="Q84" i="19"/>
  <c r="P84" i="19"/>
  <c r="Q55" i="19"/>
  <c r="P55" i="19"/>
  <c r="O63" i="19"/>
  <c r="Q124" i="19"/>
  <c r="P124" i="19"/>
  <c r="P100" i="19"/>
  <c r="Q100" i="19"/>
  <c r="I18" i="19"/>
  <c r="H18" i="19"/>
  <c r="Y28" i="19"/>
  <c r="X28" i="19"/>
  <c r="I72" i="19"/>
  <c r="H72" i="19"/>
  <c r="I130" i="19"/>
  <c r="H130" i="19"/>
  <c r="I144" i="19"/>
  <c r="H144" i="19"/>
  <c r="Y39" i="19"/>
  <c r="X39" i="19"/>
  <c r="Y42" i="19"/>
  <c r="X42" i="19"/>
  <c r="Y117" i="19"/>
  <c r="X117" i="19"/>
  <c r="X152" i="19"/>
  <c r="Y152" i="19"/>
  <c r="I17" i="18"/>
  <c r="I95" i="18"/>
  <c r="R136" i="18"/>
  <c r="Q136" i="18"/>
  <c r="R153" i="18"/>
  <c r="Q153" i="18"/>
  <c r="I101" i="18"/>
  <c r="I84" i="18"/>
  <c r="J128" i="17"/>
  <c r="I128" i="17"/>
  <c r="M79" i="28"/>
  <c r="L79" i="28"/>
  <c r="K79" i="28"/>
  <c r="J79" i="28"/>
  <c r="I79" i="28"/>
  <c r="H104" i="27"/>
  <c r="K96" i="27"/>
  <c r="J96" i="27"/>
  <c r="I96" i="27"/>
  <c r="J156" i="27"/>
  <c r="K156" i="27"/>
  <c r="I156" i="27"/>
  <c r="K85" i="27"/>
  <c r="J85" i="27"/>
  <c r="I85" i="27"/>
  <c r="H90" i="27"/>
  <c r="F36" i="30"/>
  <c r="H36" i="30"/>
  <c r="K116" i="27"/>
  <c r="J116" i="27"/>
  <c r="I116" i="27"/>
  <c r="M58" i="28"/>
  <c r="L58" i="28"/>
  <c r="K58" i="28"/>
  <c r="J58" i="28"/>
  <c r="I58" i="28"/>
  <c r="M143" i="28"/>
  <c r="L143" i="28"/>
  <c r="K143" i="28"/>
  <c r="J143" i="28"/>
  <c r="I143" i="28"/>
  <c r="M159" i="28"/>
  <c r="L159" i="28"/>
  <c r="K159" i="28"/>
  <c r="J159" i="28"/>
  <c r="I159" i="28"/>
  <c r="J152" i="28"/>
  <c r="I152" i="28"/>
  <c r="M152" i="28"/>
  <c r="L152" i="28"/>
  <c r="K152" i="28"/>
  <c r="H160" i="28"/>
  <c r="L108" i="28"/>
  <c r="J108" i="28"/>
  <c r="J8" i="26"/>
  <c r="I8" i="26"/>
  <c r="K145" i="26"/>
  <c r="J145" i="26"/>
  <c r="I145" i="26"/>
  <c r="K155" i="26"/>
  <c r="J155" i="26"/>
  <c r="I155" i="26"/>
  <c r="J125" i="26"/>
  <c r="I125" i="26"/>
  <c r="K125" i="26"/>
  <c r="J87" i="26"/>
  <c r="I87" i="26"/>
  <c r="K87" i="26"/>
  <c r="K89" i="26"/>
  <c r="J89" i="26"/>
  <c r="I89" i="26"/>
  <c r="K79" i="26"/>
  <c r="J79" i="26"/>
  <c r="I79" i="26"/>
  <c r="L142" i="22"/>
  <c r="K142" i="22"/>
  <c r="J142" i="22"/>
  <c r="L95" i="22"/>
  <c r="K95" i="22"/>
  <c r="J95" i="22"/>
  <c r="K82" i="22"/>
  <c r="J82" i="22"/>
  <c r="G148" i="21"/>
  <c r="H140" i="21"/>
  <c r="I140" i="21"/>
  <c r="I16" i="21"/>
  <c r="H16" i="21"/>
  <c r="I40" i="21"/>
  <c r="H40" i="21"/>
  <c r="I49" i="21"/>
  <c r="H49" i="21"/>
  <c r="I81" i="21"/>
  <c r="H81" i="21"/>
  <c r="H90" i="21"/>
  <c r="I90" i="21"/>
  <c r="Q42" i="19"/>
  <c r="P42" i="19"/>
  <c r="Q60" i="19"/>
  <c r="P60" i="19"/>
  <c r="Q129" i="19"/>
  <c r="P129" i="19"/>
  <c r="P111" i="19"/>
  <c r="O119" i="19"/>
  <c r="Q111" i="19"/>
  <c r="Y25" i="19"/>
  <c r="X25" i="19"/>
  <c r="G91" i="19"/>
  <c r="I83" i="19"/>
  <c r="H83" i="19"/>
  <c r="I157" i="19"/>
  <c r="H157" i="19"/>
  <c r="H102" i="19"/>
  <c r="I102" i="19"/>
  <c r="Y44" i="19"/>
  <c r="X44" i="19"/>
  <c r="Y47" i="19"/>
  <c r="X47" i="19"/>
  <c r="Y123" i="19"/>
  <c r="X123" i="19"/>
  <c r="X157" i="19"/>
  <c r="Y157" i="19"/>
  <c r="R157" i="18"/>
  <c r="Q157" i="18"/>
  <c r="Q53" i="18"/>
  <c r="R53" i="18"/>
  <c r="R142" i="18"/>
  <c r="Q142" i="18"/>
  <c r="I127" i="18"/>
  <c r="J150" i="17"/>
  <c r="I150" i="17"/>
  <c r="H149" i="17"/>
  <c r="L140" i="22"/>
  <c r="K140" i="22"/>
  <c r="J140" i="22"/>
  <c r="I147" i="22"/>
  <c r="L93" i="22"/>
  <c r="K93" i="22"/>
  <c r="J93" i="22"/>
  <c r="K80" i="22"/>
  <c r="J80" i="22"/>
  <c r="H97" i="21"/>
  <c r="I97" i="21"/>
  <c r="I20" i="21"/>
  <c r="H20" i="21"/>
  <c r="I30" i="21"/>
  <c r="H30" i="21"/>
  <c r="I61" i="21"/>
  <c r="H61" i="21"/>
  <c r="I71" i="21"/>
  <c r="H71" i="21"/>
  <c r="I102" i="21"/>
  <c r="H102" i="21"/>
  <c r="H112" i="21"/>
  <c r="G120" i="21"/>
  <c r="I112" i="21"/>
  <c r="Q144" i="19"/>
  <c r="P144" i="19"/>
  <c r="Q47" i="19"/>
  <c r="P47" i="19"/>
  <c r="Q66" i="19"/>
  <c r="P66" i="19"/>
  <c r="O65" i="19"/>
  <c r="Q156" i="19"/>
  <c r="P156" i="19"/>
  <c r="P116" i="19"/>
  <c r="Q116" i="19"/>
  <c r="G21" i="19"/>
  <c r="I13" i="19"/>
  <c r="H13" i="19"/>
  <c r="I30" i="19"/>
  <c r="H30" i="19"/>
  <c r="I115" i="19"/>
  <c r="H115" i="19"/>
  <c r="H118" i="19"/>
  <c r="I118" i="19"/>
  <c r="Y76" i="19"/>
  <c r="X76" i="19"/>
  <c r="Y53" i="19"/>
  <c r="X53" i="19"/>
  <c r="Y128" i="19"/>
  <c r="X128" i="19"/>
  <c r="I42" i="18"/>
  <c r="R79" i="18"/>
  <c r="Q79" i="18"/>
  <c r="P78" i="18"/>
  <c r="R74" i="18"/>
  <c r="Q74" i="18"/>
  <c r="R85" i="18"/>
  <c r="Q85" i="18"/>
  <c r="I149" i="18"/>
  <c r="H148" i="18"/>
  <c r="I30" i="17"/>
  <c r="J30" i="17"/>
  <c r="H35" i="35"/>
  <c r="I35" i="35"/>
  <c r="J122" i="30"/>
  <c r="L122" i="30"/>
  <c r="H97" i="33"/>
  <c r="G109" i="33"/>
  <c r="L37" i="28"/>
  <c r="K37" i="28"/>
  <c r="J37" i="28"/>
  <c r="M37" i="28"/>
  <c r="I37" i="28"/>
  <c r="J84" i="27"/>
  <c r="G90" i="27"/>
  <c r="I84" i="27"/>
  <c r="K144" i="27"/>
  <c r="J144" i="27"/>
  <c r="I144" i="27"/>
  <c r="K128" i="27"/>
  <c r="J128" i="27"/>
  <c r="I128" i="27"/>
  <c r="M123" i="28"/>
  <c r="L123" i="28"/>
  <c r="K123" i="28"/>
  <c r="J123" i="28"/>
  <c r="I123" i="28"/>
  <c r="H118" i="28"/>
  <c r="M110" i="28"/>
  <c r="L110" i="28"/>
  <c r="K110" i="28"/>
  <c r="J110" i="28"/>
  <c r="I110" i="28"/>
  <c r="M50" i="28"/>
  <c r="L50" i="28"/>
  <c r="J50" i="28"/>
  <c r="I50" i="28"/>
  <c r="K50" i="28"/>
  <c r="L85" i="28"/>
  <c r="K85" i="28"/>
  <c r="J85" i="28"/>
  <c r="I85" i="28"/>
  <c r="M85" i="28"/>
  <c r="I56" i="28"/>
  <c r="M56" i="28"/>
  <c r="L56" i="28"/>
  <c r="K56" i="28"/>
  <c r="J56" i="28"/>
  <c r="K115" i="26"/>
  <c r="J115" i="26"/>
  <c r="I115" i="26"/>
  <c r="K92" i="26"/>
  <c r="I92" i="26"/>
  <c r="J92" i="26"/>
  <c r="J130" i="26"/>
  <c r="I130" i="26"/>
  <c r="K130" i="26"/>
  <c r="K69" i="26"/>
  <c r="J69" i="26"/>
  <c r="I69" i="26"/>
  <c r="H76" i="26"/>
  <c r="L138" i="22"/>
  <c r="K138" i="22"/>
  <c r="J138" i="22"/>
  <c r="L90" i="22"/>
  <c r="K90" i="22"/>
  <c r="J90" i="22"/>
  <c r="J75" i="22"/>
  <c r="K75" i="22"/>
  <c r="I103" i="21"/>
  <c r="H103" i="21"/>
  <c r="I52" i="21"/>
  <c r="H52" i="21"/>
  <c r="I83" i="21"/>
  <c r="H83" i="21"/>
  <c r="I114" i="21"/>
  <c r="H114" i="21"/>
  <c r="I124" i="21"/>
  <c r="H124" i="21"/>
  <c r="H133" i="21"/>
  <c r="I133" i="21"/>
  <c r="Q58" i="19"/>
  <c r="P58" i="19"/>
  <c r="Q71" i="19"/>
  <c r="P71" i="19"/>
  <c r="Q109" i="19"/>
  <c r="P109" i="19"/>
  <c r="P127" i="19"/>
  <c r="Q127" i="19"/>
  <c r="I43" i="19"/>
  <c r="H43" i="19"/>
  <c r="I52" i="19"/>
  <c r="H52" i="19"/>
  <c r="G51" i="19"/>
  <c r="I126" i="19"/>
  <c r="H126" i="19"/>
  <c r="H124" i="19"/>
  <c r="I124" i="19"/>
  <c r="Y40" i="19"/>
  <c r="X40" i="19"/>
  <c r="Y58" i="19"/>
  <c r="X58" i="19"/>
  <c r="Y144" i="19"/>
  <c r="X144" i="19"/>
  <c r="U48" i="18"/>
  <c r="U36" i="18"/>
  <c r="Q84" i="18"/>
  <c r="R84" i="18"/>
  <c r="R100" i="18"/>
  <c r="Q100" i="18"/>
  <c r="P104" i="18"/>
  <c r="R96" i="18"/>
  <c r="Q96" i="18"/>
  <c r="I107" i="18"/>
  <c r="H106" i="18"/>
  <c r="J61" i="17"/>
  <c r="I61" i="17"/>
  <c r="G133" i="17"/>
  <c r="G121" i="17"/>
  <c r="V11" i="16"/>
  <c r="U11" i="16"/>
  <c r="K145" i="13"/>
  <c r="I145" i="13"/>
  <c r="J145" i="13"/>
  <c r="K154" i="27"/>
  <c r="J154" i="27"/>
  <c r="I154" i="27"/>
  <c r="I52" i="27"/>
  <c r="J52" i="27"/>
  <c r="M70" i="28"/>
  <c r="L70" i="28"/>
  <c r="K70" i="28"/>
  <c r="J70" i="28"/>
  <c r="I70" i="28"/>
  <c r="M149" i="28"/>
  <c r="L149" i="28"/>
  <c r="K149" i="28"/>
  <c r="J149" i="28"/>
  <c r="I149" i="28"/>
  <c r="L74" i="28"/>
  <c r="K74" i="28"/>
  <c r="J74" i="28"/>
  <c r="I74" i="28"/>
  <c r="M74" i="28"/>
  <c r="M71" i="28"/>
  <c r="L71" i="28"/>
  <c r="K71" i="28"/>
  <c r="J71" i="28"/>
  <c r="I71" i="28"/>
  <c r="L107" i="28"/>
  <c r="K107" i="28"/>
  <c r="J107" i="28"/>
  <c r="I107" i="28"/>
  <c r="M107" i="28"/>
  <c r="I78" i="28"/>
  <c r="M78" i="28"/>
  <c r="L78" i="28"/>
  <c r="K78" i="28"/>
  <c r="J78" i="28"/>
  <c r="K98" i="26"/>
  <c r="J98" i="26"/>
  <c r="I98" i="26"/>
  <c r="K112" i="26"/>
  <c r="J112" i="26"/>
  <c r="I112" i="26"/>
  <c r="K113" i="26"/>
  <c r="I113" i="26"/>
  <c r="J113" i="26"/>
  <c r="J152" i="26"/>
  <c r="I152" i="26"/>
  <c r="H160" i="26"/>
  <c r="K152" i="26"/>
  <c r="L136" i="22"/>
  <c r="K136" i="22"/>
  <c r="J136" i="22"/>
  <c r="L88" i="22"/>
  <c r="K88" i="22"/>
  <c r="J88" i="22"/>
  <c r="K73" i="22"/>
  <c r="J73" i="22"/>
  <c r="U21" i="22"/>
  <c r="X13" i="22"/>
  <c r="W13" i="22"/>
  <c r="V13" i="22"/>
  <c r="I151" i="21"/>
  <c r="H151" i="21"/>
  <c r="G50" i="21"/>
  <c r="I42" i="21"/>
  <c r="H42" i="21"/>
  <c r="I73" i="21"/>
  <c r="H73" i="21"/>
  <c r="I104" i="21"/>
  <c r="H104" i="21"/>
  <c r="I136" i="21"/>
  <c r="H136" i="21"/>
  <c r="I150" i="21"/>
  <c r="H150" i="21"/>
  <c r="H146" i="21"/>
  <c r="I146" i="21"/>
  <c r="Q85" i="19"/>
  <c r="P85" i="19"/>
  <c r="O77" i="19"/>
  <c r="Q69" i="19"/>
  <c r="P69" i="19"/>
  <c r="Q76" i="19"/>
  <c r="P76" i="19"/>
  <c r="Q114" i="19"/>
  <c r="P114" i="19"/>
  <c r="P132" i="19"/>
  <c r="Q132" i="19"/>
  <c r="I48" i="19"/>
  <c r="H48" i="19"/>
  <c r="I57" i="19"/>
  <c r="H57" i="19"/>
  <c r="I131" i="19"/>
  <c r="H131" i="19"/>
  <c r="H129" i="19"/>
  <c r="I129" i="19"/>
  <c r="F49" i="19"/>
  <c r="F37" i="19"/>
  <c r="Y45" i="19"/>
  <c r="X45" i="19"/>
  <c r="Y69" i="19"/>
  <c r="X69" i="19"/>
  <c r="W77" i="19"/>
  <c r="Y155" i="19"/>
  <c r="X155" i="19"/>
  <c r="S160" i="18"/>
  <c r="S148" i="18"/>
  <c r="R122" i="18"/>
  <c r="Q122" i="18"/>
  <c r="R117" i="18"/>
  <c r="Q117" i="18"/>
  <c r="H62" i="18"/>
  <c r="I54" i="18"/>
  <c r="I80" i="18"/>
  <c r="R41" i="18"/>
  <c r="Q41" i="18"/>
  <c r="I128" i="18"/>
  <c r="J19" i="17"/>
  <c r="I19" i="17"/>
  <c r="J31" i="17"/>
  <c r="I31" i="17"/>
  <c r="H23" i="16"/>
  <c r="J24" i="16"/>
  <c r="I24" i="16"/>
  <c r="K56" i="27"/>
  <c r="J56" i="27"/>
  <c r="I56" i="27"/>
  <c r="K148" i="27"/>
  <c r="J148" i="27"/>
  <c r="I148" i="27"/>
  <c r="I137" i="27"/>
  <c r="J137" i="27"/>
  <c r="I73" i="27"/>
  <c r="J73" i="27"/>
  <c r="M51" i="28"/>
  <c r="L51" i="28"/>
  <c r="K51" i="28"/>
  <c r="J51" i="28"/>
  <c r="I51" i="28"/>
  <c r="K98" i="27"/>
  <c r="J98" i="27"/>
  <c r="I98" i="27"/>
  <c r="M16" i="28"/>
  <c r="K16" i="28"/>
  <c r="L16" i="28"/>
  <c r="J16" i="28"/>
  <c r="I16" i="28"/>
  <c r="M10" i="28"/>
  <c r="K10" i="28"/>
  <c r="I10" i="28"/>
  <c r="J10" i="28"/>
  <c r="L10" i="28"/>
  <c r="M100" i="28"/>
  <c r="L100" i="28"/>
  <c r="K100" i="28"/>
  <c r="J100" i="28"/>
  <c r="I100" i="28"/>
  <c r="M93" i="28"/>
  <c r="L93" i="28"/>
  <c r="K93" i="28"/>
  <c r="J93" i="28"/>
  <c r="I93" i="28"/>
  <c r="L128" i="28"/>
  <c r="K128" i="28"/>
  <c r="J128" i="28"/>
  <c r="I128" i="28"/>
  <c r="M128" i="28"/>
  <c r="I99" i="28"/>
  <c r="M99" i="28"/>
  <c r="L99" i="28"/>
  <c r="K99" i="28"/>
  <c r="J99" i="28"/>
  <c r="L53" i="28"/>
  <c r="J53" i="28"/>
  <c r="L80" i="28"/>
  <c r="J80" i="28"/>
  <c r="L106" i="28"/>
  <c r="J106" i="28"/>
  <c r="K95" i="26"/>
  <c r="J95" i="26"/>
  <c r="I95" i="26"/>
  <c r="K28" i="26"/>
  <c r="J28" i="26"/>
  <c r="I28" i="26"/>
  <c r="K135" i="26"/>
  <c r="I135" i="26"/>
  <c r="J135" i="26"/>
  <c r="I11" i="26"/>
  <c r="K11" i="26"/>
  <c r="J11" i="26"/>
  <c r="L131" i="22"/>
  <c r="K131" i="22"/>
  <c r="J131" i="22"/>
  <c r="L86" i="22"/>
  <c r="K86" i="22"/>
  <c r="J86" i="22"/>
  <c r="K71" i="22"/>
  <c r="J71" i="22"/>
  <c r="I24" i="21"/>
  <c r="H24" i="21"/>
  <c r="I128" i="21"/>
  <c r="H128" i="21"/>
  <c r="I95" i="21"/>
  <c r="H95" i="21"/>
  <c r="I126" i="21"/>
  <c r="H126" i="21"/>
  <c r="G134" i="21"/>
  <c r="I31" i="21"/>
  <c r="H31" i="21"/>
  <c r="I11" i="21"/>
  <c r="H11" i="21"/>
  <c r="G162" i="21"/>
  <c r="H154" i="21"/>
  <c r="I154" i="21"/>
  <c r="Q74" i="19"/>
  <c r="P74" i="19"/>
  <c r="Q82" i="19"/>
  <c r="P82" i="19"/>
  <c r="Q125" i="19"/>
  <c r="P125" i="19"/>
  <c r="O133" i="19"/>
  <c r="P138" i="19"/>
  <c r="Q138" i="19"/>
  <c r="I54" i="19"/>
  <c r="H54" i="19"/>
  <c r="I62" i="19"/>
  <c r="H62" i="19"/>
  <c r="I137" i="19"/>
  <c r="H137" i="19"/>
  <c r="H140" i="19"/>
  <c r="I140" i="19"/>
  <c r="Y56" i="19"/>
  <c r="X56" i="19"/>
  <c r="Y74" i="19"/>
  <c r="X74" i="19"/>
  <c r="Y160" i="19"/>
  <c r="X160" i="19"/>
  <c r="R113" i="18"/>
  <c r="Q113" i="18"/>
  <c r="R115" i="18"/>
  <c r="Q115" i="18"/>
  <c r="R154" i="18"/>
  <c r="Q154" i="18"/>
  <c r="H160" i="18"/>
  <c r="I152" i="18"/>
  <c r="I73" i="18"/>
  <c r="I114" i="18"/>
  <c r="J18" i="17"/>
  <c r="I18" i="17"/>
  <c r="J15" i="17"/>
  <c r="I15" i="17"/>
  <c r="H31" i="35"/>
  <c r="I31" i="35"/>
  <c r="K78" i="27"/>
  <c r="J78" i="27"/>
  <c r="I78" i="27"/>
  <c r="I145" i="27"/>
  <c r="J145" i="27"/>
  <c r="K145" i="27"/>
  <c r="I95" i="27"/>
  <c r="J95" i="27"/>
  <c r="H32" i="30"/>
  <c r="J32" i="30"/>
  <c r="M15" i="28"/>
  <c r="K15" i="28"/>
  <c r="I15" i="28"/>
  <c r="L15" i="28"/>
  <c r="J15" i="28"/>
  <c r="L156" i="28"/>
  <c r="K156" i="28"/>
  <c r="J156" i="28"/>
  <c r="I156" i="28"/>
  <c r="M156" i="28"/>
  <c r="M114" i="28"/>
  <c r="L114" i="28"/>
  <c r="K114" i="28"/>
  <c r="J114" i="28"/>
  <c r="I114" i="28"/>
  <c r="L150" i="28"/>
  <c r="K150" i="28"/>
  <c r="J150" i="28"/>
  <c r="I150" i="28"/>
  <c r="M150" i="28"/>
  <c r="I121" i="28"/>
  <c r="K121" i="28"/>
  <c r="J121" i="28"/>
  <c r="M121" i="28"/>
  <c r="L121" i="28"/>
  <c r="I29" i="28"/>
  <c r="K29" i="28"/>
  <c r="K10" i="26"/>
  <c r="J10" i="26"/>
  <c r="I10" i="26"/>
  <c r="K83" i="26"/>
  <c r="J83" i="26"/>
  <c r="I83" i="26"/>
  <c r="H90" i="26"/>
  <c r="K156" i="26"/>
  <c r="J156" i="26"/>
  <c r="I156" i="26"/>
  <c r="I32" i="26"/>
  <c r="K32" i="26"/>
  <c r="J32" i="26"/>
  <c r="G76" i="26"/>
  <c r="J68" i="26"/>
  <c r="I68" i="26"/>
  <c r="L129" i="22"/>
  <c r="K129" i="22"/>
  <c r="J129" i="22"/>
  <c r="L84" i="22"/>
  <c r="K84" i="22"/>
  <c r="J84" i="22"/>
  <c r="I91" i="22"/>
  <c r="H77" i="22"/>
  <c r="J69" i="22"/>
  <c r="K69" i="22"/>
  <c r="I159" i="21"/>
  <c r="H159" i="21"/>
  <c r="I116" i="21"/>
  <c r="H116" i="21"/>
  <c r="I12" i="21"/>
  <c r="H12" i="21"/>
  <c r="I53" i="21"/>
  <c r="H53" i="21"/>
  <c r="I21" i="21"/>
  <c r="H21" i="21"/>
  <c r="I29" i="21"/>
  <c r="H29" i="21"/>
  <c r="Q80" i="19"/>
  <c r="P80" i="19"/>
  <c r="O79" i="19"/>
  <c r="Q101" i="19"/>
  <c r="P101" i="19"/>
  <c r="Q130" i="19"/>
  <c r="P130" i="19"/>
  <c r="P143" i="19"/>
  <c r="Q143" i="19"/>
  <c r="I59" i="19"/>
  <c r="H59" i="19"/>
  <c r="I68" i="19"/>
  <c r="H68" i="19"/>
  <c r="I142" i="19"/>
  <c r="H142" i="19"/>
  <c r="H145" i="19"/>
  <c r="I145" i="19"/>
  <c r="Y61" i="19"/>
  <c r="X61" i="19"/>
  <c r="Y142" i="19"/>
  <c r="X142" i="19"/>
  <c r="Y86" i="19"/>
  <c r="X86" i="19"/>
  <c r="Q71" i="18"/>
  <c r="R71" i="18"/>
  <c r="I87" i="18"/>
  <c r="R158" i="18"/>
  <c r="Q158" i="18"/>
  <c r="R54" i="18"/>
  <c r="Q54" i="18"/>
  <c r="P62" i="18"/>
  <c r="R33" i="18"/>
  <c r="Q33" i="18"/>
  <c r="I136" i="18"/>
  <c r="S9" i="17"/>
  <c r="U10" i="17"/>
  <c r="V10" i="17"/>
  <c r="J141" i="17"/>
  <c r="I141" i="17"/>
  <c r="F251" i="30"/>
  <c r="H251" i="30"/>
  <c r="H11" i="31"/>
  <c r="J11" i="31"/>
  <c r="K99" i="27"/>
  <c r="J99" i="27"/>
  <c r="I99" i="27"/>
  <c r="J155" i="27"/>
  <c r="I155" i="27"/>
  <c r="K155" i="27"/>
  <c r="J30" i="27"/>
  <c r="I30" i="27"/>
  <c r="K30" i="27"/>
  <c r="M69" i="28"/>
  <c r="L69" i="28"/>
  <c r="K69" i="28"/>
  <c r="J69" i="28"/>
  <c r="I69" i="28"/>
  <c r="J86" i="27"/>
  <c r="I86" i="27"/>
  <c r="M31" i="28"/>
  <c r="K31" i="28"/>
  <c r="I31" i="28"/>
  <c r="L31" i="28"/>
  <c r="J31" i="28"/>
  <c r="K43" i="28"/>
  <c r="J43" i="28"/>
  <c r="I43" i="28"/>
  <c r="M43" i="28"/>
  <c r="L43" i="28"/>
  <c r="M136" i="28"/>
  <c r="L136" i="28"/>
  <c r="K136" i="28"/>
  <c r="J136" i="28"/>
  <c r="I136" i="28"/>
  <c r="I142" i="28"/>
  <c r="M142" i="28"/>
  <c r="L142" i="28"/>
  <c r="K142" i="28"/>
  <c r="J142" i="28"/>
  <c r="I108" i="28"/>
  <c r="K108" i="28"/>
  <c r="K86" i="28"/>
  <c r="I86" i="28"/>
  <c r="K106" i="26"/>
  <c r="J106" i="26"/>
  <c r="I106" i="26"/>
  <c r="K72" i="26"/>
  <c r="J72" i="26"/>
  <c r="I72" i="26"/>
  <c r="K80" i="26"/>
  <c r="J80" i="26"/>
  <c r="I80" i="26"/>
  <c r="I54" i="26"/>
  <c r="J54" i="26"/>
  <c r="H62" i="26"/>
  <c r="K54" i="26"/>
  <c r="H48" i="26"/>
  <c r="K40" i="26"/>
  <c r="J40" i="26"/>
  <c r="I40" i="26"/>
  <c r="K30" i="26"/>
  <c r="J30" i="26"/>
  <c r="I30" i="26"/>
  <c r="K111" i="26"/>
  <c r="J111" i="26"/>
  <c r="I111" i="26"/>
  <c r="H118" i="26"/>
  <c r="L127" i="22"/>
  <c r="K127" i="22"/>
  <c r="J127" i="22"/>
  <c r="J67" i="22"/>
  <c r="K67" i="22"/>
  <c r="X10" i="22"/>
  <c r="W10" i="22"/>
  <c r="V10" i="22"/>
  <c r="P22" i="21"/>
  <c r="Q14" i="21"/>
  <c r="R14" i="21"/>
  <c r="I85" i="21"/>
  <c r="H85" i="21"/>
  <c r="I67" i="21"/>
  <c r="H67" i="21"/>
  <c r="I138" i="21"/>
  <c r="H138" i="21"/>
  <c r="I43" i="21"/>
  <c r="H43" i="21"/>
  <c r="I74" i="21"/>
  <c r="H74" i="21"/>
  <c r="I41" i="21"/>
  <c r="H41" i="21"/>
  <c r="I72" i="21"/>
  <c r="H72" i="21"/>
  <c r="Q123" i="19"/>
  <c r="P123" i="19"/>
  <c r="Q24" i="19"/>
  <c r="P24" i="19"/>
  <c r="O23" i="19"/>
  <c r="Q136" i="19"/>
  <c r="P136" i="19"/>
  <c r="O135" i="19"/>
  <c r="P154" i="19"/>
  <c r="Q154" i="19"/>
  <c r="N63" i="19"/>
  <c r="N51" i="19"/>
  <c r="I70" i="19"/>
  <c r="H70" i="19"/>
  <c r="I73" i="19"/>
  <c r="H73" i="19"/>
  <c r="G161" i="19"/>
  <c r="I153" i="19"/>
  <c r="H153" i="19"/>
  <c r="H151" i="19"/>
  <c r="I151" i="19"/>
  <c r="Y72" i="19"/>
  <c r="X72" i="19"/>
  <c r="Y38" i="19"/>
  <c r="X38" i="19"/>
  <c r="W37" i="19"/>
  <c r="Y97" i="19"/>
  <c r="X97" i="19"/>
  <c r="W105" i="19"/>
  <c r="G34" i="18"/>
  <c r="I26" i="18"/>
  <c r="Q57" i="18"/>
  <c r="R57" i="18"/>
  <c r="R80" i="18"/>
  <c r="Q80" i="18"/>
  <c r="Q40" i="18"/>
  <c r="R40" i="18"/>
  <c r="P48" i="18"/>
  <c r="R98" i="18"/>
  <c r="Q98" i="18"/>
  <c r="I66" i="18"/>
  <c r="I29" i="18"/>
  <c r="I88" i="18"/>
  <c r="I157" i="18"/>
  <c r="J86" i="17"/>
  <c r="I86" i="17"/>
  <c r="K122" i="15"/>
  <c r="I122" i="15"/>
  <c r="F253" i="30"/>
  <c r="H253" i="30"/>
  <c r="K121" i="27"/>
  <c r="J121" i="27"/>
  <c r="I121" i="27"/>
  <c r="J153" i="27"/>
  <c r="I153" i="27"/>
  <c r="K153" i="27"/>
  <c r="H160" i="27"/>
  <c r="I135" i="27"/>
  <c r="J135" i="27"/>
  <c r="G146" i="27"/>
  <c r="J138" i="27"/>
  <c r="I138" i="27"/>
  <c r="M60" i="28"/>
  <c r="L60" i="28"/>
  <c r="K60" i="28"/>
  <c r="J60" i="28"/>
  <c r="I60" i="28"/>
  <c r="M57" i="28"/>
  <c r="L57" i="28"/>
  <c r="K57" i="28"/>
  <c r="I57" i="28"/>
  <c r="J57" i="28"/>
  <c r="M55" i="28"/>
  <c r="K55" i="28"/>
  <c r="J55" i="28"/>
  <c r="I55" i="28"/>
  <c r="L55" i="28"/>
  <c r="M157" i="28"/>
  <c r="L157" i="28"/>
  <c r="K157" i="28"/>
  <c r="J157" i="28"/>
  <c r="I157" i="28"/>
  <c r="K11" i="28"/>
  <c r="J11" i="28"/>
  <c r="I11" i="28"/>
  <c r="M11" i="28"/>
  <c r="L11" i="28"/>
  <c r="M25" i="28"/>
  <c r="L25" i="28"/>
  <c r="K25" i="28"/>
  <c r="J25" i="28"/>
  <c r="I25" i="28"/>
  <c r="K134" i="28"/>
  <c r="I134" i="28"/>
  <c r="E132" i="28"/>
  <c r="L124" i="28"/>
  <c r="J124" i="28"/>
  <c r="L144" i="28"/>
  <c r="J144" i="28"/>
  <c r="K53" i="28"/>
  <c r="I53" i="28"/>
  <c r="I102" i="26"/>
  <c r="K102" i="26"/>
  <c r="J102" i="26"/>
  <c r="K131" i="26"/>
  <c r="J131" i="26"/>
  <c r="I131" i="26"/>
  <c r="K86" i="26"/>
  <c r="J86" i="26"/>
  <c r="I86" i="26"/>
  <c r="K101" i="26"/>
  <c r="J101" i="26"/>
  <c r="I101" i="26"/>
  <c r="I75" i="26"/>
  <c r="K75" i="26"/>
  <c r="J75" i="26"/>
  <c r="L125" i="22"/>
  <c r="K125" i="22"/>
  <c r="J125" i="22"/>
  <c r="I133" i="22"/>
  <c r="K65" i="22"/>
  <c r="J65" i="22"/>
  <c r="R11" i="21"/>
  <c r="Q11" i="21"/>
  <c r="I91" i="21"/>
  <c r="H91" i="21"/>
  <c r="I144" i="21"/>
  <c r="H144" i="21"/>
  <c r="I86" i="21"/>
  <c r="H86" i="21"/>
  <c r="I96" i="21"/>
  <c r="H96" i="21"/>
  <c r="I62" i="21"/>
  <c r="H62" i="21"/>
  <c r="I94" i="21"/>
  <c r="H94" i="21"/>
  <c r="O149" i="19"/>
  <c r="Q150" i="19"/>
  <c r="P150" i="19"/>
  <c r="Q34" i="19"/>
  <c r="P34" i="19"/>
  <c r="Q141" i="19"/>
  <c r="P141" i="19"/>
  <c r="P159" i="19"/>
  <c r="R159" i="19"/>
  <c r="Q159" i="19"/>
  <c r="I17" i="19"/>
  <c r="H17" i="19"/>
  <c r="I75" i="19"/>
  <c r="H75" i="19"/>
  <c r="I84" i="19"/>
  <c r="H84" i="19"/>
  <c r="I122" i="19"/>
  <c r="H122" i="19"/>
  <c r="G121" i="19"/>
  <c r="E105" i="19"/>
  <c r="E93" i="19"/>
  <c r="Y95" i="19"/>
  <c r="X95" i="19"/>
  <c r="Y43" i="19"/>
  <c r="X43" i="19"/>
  <c r="Y102" i="19"/>
  <c r="X102" i="19"/>
  <c r="C77" i="17"/>
  <c r="C65" i="17"/>
  <c r="R123" i="18"/>
  <c r="Q123" i="18"/>
  <c r="Q61" i="18"/>
  <c r="R61" i="18"/>
  <c r="H132" i="18"/>
  <c r="I124" i="18"/>
  <c r="H118" i="18"/>
  <c r="I110" i="18"/>
  <c r="I57" i="18"/>
  <c r="J84" i="17"/>
  <c r="I84" i="17"/>
  <c r="J157" i="27"/>
  <c r="I157" i="27"/>
  <c r="I108" i="27"/>
  <c r="J108" i="27"/>
  <c r="K42" i="27"/>
  <c r="J42" i="27"/>
  <c r="I42" i="27"/>
  <c r="M113" i="28"/>
  <c r="L113" i="28"/>
  <c r="K113" i="28"/>
  <c r="J113" i="28"/>
  <c r="I113" i="28"/>
  <c r="K65" i="28"/>
  <c r="J65" i="28"/>
  <c r="I65" i="28"/>
  <c r="M65" i="28"/>
  <c r="L65" i="28"/>
  <c r="M61" i="28"/>
  <c r="L61" i="28"/>
  <c r="K61" i="28"/>
  <c r="J61" i="28"/>
  <c r="I61" i="28"/>
  <c r="K32" i="28"/>
  <c r="J32" i="28"/>
  <c r="I32" i="28"/>
  <c r="L32" i="28"/>
  <c r="M32" i="28"/>
  <c r="K46" i="28"/>
  <c r="J46" i="28"/>
  <c r="I46" i="28"/>
  <c r="L46" i="28"/>
  <c r="M46" i="28"/>
  <c r="K127" i="26"/>
  <c r="J127" i="26"/>
  <c r="I127" i="26"/>
  <c r="K59" i="26"/>
  <c r="J59" i="26"/>
  <c r="I59" i="26"/>
  <c r="K123" i="26"/>
  <c r="J123" i="26"/>
  <c r="I123" i="26"/>
  <c r="I97" i="26"/>
  <c r="K97" i="26"/>
  <c r="J97" i="26"/>
  <c r="H104" i="26"/>
  <c r="K27" i="26"/>
  <c r="J27" i="26"/>
  <c r="I27" i="26"/>
  <c r="H34" i="26"/>
  <c r="I9" i="26"/>
  <c r="J9" i="26"/>
  <c r="L123" i="22"/>
  <c r="K123" i="22"/>
  <c r="J123" i="22"/>
  <c r="K62" i="22"/>
  <c r="J62" i="22"/>
  <c r="W14" i="22"/>
  <c r="X14" i="22"/>
  <c r="V14" i="22"/>
  <c r="R18" i="21"/>
  <c r="Q18" i="21"/>
  <c r="H32" i="21"/>
  <c r="I32" i="21"/>
  <c r="I33" i="21"/>
  <c r="H33" i="21"/>
  <c r="I108" i="21"/>
  <c r="H108" i="21"/>
  <c r="I117" i="21"/>
  <c r="H117" i="21"/>
  <c r="I84" i="21"/>
  <c r="H84" i="21"/>
  <c r="G92" i="21"/>
  <c r="I115" i="21"/>
  <c r="H115" i="21"/>
  <c r="I32" i="19"/>
  <c r="H32" i="19"/>
  <c r="Q38" i="19"/>
  <c r="P38" i="19"/>
  <c r="O37" i="19"/>
  <c r="Q40" i="19"/>
  <c r="P40" i="19"/>
  <c r="R40" i="19"/>
  <c r="R152" i="19"/>
  <c r="Q152" i="19"/>
  <c r="P152" i="19"/>
  <c r="W23" i="19"/>
  <c r="Y24" i="19"/>
  <c r="X24" i="19"/>
  <c r="I66" i="19"/>
  <c r="H66" i="19"/>
  <c r="G65" i="19"/>
  <c r="G133" i="19"/>
  <c r="I125" i="19"/>
  <c r="H125" i="19"/>
  <c r="I138" i="19"/>
  <c r="H138" i="19"/>
  <c r="Y131" i="19"/>
  <c r="X131" i="19"/>
  <c r="Y48" i="19"/>
  <c r="X48" i="19"/>
  <c r="Y108" i="19"/>
  <c r="X108" i="19"/>
  <c r="W107" i="19"/>
  <c r="P22" i="18"/>
  <c r="R23" i="18"/>
  <c r="Q23" i="18"/>
  <c r="R66" i="18"/>
  <c r="Q66" i="18"/>
  <c r="Q83" i="18"/>
  <c r="R83" i="18"/>
  <c r="H104" i="18"/>
  <c r="I96" i="18"/>
  <c r="I79" i="18"/>
  <c r="H78" i="18"/>
  <c r="I158" i="16"/>
  <c r="J158" i="16"/>
  <c r="J158" i="17"/>
  <c r="I158" i="17"/>
  <c r="AT8" i="35"/>
  <c r="AS8" i="35"/>
  <c r="AR8" i="35"/>
  <c r="AT14" i="35"/>
  <c r="AT17" i="35"/>
  <c r="H80" i="33"/>
  <c r="J80" i="33"/>
  <c r="J207" i="30"/>
  <c r="L207" i="30"/>
  <c r="AS14" i="35"/>
  <c r="AR14" i="35"/>
  <c r="H20" i="31"/>
  <c r="J20" i="31"/>
  <c r="J45" i="27"/>
  <c r="I45" i="27"/>
  <c r="J44" i="27"/>
  <c r="I44" i="27"/>
  <c r="K44" i="27"/>
  <c r="K68" i="27"/>
  <c r="J68" i="27"/>
  <c r="I68" i="27"/>
  <c r="H76" i="27"/>
  <c r="K158" i="27"/>
  <c r="J158" i="27"/>
  <c r="I158" i="27"/>
  <c r="M139" i="28"/>
  <c r="L139" i="28"/>
  <c r="K139" i="28"/>
  <c r="J139" i="28"/>
  <c r="I139" i="28"/>
  <c r="M81" i="28"/>
  <c r="L81" i="28"/>
  <c r="K81" i="28"/>
  <c r="J81" i="28"/>
  <c r="I81" i="28"/>
  <c r="M83" i="28"/>
  <c r="L83" i="28"/>
  <c r="K83" i="28"/>
  <c r="J83" i="28"/>
  <c r="I83" i="28"/>
  <c r="K54" i="28"/>
  <c r="J54" i="28"/>
  <c r="I54" i="28"/>
  <c r="M54" i="28"/>
  <c r="H62" i="28"/>
  <c r="L54" i="28"/>
  <c r="M68" i="28"/>
  <c r="L68" i="28"/>
  <c r="K68" i="28"/>
  <c r="J68" i="28"/>
  <c r="I68" i="28"/>
  <c r="H76" i="28"/>
  <c r="K141" i="26"/>
  <c r="J141" i="26"/>
  <c r="I141" i="26"/>
  <c r="K144" i="26"/>
  <c r="J144" i="26"/>
  <c r="I144" i="26"/>
  <c r="I140" i="26"/>
  <c r="K140" i="26"/>
  <c r="J140" i="26"/>
  <c r="H146" i="26"/>
  <c r="K18" i="26"/>
  <c r="J18" i="26"/>
  <c r="I18" i="26"/>
  <c r="L121" i="22"/>
  <c r="K121" i="22"/>
  <c r="J121" i="22"/>
  <c r="K60" i="22"/>
  <c r="J60" i="22"/>
  <c r="H63" i="22"/>
  <c r="R17" i="21"/>
  <c r="Q17" i="21"/>
  <c r="H60" i="21"/>
  <c r="I60" i="21"/>
  <c r="H118" i="21"/>
  <c r="I118" i="21"/>
  <c r="I55" i="21"/>
  <c r="H55" i="21"/>
  <c r="I129" i="21"/>
  <c r="H129" i="21"/>
  <c r="I139" i="21"/>
  <c r="H139" i="21"/>
  <c r="I105" i="21"/>
  <c r="H105" i="21"/>
  <c r="I137" i="21"/>
  <c r="H137" i="21"/>
  <c r="I29" i="19"/>
  <c r="H29" i="19"/>
  <c r="G35" i="19"/>
  <c r="R43" i="19"/>
  <c r="Q43" i="19"/>
  <c r="P43" i="19"/>
  <c r="Q45" i="19"/>
  <c r="P45" i="19"/>
  <c r="R45" i="19"/>
  <c r="Q157" i="19"/>
  <c r="P157" i="19"/>
  <c r="I14" i="19"/>
  <c r="H14" i="19"/>
  <c r="I82" i="19"/>
  <c r="H82" i="19"/>
  <c r="I152" i="19"/>
  <c r="H152" i="19"/>
  <c r="I143" i="19"/>
  <c r="H143" i="19"/>
  <c r="Y158" i="19"/>
  <c r="X158" i="19"/>
  <c r="Y54" i="19"/>
  <c r="X54" i="19"/>
  <c r="Y140" i="19"/>
  <c r="X140" i="19"/>
  <c r="I18" i="18"/>
  <c r="R87" i="18"/>
  <c r="Q87" i="18"/>
  <c r="Q126" i="18"/>
  <c r="R126" i="18"/>
  <c r="N76" i="18"/>
  <c r="N64" i="18"/>
  <c r="I94" i="18"/>
  <c r="I117" i="18"/>
  <c r="I100" i="18"/>
  <c r="J100" i="18"/>
  <c r="J82" i="17"/>
  <c r="I82" i="17"/>
  <c r="J79" i="30"/>
  <c r="L79" i="30"/>
  <c r="AT10" i="35"/>
  <c r="AR10" i="35"/>
  <c r="AS10" i="35"/>
  <c r="H104" i="33"/>
  <c r="J104" i="33"/>
  <c r="I134" i="27"/>
  <c r="J134" i="27"/>
  <c r="J38" i="27"/>
  <c r="I38" i="27"/>
  <c r="J66" i="27"/>
  <c r="I66" i="27"/>
  <c r="K66" i="27"/>
  <c r="M36" i="28"/>
  <c r="K36" i="28"/>
  <c r="L36" i="28"/>
  <c r="J36" i="28"/>
  <c r="I36" i="28"/>
  <c r="M45" i="28"/>
  <c r="L45" i="28"/>
  <c r="J45" i="28"/>
  <c r="K45" i="28"/>
  <c r="I45" i="28"/>
  <c r="J137" i="28"/>
  <c r="I137" i="28"/>
  <c r="M137" i="28"/>
  <c r="L137" i="28"/>
  <c r="K137" i="28"/>
  <c r="M126" i="28"/>
  <c r="L126" i="28"/>
  <c r="K126" i="28"/>
  <c r="J126" i="28"/>
  <c r="I126" i="28"/>
  <c r="H132" i="28"/>
  <c r="K75" i="28"/>
  <c r="J75" i="28"/>
  <c r="I75" i="28"/>
  <c r="M75" i="28"/>
  <c r="L75" i="28"/>
  <c r="M89" i="28"/>
  <c r="L89" i="28"/>
  <c r="K89" i="28"/>
  <c r="J89" i="28"/>
  <c r="I89" i="28"/>
  <c r="K80" i="28"/>
  <c r="I80" i="28"/>
  <c r="K25" i="26"/>
  <c r="J25" i="26"/>
  <c r="I25" i="26"/>
  <c r="K120" i="26"/>
  <c r="J120" i="26"/>
  <c r="I120" i="26"/>
  <c r="K50" i="26"/>
  <c r="J50" i="26"/>
  <c r="I50" i="26"/>
  <c r="K154" i="26"/>
  <c r="J154" i="26"/>
  <c r="I154" i="26"/>
  <c r="K42" i="26"/>
  <c r="J42" i="26"/>
  <c r="I42" i="26"/>
  <c r="I52" i="26"/>
  <c r="J52" i="26"/>
  <c r="L10" i="22"/>
  <c r="K10" i="22"/>
  <c r="J10" i="22"/>
  <c r="L118" i="22"/>
  <c r="K118" i="22"/>
  <c r="J118" i="22"/>
  <c r="W11" i="22"/>
  <c r="V11" i="22"/>
  <c r="R20" i="21"/>
  <c r="Q20" i="21"/>
  <c r="I82" i="21"/>
  <c r="H82" i="21"/>
  <c r="I76" i="21"/>
  <c r="H76" i="21"/>
  <c r="I160" i="21"/>
  <c r="H160" i="21"/>
  <c r="I145" i="21"/>
  <c r="H145" i="21"/>
  <c r="I127" i="21"/>
  <c r="H127" i="21"/>
  <c r="I143" i="21"/>
  <c r="H143" i="21"/>
  <c r="Q26" i="19"/>
  <c r="P26" i="19"/>
  <c r="R59" i="19"/>
  <c r="Q59" i="19"/>
  <c r="P59" i="19"/>
  <c r="Q56" i="19"/>
  <c r="P56" i="19"/>
  <c r="R56" i="19"/>
  <c r="R88" i="19"/>
  <c r="Q88" i="19"/>
  <c r="P88" i="19"/>
  <c r="Y10" i="19"/>
  <c r="X10" i="19"/>
  <c r="W9" i="19"/>
  <c r="I98" i="19"/>
  <c r="H98" i="19"/>
  <c r="I86" i="19"/>
  <c r="H86" i="19"/>
  <c r="I154" i="19"/>
  <c r="H154" i="19"/>
  <c r="Y41" i="19"/>
  <c r="X41" i="19"/>
  <c r="W49" i="19"/>
  <c r="Y70" i="19"/>
  <c r="X70" i="19"/>
  <c r="Y156" i="19"/>
  <c r="X156" i="19"/>
  <c r="R128" i="18"/>
  <c r="Q128" i="18"/>
  <c r="R109" i="18"/>
  <c r="Q109" i="18"/>
  <c r="R47" i="18"/>
  <c r="Q47" i="18"/>
  <c r="O76" i="18"/>
  <c r="O64" i="18"/>
  <c r="I139" i="18"/>
  <c r="H146" i="18"/>
  <c r="J103" i="17"/>
  <c r="I103" i="17"/>
  <c r="X24" i="18"/>
  <c r="V38" i="35"/>
  <c r="W38" i="35"/>
  <c r="F128" i="30"/>
  <c r="H128" i="30"/>
  <c r="F262" i="30"/>
  <c r="H262" i="30"/>
  <c r="J87" i="27"/>
  <c r="I87" i="27"/>
  <c r="K87" i="27"/>
  <c r="I69" i="27"/>
  <c r="K69" i="27"/>
  <c r="J69" i="27"/>
  <c r="K89" i="27"/>
  <c r="J89" i="27"/>
  <c r="I89" i="27"/>
  <c r="K129" i="27"/>
  <c r="J129" i="27"/>
  <c r="I129" i="27"/>
  <c r="K143" i="27"/>
  <c r="J143" i="27"/>
  <c r="I143" i="27"/>
  <c r="M103" i="28"/>
  <c r="L103" i="28"/>
  <c r="K103" i="28"/>
  <c r="J103" i="28"/>
  <c r="I103" i="28"/>
  <c r="L24" i="28"/>
  <c r="I24" i="28"/>
  <c r="M24" i="28"/>
  <c r="K24" i="28"/>
  <c r="J24" i="28"/>
  <c r="M148" i="28"/>
  <c r="L148" i="28"/>
  <c r="K148" i="28"/>
  <c r="J148" i="28"/>
  <c r="I148" i="28"/>
  <c r="K97" i="28"/>
  <c r="J97" i="28"/>
  <c r="I97" i="28"/>
  <c r="M97" i="28"/>
  <c r="L97" i="28"/>
  <c r="J111" i="28"/>
  <c r="I111" i="28"/>
  <c r="M111" i="28"/>
  <c r="L111" i="28"/>
  <c r="K111" i="28"/>
  <c r="G118" i="26"/>
  <c r="J110" i="26"/>
  <c r="I110" i="26"/>
  <c r="I67" i="26"/>
  <c r="K67" i="26"/>
  <c r="J67" i="26"/>
  <c r="K16" i="26"/>
  <c r="J16" i="26"/>
  <c r="I16" i="26"/>
  <c r="K116" i="26"/>
  <c r="J116" i="26"/>
  <c r="I116" i="26"/>
  <c r="K13" i="26"/>
  <c r="J13" i="26"/>
  <c r="I13" i="26"/>
  <c r="H20" i="26"/>
  <c r="J64" i="26"/>
  <c r="I64" i="26"/>
  <c r="K64" i="26"/>
  <c r="K65" i="26"/>
  <c r="J65" i="26"/>
  <c r="I65" i="26"/>
  <c r="L116" i="22"/>
  <c r="K116" i="22"/>
  <c r="J116" i="22"/>
  <c r="V9" i="22"/>
  <c r="W9" i="22"/>
  <c r="R13" i="21"/>
  <c r="Q13" i="21"/>
  <c r="H75" i="21"/>
  <c r="I75" i="21"/>
  <c r="H10" i="21"/>
  <c r="I10" i="21"/>
  <c r="I17" i="21"/>
  <c r="I13" i="21"/>
  <c r="I98" i="21"/>
  <c r="H98" i="21"/>
  <c r="G106" i="21"/>
  <c r="I25" i="21"/>
  <c r="H25" i="21"/>
  <c r="I18" i="21"/>
  <c r="H18" i="21"/>
  <c r="I44" i="21"/>
  <c r="H44" i="21"/>
  <c r="I152" i="21"/>
  <c r="H152" i="21"/>
  <c r="Y19" i="19"/>
  <c r="X19" i="19"/>
  <c r="R75" i="19"/>
  <c r="Q75" i="19"/>
  <c r="P75" i="19"/>
  <c r="Q61" i="19"/>
  <c r="P61" i="19"/>
  <c r="R94" i="19"/>
  <c r="Q94" i="19"/>
  <c r="P94" i="19"/>
  <c r="O93" i="19"/>
  <c r="H89" i="19"/>
  <c r="I89" i="19"/>
  <c r="I99" i="19"/>
  <c r="H99" i="19"/>
  <c r="I159" i="19"/>
  <c r="H159" i="19"/>
  <c r="Y46" i="19"/>
  <c r="X46" i="19"/>
  <c r="Y81" i="19"/>
  <c r="X81" i="19"/>
  <c r="X87" i="19"/>
  <c r="Y87" i="19"/>
  <c r="R14" i="18"/>
  <c r="Q14" i="18"/>
  <c r="P20" i="18"/>
  <c r="R130" i="18"/>
  <c r="Q130" i="18"/>
  <c r="Q69" i="18"/>
  <c r="R69" i="18"/>
  <c r="H90" i="18"/>
  <c r="I82" i="18"/>
  <c r="U14" i="17"/>
  <c r="W14" i="17"/>
  <c r="V14" i="17"/>
  <c r="T21" i="17"/>
  <c r="J125" i="17"/>
  <c r="I125" i="17"/>
  <c r="H133" i="17"/>
  <c r="H121" i="17"/>
  <c r="H107" i="16"/>
  <c r="J108" i="16"/>
  <c r="I108" i="16"/>
  <c r="X154" i="18"/>
  <c r="H20" i="33"/>
  <c r="J20" i="33"/>
  <c r="AS17" i="35"/>
  <c r="AR17" i="35"/>
  <c r="J109" i="27"/>
  <c r="I109" i="27"/>
  <c r="K109" i="27"/>
  <c r="J9" i="27"/>
  <c r="I9" i="27"/>
  <c r="K9" i="27"/>
  <c r="M22" i="28"/>
  <c r="L22" i="28"/>
  <c r="K22" i="28"/>
  <c r="J22" i="28"/>
  <c r="I22" i="28"/>
  <c r="K139" i="27"/>
  <c r="J139" i="27"/>
  <c r="I139" i="27"/>
  <c r="H146" i="27"/>
  <c r="M59" i="28"/>
  <c r="L59" i="28"/>
  <c r="K59" i="28"/>
  <c r="J59" i="28"/>
  <c r="I59" i="28"/>
  <c r="M129" i="28"/>
  <c r="L129" i="28"/>
  <c r="K129" i="28"/>
  <c r="J129" i="28"/>
  <c r="I129" i="28"/>
  <c r="I101" i="28"/>
  <c r="M101" i="28"/>
  <c r="L101" i="28"/>
  <c r="K101" i="28"/>
  <c r="J101" i="28"/>
  <c r="K140" i="28"/>
  <c r="J140" i="28"/>
  <c r="I140" i="28"/>
  <c r="M140" i="28"/>
  <c r="L140" i="28"/>
  <c r="M154" i="28"/>
  <c r="L154" i="28"/>
  <c r="K154" i="28"/>
  <c r="J154" i="28"/>
  <c r="I154" i="28"/>
  <c r="L135" i="28"/>
  <c r="J135" i="28"/>
  <c r="J84" i="26"/>
  <c r="I84" i="26"/>
  <c r="K43" i="26"/>
  <c r="J43" i="26"/>
  <c r="I43" i="26"/>
  <c r="K56" i="26"/>
  <c r="J56" i="26"/>
  <c r="I56" i="26"/>
  <c r="K85" i="26"/>
  <c r="J85" i="26"/>
  <c r="I85" i="26"/>
  <c r="K153" i="26"/>
  <c r="J153" i="26"/>
  <c r="I153" i="26"/>
  <c r="L159" i="22"/>
  <c r="K159" i="22"/>
  <c r="J159" i="22"/>
  <c r="L114" i="22"/>
  <c r="K114" i="22"/>
  <c r="J114" i="22"/>
  <c r="X20" i="22"/>
  <c r="W20" i="22"/>
  <c r="V20" i="22"/>
  <c r="X12" i="22"/>
  <c r="W12" i="22"/>
  <c r="V12" i="22"/>
  <c r="R16" i="21"/>
  <c r="Q16" i="21"/>
  <c r="I45" i="21"/>
  <c r="H45" i="21"/>
  <c r="I119" i="21"/>
  <c r="H119" i="21"/>
  <c r="I46" i="21"/>
  <c r="H46" i="21"/>
  <c r="I34" i="21"/>
  <c r="H34" i="21"/>
  <c r="I66" i="21"/>
  <c r="H66" i="21"/>
  <c r="I155" i="21"/>
  <c r="H155" i="21"/>
  <c r="R102" i="19"/>
  <c r="Q102" i="19"/>
  <c r="P102" i="19"/>
  <c r="Q13" i="19"/>
  <c r="P13" i="19"/>
  <c r="O21" i="19"/>
  <c r="R13" i="19"/>
  <c r="O9" i="19"/>
  <c r="R62" i="19" s="1"/>
  <c r="R81" i="19"/>
  <c r="Q81" i="19"/>
  <c r="P81" i="19"/>
  <c r="Q67" i="19"/>
  <c r="P67" i="19"/>
  <c r="R67" i="19"/>
  <c r="R99" i="19"/>
  <c r="Q99" i="19"/>
  <c r="P99" i="19"/>
  <c r="I103" i="19"/>
  <c r="H103" i="19"/>
  <c r="I20" i="19"/>
  <c r="H20" i="19"/>
  <c r="I90" i="19"/>
  <c r="H90" i="19"/>
  <c r="Y14" i="19"/>
  <c r="X14" i="19"/>
  <c r="W161" i="19"/>
  <c r="Y153" i="19"/>
  <c r="X153" i="19"/>
  <c r="Y52" i="19"/>
  <c r="X52" i="19"/>
  <c r="W51" i="19"/>
  <c r="X88" i="19"/>
  <c r="Y88" i="19"/>
  <c r="X98" i="19"/>
  <c r="Y98" i="19"/>
  <c r="Q15" i="18"/>
  <c r="R15" i="18"/>
  <c r="R44" i="18"/>
  <c r="Q44" i="18"/>
  <c r="P160" i="18"/>
  <c r="R152" i="18"/>
  <c r="Q152" i="18"/>
  <c r="I103" i="18"/>
  <c r="U12" i="17"/>
  <c r="W12" i="17"/>
  <c r="V12" i="17"/>
  <c r="V16" i="16"/>
  <c r="U16" i="16"/>
  <c r="T21" i="16"/>
  <c r="J155" i="17"/>
  <c r="I155" i="17"/>
  <c r="H135" i="17"/>
  <c r="J136" i="17"/>
  <c r="I136" i="17"/>
  <c r="H21" i="17"/>
  <c r="J13" i="17"/>
  <c r="I13" i="17"/>
  <c r="K103" i="16"/>
  <c r="J103" i="16"/>
  <c r="I103" i="16"/>
  <c r="X157" i="18"/>
  <c r="H13" i="33"/>
  <c r="J13" i="33"/>
  <c r="F163" i="30"/>
  <c r="H163" i="30"/>
  <c r="AT9" i="35"/>
  <c r="AS9" i="35"/>
  <c r="AR9" i="35"/>
  <c r="H9" i="33"/>
  <c r="J9" i="33"/>
  <c r="K28" i="27"/>
  <c r="J28" i="27"/>
  <c r="I28" i="27"/>
  <c r="H34" i="27"/>
  <c r="J130" i="27"/>
  <c r="I130" i="27"/>
  <c r="K130" i="27"/>
  <c r="J81" i="27"/>
  <c r="I81" i="27"/>
  <c r="K81" i="27"/>
  <c r="K136" i="27"/>
  <c r="J136" i="27"/>
  <c r="I136" i="27"/>
  <c r="M39" i="28"/>
  <c r="L39" i="28"/>
  <c r="K39" i="28"/>
  <c r="J39" i="28"/>
  <c r="I39" i="28"/>
  <c r="M155" i="28"/>
  <c r="L155" i="28"/>
  <c r="K155" i="28"/>
  <c r="J155" i="28"/>
  <c r="I155" i="28"/>
  <c r="I127" i="28"/>
  <c r="M127" i="28"/>
  <c r="L127" i="28"/>
  <c r="K127" i="28"/>
  <c r="J127" i="28"/>
  <c r="M9" i="28"/>
  <c r="L9" i="28"/>
  <c r="K9" i="28"/>
  <c r="J9" i="28"/>
  <c r="I9" i="28"/>
  <c r="K144" i="28"/>
  <c r="I144" i="28"/>
  <c r="K81" i="26"/>
  <c r="J81" i="26"/>
  <c r="I81" i="26"/>
  <c r="K37" i="26"/>
  <c r="J37" i="26"/>
  <c r="I37" i="26"/>
  <c r="K33" i="26"/>
  <c r="J33" i="26"/>
  <c r="I33" i="26"/>
  <c r="K78" i="26"/>
  <c r="J78" i="26"/>
  <c r="I78" i="26"/>
  <c r="K107" i="26"/>
  <c r="J107" i="26"/>
  <c r="I107" i="26"/>
  <c r="K143" i="26"/>
  <c r="J143" i="26"/>
  <c r="I143" i="26"/>
  <c r="K55" i="26"/>
  <c r="J55" i="26"/>
  <c r="I55" i="26"/>
  <c r="L157" i="22"/>
  <c r="K157" i="22"/>
  <c r="J157" i="22"/>
  <c r="L112" i="22"/>
  <c r="K112" i="22"/>
  <c r="J112" i="22"/>
  <c r="I119" i="22"/>
  <c r="X19" i="22"/>
  <c r="W19" i="22"/>
  <c r="V19" i="22"/>
  <c r="R19" i="21"/>
  <c r="Q19" i="21"/>
  <c r="I39" i="21"/>
  <c r="H39" i="21"/>
  <c r="I131" i="21"/>
  <c r="H131" i="21"/>
  <c r="I141" i="21"/>
  <c r="H141" i="21"/>
  <c r="I68" i="21"/>
  <c r="H68" i="21"/>
  <c r="I56" i="21"/>
  <c r="H56" i="21"/>
  <c r="G64" i="21"/>
  <c r="I87" i="21"/>
  <c r="H87" i="21"/>
  <c r="I158" i="21"/>
  <c r="H158" i="21"/>
  <c r="Y11" i="19"/>
  <c r="X11" i="19"/>
  <c r="R96" i="19"/>
  <c r="Q96" i="19"/>
  <c r="P96" i="19"/>
  <c r="Q72" i="19"/>
  <c r="P72" i="19"/>
  <c r="R72" i="19"/>
  <c r="R104" i="19"/>
  <c r="Q104" i="19"/>
  <c r="P104" i="19"/>
  <c r="N21" i="19"/>
  <c r="N9" i="19"/>
  <c r="G135" i="19"/>
  <c r="I136" i="19"/>
  <c r="H136" i="19"/>
  <c r="I114" i="19"/>
  <c r="H114" i="19"/>
  <c r="I26" i="19"/>
  <c r="H26" i="19"/>
  <c r="J96" i="19"/>
  <c r="I96" i="19"/>
  <c r="H96" i="19"/>
  <c r="Y84" i="19"/>
  <c r="X84" i="19"/>
  <c r="Y99" i="19"/>
  <c r="X99" i="19"/>
  <c r="X103" i="19"/>
  <c r="Y103" i="19"/>
  <c r="R52" i="18"/>
  <c r="Q52" i="18"/>
  <c r="D119" i="17"/>
  <c r="D107" i="17"/>
  <c r="I125" i="18"/>
  <c r="H37" i="17"/>
  <c r="J38" i="17"/>
  <c r="I38" i="17"/>
  <c r="J67" i="17"/>
  <c r="I67" i="17"/>
  <c r="J90" i="17"/>
  <c r="I90" i="17"/>
  <c r="C21" i="16"/>
  <c r="C9" i="16"/>
  <c r="J132" i="17"/>
  <c r="I132" i="17"/>
  <c r="K128" i="16"/>
  <c r="J128" i="16"/>
  <c r="I128" i="16"/>
  <c r="X95" i="18"/>
  <c r="V31" i="35"/>
  <c r="W31" i="35"/>
  <c r="J9" i="31"/>
  <c r="L9" i="31"/>
  <c r="F165" i="30"/>
  <c r="H165" i="30"/>
  <c r="AT13" i="35"/>
  <c r="AS13" i="35"/>
  <c r="AR13" i="35"/>
  <c r="H18" i="33"/>
  <c r="J18" i="33"/>
  <c r="I151" i="28"/>
  <c r="K151" i="28"/>
  <c r="J151" i="27"/>
  <c r="I151" i="27"/>
  <c r="K151" i="27"/>
  <c r="J151" i="28"/>
  <c r="L151" i="28"/>
  <c r="K101" i="27"/>
  <c r="J101" i="27"/>
  <c r="I101" i="27"/>
  <c r="K149" i="27"/>
  <c r="J149" i="27"/>
  <c r="I149" i="27"/>
  <c r="M94" i="28"/>
  <c r="L94" i="28"/>
  <c r="K94" i="28"/>
  <c r="J94" i="28"/>
  <c r="I94" i="28"/>
  <c r="M153" i="28"/>
  <c r="L153" i="28"/>
  <c r="I153" i="28"/>
  <c r="K153" i="28"/>
  <c r="J153" i="28"/>
  <c r="M30" i="28"/>
  <c r="L30" i="28"/>
  <c r="K30" i="28"/>
  <c r="J30" i="28"/>
  <c r="I30" i="28"/>
  <c r="J23" i="28"/>
  <c r="I23" i="28"/>
  <c r="M23" i="28"/>
  <c r="L23" i="28"/>
  <c r="K23" i="28"/>
  <c r="L42" i="28"/>
  <c r="J42" i="28"/>
  <c r="I47" i="26"/>
  <c r="K47" i="26"/>
  <c r="J47" i="26"/>
  <c r="K99" i="26"/>
  <c r="J99" i="26"/>
  <c r="I99" i="26"/>
  <c r="K128" i="26"/>
  <c r="J128" i="26"/>
  <c r="I128" i="26"/>
  <c r="G146" i="26"/>
  <c r="J138" i="26"/>
  <c r="I138" i="26"/>
  <c r="I39" i="26"/>
  <c r="K39" i="26"/>
  <c r="J39" i="26"/>
  <c r="L155" i="22"/>
  <c r="K155" i="22"/>
  <c r="J155" i="22"/>
  <c r="L110" i="22"/>
  <c r="K110" i="22"/>
  <c r="J110" i="22"/>
  <c r="X18" i="22"/>
  <c r="W18" i="22"/>
  <c r="V18" i="22"/>
  <c r="R15" i="21"/>
  <c r="Q15" i="21"/>
  <c r="I125" i="21"/>
  <c r="H125" i="21"/>
  <c r="I70" i="21"/>
  <c r="H70" i="21"/>
  <c r="G78" i="21"/>
  <c r="I156" i="21"/>
  <c r="H156" i="21"/>
  <c r="I89" i="21"/>
  <c r="H89" i="21"/>
  <c r="I77" i="21"/>
  <c r="H77" i="21"/>
  <c r="I109" i="21"/>
  <c r="H109" i="21"/>
  <c r="H161" i="21"/>
  <c r="I161" i="21"/>
  <c r="R46" i="19"/>
  <c r="Q46" i="19"/>
  <c r="P46" i="19"/>
  <c r="R128" i="19"/>
  <c r="Q128" i="19"/>
  <c r="P128" i="19"/>
  <c r="R112" i="19"/>
  <c r="Q112" i="19"/>
  <c r="P112" i="19"/>
  <c r="R110" i="19"/>
  <c r="Q110" i="19"/>
  <c r="P110" i="19"/>
  <c r="I141" i="19"/>
  <c r="H141" i="19"/>
  <c r="I58" i="19"/>
  <c r="H58" i="19"/>
  <c r="I112" i="19"/>
  <c r="H112" i="19"/>
  <c r="Y100" i="19"/>
  <c r="X100" i="19"/>
  <c r="W119" i="19"/>
  <c r="Y111" i="19"/>
  <c r="X111" i="19"/>
  <c r="X114" i="19"/>
  <c r="Y114" i="19"/>
  <c r="I11" i="18"/>
  <c r="R29" i="18"/>
  <c r="Q29" i="18"/>
  <c r="R51" i="18"/>
  <c r="Q51" i="18"/>
  <c r="P50" i="18"/>
  <c r="R102" i="18"/>
  <c r="Q102" i="18"/>
  <c r="I47" i="18"/>
  <c r="J33" i="17"/>
  <c r="I33" i="17"/>
  <c r="J34" i="17"/>
  <c r="I34" i="17"/>
  <c r="I146" i="16"/>
  <c r="K146" i="16"/>
  <c r="J146" i="16"/>
  <c r="I123" i="16"/>
  <c r="J123" i="16"/>
  <c r="J84" i="16"/>
  <c r="I84" i="16"/>
  <c r="H21" i="16"/>
  <c r="K13" i="16"/>
  <c r="J13" i="16"/>
  <c r="I13" i="16"/>
  <c r="J118" i="16"/>
  <c r="I118" i="16"/>
  <c r="J124" i="16"/>
  <c r="I124" i="16"/>
  <c r="X53" i="18"/>
  <c r="Y55" i="18"/>
  <c r="X55" i="18"/>
  <c r="X99" i="18"/>
  <c r="X137" i="18"/>
  <c r="K128" i="13"/>
  <c r="J128" i="13"/>
  <c r="I128" i="13"/>
  <c r="M111" i="15"/>
  <c r="L111" i="15"/>
  <c r="K111" i="15"/>
  <c r="J111" i="15"/>
  <c r="I111" i="15"/>
  <c r="H119" i="15"/>
  <c r="J127" i="17"/>
  <c r="I127" i="17"/>
  <c r="J25" i="17"/>
  <c r="I25" i="17"/>
  <c r="J75" i="17"/>
  <c r="I75" i="17"/>
  <c r="H91" i="17"/>
  <c r="J83" i="17"/>
  <c r="I83" i="17"/>
  <c r="J112" i="17"/>
  <c r="I112" i="17"/>
  <c r="J26" i="16"/>
  <c r="I26" i="16"/>
  <c r="J15" i="16"/>
  <c r="I15" i="16"/>
  <c r="J25" i="16"/>
  <c r="I25" i="16"/>
  <c r="J11" i="16"/>
  <c r="I11" i="16"/>
  <c r="K11" i="16"/>
  <c r="K145" i="16"/>
  <c r="J145" i="16"/>
  <c r="I145" i="16"/>
  <c r="X111" i="18"/>
  <c r="Y58" i="18"/>
  <c r="X58" i="18"/>
  <c r="X142" i="18"/>
  <c r="Y80" i="18"/>
  <c r="X80" i="18"/>
  <c r="K150" i="13"/>
  <c r="J150" i="13"/>
  <c r="I150" i="13"/>
  <c r="J139" i="13"/>
  <c r="I139" i="13"/>
  <c r="K125" i="15"/>
  <c r="J125" i="15"/>
  <c r="I125" i="15"/>
  <c r="H133" i="15"/>
  <c r="M125" i="15"/>
  <c r="L125" i="15"/>
  <c r="L175" i="3"/>
  <c r="K175" i="3"/>
  <c r="J175" i="3"/>
  <c r="I186" i="3"/>
  <c r="L177" i="3"/>
  <c r="L176" i="3"/>
  <c r="Y16" i="19"/>
  <c r="X16" i="19"/>
  <c r="Y67" i="19"/>
  <c r="X67" i="19"/>
  <c r="Y20" i="19"/>
  <c r="X20" i="19"/>
  <c r="Y59" i="19"/>
  <c r="X59" i="19"/>
  <c r="Y139" i="19"/>
  <c r="X139" i="19"/>
  <c r="W147" i="19"/>
  <c r="X109" i="19"/>
  <c r="Y109" i="19"/>
  <c r="I102" i="18"/>
  <c r="I31" i="18"/>
  <c r="R101" i="18"/>
  <c r="Q101" i="18"/>
  <c r="R67" i="18"/>
  <c r="Q67" i="18"/>
  <c r="R75" i="18"/>
  <c r="Q75" i="18"/>
  <c r="C91" i="17"/>
  <c r="C79" i="17"/>
  <c r="I116" i="18"/>
  <c r="I131" i="18"/>
  <c r="I112" i="18"/>
  <c r="J150" i="18"/>
  <c r="I150" i="18"/>
  <c r="I145" i="18"/>
  <c r="J110" i="17"/>
  <c r="I110" i="17"/>
  <c r="J16" i="17"/>
  <c r="I16" i="17"/>
  <c r="J29" i="17"/>
  <c r="I29" i="17"/>
  <c r="V20" i="16"/>
  <c r="U20" i="16"/>
  <c r="J72" i="17"/>
  <c r="I72" i="17"/>
  <c r="J46" i="17"/>
  <c r="I46" i="17"/>
  <c r="J97" i="17"/>
  <c r="I97" i="17"/>
  <c r="H105" i="17"/>
  <c r="J104" i="17"/>
  <c r="I104" i="17"/>
  <c r="J114" i="17"/>
  <c r="I114" i="17"/>
  <c r="K17" i="16"/>
  <c r="J17" i="16"/>
  <c r="I17" i="16"/>
  <c r="J29" i="16"/>
  <c r="I29" i="16"/>
  <c r="K46" i="16"/>
  <c r="J46" i="16"/>
  <c r="I46" i="16"/>
  <c r="J85" i="16"/>
  <c r="I85" i="16"/>
  <c r="K85" i="16"/>
  <c r="J155" i="16"/>
  <c r="I155" i="16"/>
  <c r="Y23" i="18"/>
  <c r="X23" i="18"/>
  <c r="W22" i="18"/>
  <c r="W76" i="18"/>
  <c r="Y68" i="18"/>
  <c r="X68" i="18"/>
  <c r="X42" i="18"/>
  <c r="X101" i="18"/>
  <c r="K116" i="13"/>
  <c r="J116" i="13"/>
  <c r="I116" i="13"/>
  <c r="J51" i="12"/>
  <c r="I51" i="12"/>
  <c r="K10" i="13"/>
  <c r="J10" i="13"/>
  <c r="I10" i="13"/>
  <c r="J158" i="15"/>
  <c r="I158" i="15"/>
  <c r="M158" i="15"/>
  <c r="L158" i="15"/>
  <c r="K158" i="15"/>
  <c r="K65" i="2"/>
  <c r="L65" i="2"/>
  <c r="J65" i="2"/>
  <c r="I68" i="2"/>
  <c r="R97" i="18"/>
  <c r="Q97" i="18"/>
  <c r="I153" i="18"/>
  <c r="I155" i="18"/>
  <c r="I71" i="18"/>
  <c r="J130" i="18"/>
  <c r="I130" i="18"/>
  <c r="J102" i="17"/>
  <c r="I102" i="17"/>
  <c r="J14" i="17"/>
  <c r="I14" i="17"/>
  <c r="J26" i="17"/>
  <c r="I26" i="17"/>
  <c r="J94" i="17"/>
  <c r="I94" i="17"/>
  <c r="H93" i="17"/>
  <c r="J68" i="17"/>
  <c r="I68" i="17"/>
  <c r="J118" i="17"/>
  <c r="I118" i="17"/>
  <c r="J126" i="17"/>
  <c r="I126" i="17"/>
  <c r="S21" i="16"/>
  <c r="V13" i="16"/>
  <c r="U13" i="16"/>
  <c r="I154" i="16"/>
  <c r="J154" i="16"/>
  <c r="K33" i="16"/>
  <c r="J33" i="16"/>
  <c r="I33" i="16"/>
  <c r="J72" i="16"/>
  <c r="I72" i="16"/>
  <c r="J68" i="16"/>
  <c r="I68" i="16"/>
  <c r="J129" i="16"/>
  <c r="I129" i="16"/>
  <c r="K129" i="16"/>
  <c r="I122" i="16"/>
  <c r="K122" i="16"/>
  <c r="J122" i="16"/>
  <c r="H121" i="16"/>
  <c r="Y39" i="18"/>
  <c r="X39" i="18"/>
  <c r="X12" i="18"/>
  <c r="W20" i="18"/>
  <c r="Y107" i="18"/>
  <c r="X107" i="18"/>
  <c r="W106" i="18"/>
  <c r="X123" i="18"/>
  <c r="J107" i="13"/>
  <c r="I107" i="13"/>
  <c r="H146" i="13"/>
  <c r="K138" i="13"/>
  <c r="J138" i="13"/>
  <c r="I138" i="13"/>
  <c r="I49" i="12"/>
  <c r="J49" i="12"/>
  <c r="L154" i="3"/>
  <c r="J154" i="3"/>
  <c r="K154" i="3"/>
  <c r="I187" i="3"/>
  <c r="R53" i="19"/>
  <c r="Q53" i="19"/>
  <c r="P53" i="19"/>
  <c r="R39" i="19"/>
  <c r="Q39" i="19"/>
  <c r="P39" i="19"/>
  <c r="Q83" i="19"/>
  <c r="O91" i="19"/>
  <c r="P83" i="19"/>
  <c r="R83" i="19"/>
  <c r="R146" i="19"/>
  <c r="Q146" i="19"/>
  <c r="P146" i="19"/>
  <c r="P122" i="19"/>
  <c r="O121" i="19"/>
  <c r="R122" i="19"/>
  <c r="Q122" i="19"/>
  <c r="G37" i="19"/>
  <c r="I38" i="19"/>
  <c r="H38" i="19"/>
  <c r="I40" i="19"/>
  <c r="H40" i="19"/>
  <c r="I87" i="19"/>
  <c r="H87" i="19"/>
  <c r="I110" i="19"/>
  <c r="H110" i="19"/>
  <c r="I101" i="19"/>
  <c r="H101" i="19"/>
  <c r="H156" i="19"/>
  <c r="I156" i="19"/>
  <c r="W91" i="19"/>
  <c r="Y83" i="19"/>
  <c r="X83" i="19"/>
  <c r="Y31" i="19"/>
  <c r="X31" i="19"/>
  <c r="Y75" i="19"/>
  <c r="X75" i="19"/>
  <c r="Y150" i="19"/>
  <c r="X150" i="19"/>
  <c r="W149" i="19"/>
  <c r="X125" i="19"/>
  <c r="W133" i="19"/>
  <c r="Y125" i="19"/>
  <c r="I137" i="18"/>
  <c r="R93" i="18"/>
  <c r="Q93" i="18"/>
  <c r="P92" i="18"/>
  <c r="R144" i="18"/>
  <c r="Q144" i="18"/>
  <c r="P118" i="18"/>
  <c r="R110" i="18"/>
  <c r="Q110" i="18"/>
  <c r="P106" i="18"/>
  <c r="R140" i="18"/>
  <c r="Q140" i="18"/>
  <c r="J9" i="18"/>
  <c r="I9" i="18"/>
  <c r="H8" i="18"/>
  <c r="J95" i="18" s="1"/>
  <c r="I23" i="18"/>
  <c r="H22" i="18"/>
  <c r="M76" i="18"/>
  <c r="M64" i="18"/>
  <c r="I74" i="18"/>
  <c r="J55" i="18"/>
  <c r="I55" i="18"/>
  <c r="J93" i="18"/>
  <c r="I93" i="18"/>
  <c r="H92" i="18"/>
  <c r="H63" i="17"/>
  <c r="I55" i="17"/>
  <c r="J55" i="17"/>
  <c r="W19" i="17"/>
  <c r="V19" i="17"/>
  <c r="U19" i="17"/>
  <c r="G35" i="16"/>
  <c r="G23" i="16"/>
  <c r="H161" i="17"/>
  <c r="J153" i="17"/>
  <c r="I153" i="17"/>
  <c r="J115" i="17"/>
  <c r="I115" i="17"/>
  <c r="J89" i="17"/>
  <c r="I89" i="17"/>
  <c r="J140" i="17"/>
  <c r="I140" i="17"/>
  <c r="H63" i="16"/>
  <c r="J55" i="16"/>
  <c r="I55" i="16"/>
  <c r="K94" i="16"/>
  <c r="J94" i="16"/>
  <c r="I94" i="16"/>
  <c r="H93" i="16"/>
  <c r="K111" i="16"/>
  <c r="J111" i="16"/>
  <c r="I111" i="16"/>
  <c r="H119" i="16"/>
  <c r="I30" i="16"/>
  <c r="K30" i="16"/>
  <c r="J30" i="16"/>
  <c r="I143" i="16"/>
  <c r="K143" i="16"/>
  <c r="J143" i="16"/>
  <c r="X9" i="18"/>
  <c r="W8" i="18"/>
  <c r="Y42" i="18" s="1"/>
  <c r="X41" i="18"/>
  <c r="Y128" i="18"/>
  <c r="X128" i="18"/>
  <c r="Y144" i="18"/>
  <c r="X144" i="18"/>
  <c r="H160" i="13"/>
  <c r="K152" i="13"/>
  <c r="J152" i="13"/>
  <c r="I152" i="13"/>
  <c r="K159" i="13"/>
  <c r="J159" i="13"/>
  <c r="I159" i="13"/>
  <c r="J48" i="12"/>
  <c r="I48" i="12"/>
  <c r="K96" i="13"/>
  <c r="J96" i="13"/>
  <c r="I96" i="13"/>
  <c r="H104" i="13"/>
  <c r="J14" i="12"/>
  <c r="I14" i="12"/>
  <c r="W16" i="13"/>
  <c r="V16" i="13"/>
  <c r="U16" i="13"/>
  <c r="J143" i="17"/>
  <c r="I143" i="17"/>
  <c r="J137" i="17"/>
  <c r="I137" i="17"/>
  <c r="J111" i="17"/>
  <c r="I111" i="17"/>
  <c r="H119" i="17"/>
  <c r="J11" i="17"/>
  <c r="I11" i="17"/>
  <c r="J81" i="17"/>
  <c r="I81" i="17"/>
  <c r="F133" i="17"/>
  <c r="F121" i="17"/>
  <c r="I71" i="16"/>
  <c r="K71" i="16"/>
  <c r="J71" i="16"/>
  <c r="J76" i="16"/>
  <c r="I76" i="16"/>
  <c r="J115" i="16"/>
  <c r="I115" i="16"/>
  <c r="H133" i="16"/>
  <c r="K125" i="16"/>
  <c r="J125" i="16"/>
  <c r="I125" i="16"/>
  <c r="I52" i="16"/>
  <c r="H51" i="16"/>
  <c r="J52" i="16"/>
  <c r="K131" i="16"/>
  <c r="J131" i="16"/>
  <c r="I131" i="16"/>
  <c r="Y30" i="18"/>
  <c r="X30" i="18"/>
  <c r="Y153" i="18"/>
  <c r="X153" i="18"/>
  <c r="X150" i="18"/>
  <c r="X44" i="18"/>
  <c r="J87" i="13"/>
  <c r="I87" i="13"/>
  <c r="J126" i="13"/>
  <c r="I126" i="13"/>
  <c r="K126" i="13"/>
  <c r="J47" i="12"/>
  <c r="I47" i="12"/>
  <c r="J13" i="12"/>
  <c r="I13" i="12"/>
  <c r="K98" i="16"/>
  <c r="J98" i="16"/>
  <c r="I98" i="16"/>
  <c r="K39" i="16"/>
  <c r="J39" i="16"/>
  <c r="I39" i="16"/>
  <c r="K34" i="16"/>
  <c r="J34" i="16"/>
  <c r="I34" i="16"/>
  <c r="I73" i="16"/>
  <c r="K73" i="16"/>
  <c r="J73" i="16"/>
  <c r="H77" i="16"/>
  <c r="K69" i="16"/>
  <c r="J69" i="16"/>
  <c r="I69" i="16"/>
  <c r="Y16" i="18"/>
  <c r="X16" i="18"/>
  <c r="X27" i="18"/>
  <c r="Y27" i="18"/>
  <c r="Y71" i="18"/>
  <c r="X71" i="18"/>
  <c r="Y87" i="18"/>
  <c r="X87" i="18"/>
  <c r="K93" i="13"/>
  <c r="J93" i="13"/>
  <c r="I93" i="13"/>
  <c r="J113" i="13"/>
  <c r="I113" i="13"/>
  <c r="V13" i="13"/>
  <c r="U13" i="13"/>
  <c r="J46" i="12"/>
  <c r="I46" i="12"/>
  <c r="J47" i="13"/>
  <c r="I47" i="13"/>
  <c r="L16" i="3"/>
  <c r="K16" i="3"/>
  <c r="J16" i="3"/>
  <c r="J59" i="17"/>
  <c r="I59" i="17"/>
  <c r="V10" i="16"/>
  <c r="T9" i="16"/>
  <c r="W20" i="16" s="1"/>
  <c r="U10" i="16"/>
  <c r="J17" i="17"/>
  <c r="I17" i="17"/>
  <c r="J60" i="17"/>
  <c r="I60" i="17"/>
  <c r="J154" i="17"/>
  <c r="I154" i="17"/>
  <c r="J85" i="17"/>
  <c r="I85" i="17"/>
  <c r="J27" i="17"/>
  <c r="I27" i="17"/>
  <c r="H35" i="17"/>
  <c r="J137" i="16"/>
  <c r="I137" i="16"/>
  <c r="K127" i="16"/>
  <c r="J127" i="16"/>
  <c r="I127" i="16"/>
  <c r="K60" i="16"/>
  <c r="J60" i="16"/>
  <c r="I60" i="16"/>
  <c r="K56" i="16"/>
  <c r="J56" i="16"/>
  <c r="I56" i="16"/>
  <c r="I95" i="16"/>
  <c r="K95" i="16"/>
  <c r="J95" i="16"/>
  <c r="Y38" i="18"/>
  <c r="X38" i="18"/>
  <c r="X117" i="18"/>
  <c r="Y117" i="18"/>
  <c r="Y114" i="18"/>
  <c r="X114" i="18"/>
  <c r="Y152" i="18"/>
  <c r="X152" i="18"/>
  <c r="W160" i="18"/>
  <c r="K78" i="13"/>
  <c r="J78" i="13"/>
  <c r="I78" i="13"/>
  <c r="I157" i="13"/>
  <c r="K157" i="13"/>
  <c r="J157" i="13"/>
  <c r="I135" i="13"/>
  <c r="J135" i="13"/>
  <c r="I44" i="12"/>
  <c r="J44" i="12"/>
  <c r="K51" i="13"/>
  <c r="J51" i="13"/>
  <c r="I51" i="13"/>
  <c r="K57" i="13"/>
  <c r="J57" i="13"/>
  <c r="I57" i="13"/>
  <c r="J13" i="13"/>
  <c r="I13" i="13"/>
  <c r="S28" i="5"/>
  <c r="U28" i="5"/>
  <c r="K47" i="16"/>
  <c r="J47" i="16"/>
  <c r="I47" i="16"/>
  <c r="K86" i="16"/>
  <c r="J86" i="16"/>
  <c r="I86" i="16"/>
  <c r="K82" i="16"/>
  <c r="J82" i="16"/>
  <c r="I82" i="16"/>
  <c r="K99" i="16"/>
  <c r="J99" i="16"/>
  <c r="I99" i="16"/>
  <c r="I132" i="16"/>
  <c r="K132" i="16"/>
  <c r="J132" i="16"/>
  <c r="Y45" i="18"/>
  <c r="X45" i="18"/>
  <c r="Y13" i="18"/>
  <c r="X13" i="18"/>
  <c r="Y136" i="18"/>
  <c r="X136" i="18"/>
  <c r="X52" i="18"/>
  <c r="Y52" i="18"/>
  <c r="K102" i="13"/>
  <c r="J102" i="13"/>
  <c r="I102" i="13"/>
  <c r="J38" i="12"/>
  <c r="I38" i="12"/>
  <c r="W15" i="13"/>
  <c r="V15" i="13"/>
  <c r="U15" i="13"/>
  <c r="K169" i="3"/>
  <c r="J169" i="3"/>
  <c r="K40" i="3"/>
  <c r="J40" i="3"/>
  <c r="J35" i="12"/>
  <c r="I35" i="12"/>
  <c r="K29" i="13"/>
  <c r="J29" i="13"/>
  <c r="I29" i="13"/>
  <c r="H34" i="13"/>
  <c r="J45" i="13"/>
  <c r="I45" i="13"/>
  <c r="U39" i="5"/>
  <c r="S39" i="5"/>
  <c r="L33" i="3"/>
  <c r="K33" i="3"/>
  <c r="J33" i="3"/>
  <c r="J112" i="16"/>
  <c r="I112" i="16"/>
  <c r="K130" i="16"/>
  <c r="J130" i="16"/>
  <c r="I130" i="16"/>
  <c r="K156" i="16"/>
  <c r="J156" i="16"/>
  <c r="I156" i="16"/>
  <c r="J12" i="16"/>
  <c r="I12" i="16"/>
  <c r="K150" i="16"/>
  <c r="J150" i="16"/>
  <c r="I150" i="16"/>
  <c r="H149" i="16"/>
  <c r="W90" i="18"/>
  <c r="X82" i="18"/>
  <c r="Y83" i="18"/>
  <c r="X83" i="18"/>
  <c r="Y57" i="18"/>
  <c r="X57" i="18"/>
  <c r="X116" i="18"/>
  <c r="Y116" i="18"/>
  <c r="T19" i="14"/>
  <c r="S19" i="14"/>
  <c r="I68" i="13"/>
  <c r="H76" i="13"/>
  <c r="K68" i="13"/>
  <c r="J68" i="13"/>
  <c r="K153" i="13"/>
  <c r="J153" i="13"/>
  <c r="I153" i="13"/>
  <c r="K111" i="13"/>
  <c r="J111" i="13"/>
  <c r="I111" i="13"/>
  <c r="J32" i="12"/>
  <c r="I32" i="12"/>
  <c r="I156" i="13"/>
  <c r="K156" i="13"/>
  <c r="J156" i="13"/>
  <c r="M12" i="15"/>
  <c r="K12" i="15"/>
  <c r="L12" i="15"/>
  <c r="J12" i="15"/>
  <c r="I12" i="15"/>
  <c r="R90" i="19"/>
  <c r="Q90" i="19"/>
  <c r="P90" i="19"/>
  <c r="J81" i="19"/>
  <c r="I81" i="19"/>
  <c r="H81" i="19"/>
  <c r="I88" i="19"/>
  <c r="H88" i="19"/>
  <c r="I31" i="19"/>
  <c r="H31" i="19"/>
  <c r="J158" i="19"/>
  <c r="I158" i="19"/>
  <c r="H158" i="19"/>
  <c r="I150" i="19"/>
  <c r="H150" i="19"/>
  <c r="G149" i="19"/>
  <c r="Y15" i="19"/>
  <c r="X15" i="19"/>
  <c r="W63" i="19"/>
  <c r="Y55" i="19"/>
  <c r="X55" i="19"/>
  <c r="Y57" i="19"/>
  <c r="X57" i="19"/>
  <c r="Y80" i="19"/>
  <c r="X80" i="19"/>
  <c r="W79" i="19"/>
  <c r="Y127" i="19"/>
  <c r="X127" i="19"/>
  <c r="Y113" i="19"/>
  <c r="X113" i="19"/>
  <c r="E91" i="17"/>
  <c r="E79" i="17"/>
  <c r="J10" i="18"/>
  <c r="I10" i="18"/>
  <c r="R143" i="18"/>
  <c r="Q143" i="18"/>
  <c r="R73" i="18"/>
  <c r="Q73" i="18"/>
  <c r="R139" i="18"/>
  <c r="Q139" i="18"/>
  <c r="R112" i="18"/>
  <c r="Q112" i="18"/>
  <c r="J38" i="18"/>
  <c r="I38" i="18"/>
  <c r="C119" i="17"/>
  <c r="C107" i="17"/>
  <c r="J89" i="18"/>
  <c r="I89" i="18"/>
  <c r="J70" i="18"/>
  <c r="I70" i="18"/>
  <c r="I122" i="18"/>
  <c r="J122" i="18"/>
  <c r="W18" i="17"/>
  <c r="V18" i="17"/>
  <c r="U18" i="17"/>
  <c r="R21" i="16"/>
  <c r="Q21" i="16"/>
  <c r="V17" i="16"/>
  <c r="U17" i="16"/>
  <c r="E104" i="18"/>
  <c r="F120" i="18"/>
  <c r="C119" i="16"/>
  <c r="D34" i="18"/>
  <c r="H107" i="17"/>
  <c r="J108" i="17"/>
  <c r="I108" i="17"/>
  <c r="J146" i="17"/>
  <c r="I146" i="17"/>
  <c r="J142" i="17"/>
  <c r="I142" i="17"/>
  <c r="I52" i="17"/>
  <c r="K52" i="17"/>
  <c r="H51" i="17"/>
  <c r="J52" i="17"/>
  <c r="C92" i="18"/>
  <c r="C132" i="18"/>
  <c r="G91" i="17"/>
  <c r="F21" i="17"/>
  <c r="F79" i="17"/>
  <c r="V62" i="18"/>
  <c r="C107" i="16"/>
  <c r="I32" i="15"/>
  <c r="K32" i="15"/>
  <c r="K141" i="16"/>
  <c r="J141" i="16"/>
  <c r="I141" i="16"/>
  <c r="K160" i="16"/>
  <c r="J160" i="16"/>
  <c r="I160" i="16"/>
  <c r="J44" i="16"/>
  <c r="I44" i="16"/>
  <c r="J10" i="16"/>
  <c r="H9" i="16"/>
  <c r="K118" i="16" s="1"/>
  <c r="K10" i="16"/>
  <c r="I10" i="16"/>
  <c r="C119" i="15"/>
  <c r="C35" i="15"/>
  <c r="Y56" i="18"/>
  <c r="X56" i="18"/>
  <c r="Y126" i="18"/>
  <c r="X126" i="18"/>
  <c r="Y79" i="18"/>
  <c r="X79" i="18"/>
  <c r="W78" i="18"/>
  <c r="X159" i="18"/>
  <c r="Y159" i="18"/>
  <c r="R23" i="14"/>
  <c r="T15" i="14"/>
  <c r="S15" i="14"/>
  <c r="K108" i="13"/>
  <c r="J108" i="13"/>
  <c r="I108" i="13"/>
  <c r="J31" i="12"/>
  <c r="I31" i="12"/>
  <c r="J19" i="13"/>
  <c r="I19" i="13"/>
  <c r="K130" i="13"/>
  <c r="J130" i="13"/>
  <c r="I130" i="13"/>
  <c r="G20" i="13"/>
  <c r="J12" i="13"/>
  <c r="I12" i="13"/>
  <c r="M18" i="15"/>
  <c r="K18" i="15"/>
  <c r="J18" i="15"/>
  <c r="I18" i="15"/>
  <c r="L18" i="15"/>
  <c r="I36" i="5"/>
  <c r="M36" i="5"/>
  <c r="L36" i="5"/>
  <c r="K36" i="5"/>
  <c r="J36" i="5"/>
  <c r="M37" i="5"/>
  <c r="M38" i="5"/>
  <c r="K140" i="3"/>
  <c r="J140" i="3"/>
  <c r="R140" i="19"/>
  <c r="Q140" i="19"/>
  <c r="P140" i="19"/>
  <c r="R115" i="19"/>
  <c r="Q115" i="19"/>
  <c r="P115" i="19"/>
  <c r="N77" i="19"/>
  <c r="C106" i="21"/>
  <c r="I33" i="19"/>
  <c r="J33" i="19"/>
  <c r="H33" i="19"/>
  <c r="I15" i="19"/>
  <c r="H15" i="19"/>
  <c r="E65" i="19"/>
  <c r="I44" i="19"/>
  <c r="H44" i="19"/>
  <c r="J146" i="19"/>
  <c r="I146" i="19"/>
  <c r="H146" i="19"/>
  <c r="I42" i="19"/>
  <c r="H42" i="19"/>
  <c r="I100" i="19"/>
  <c r="H100" i="19"/>
  <c r="I155" i="19"/>
  <c r="H155" i="19"/>
  <c r="F21" i="19"/>
  <c r="H109" i="19"/>
  <c r="F121" i="19"/>
  <c r="F105" i="19"/>
  <c r="E107" i="19"/>
  <c r="Y60" i="19"/>
  <c r="X60" i="19"/>
  <c r="Y62" i="19"/>
  <c r="X62" i="19"/>
  <c r="Y89" i="19"/>
  <c r="X89" i="19"/>
  <c r="Y132" i="19"/>
  <c r="X132" i="19"/>
  <c r="Y118" i="19"/>
  <c r="X118" i="19"/>
  <c r="V63" i="19"/>
  <c r="N106" i="18"/>
  <c r="I53" i="18"/>
  <c r="J53" i="18"/>
  <c r="S120" i="18"/>
  <c r="S50" i="18"/>
  <c r="N36" i="18"/>
  <c r="I60" i="18"/>
  <c r="K8" i="18"/>
  <c r="D9" i="17"/>
  <c r="H48" i="18"/>
  <c r="J40" i="18"/>
  <c r="I40" i="18"/>
  <c r="R86" i="18"/>
  <c r="Q86" i="18"/>
  <c r="R95" i="18"/>
  <c r="Q95" i="18"/>
  <c r="R39" i="18"/>
  <c r="Q39" i="18"/>
  <c r="R155" i="18"/>
  <c r="Q155" i="18"/>
  <c r="K36" i="18"/>
  <c r="T62" i="18"/>
  <c r="N62" i="18"/>
  <c r="D147" i="17"/>
  <c r="M48" i="18"/>
  <c r="C147" i="17"/>
  <c r="J111" i="18"/>
  <c r="I111" i="18"/>
  <c r="J113" i="18"/>
  <c r="I113" i="18"/>
  <c r="I143" i="18"/>
  <c r="J143" i="18"/>
  <c r="G120" i="18"/>
  <c r="I151" i="16"/>
  <c r="J151" i="16"/>
  <c r="D147" i="16"/>
  <c r="P21" i="16"/>
  <c r="O21" i="16"/>
  <c r="D149" i="16"/>
  <c r="F49" i="17"/>
  <c r="V18" i="16"/>
  <c r="U18" i="16"/>
  <c r="C105" i="16"/>
  <c r="C93" i="16"/>
  <c r="V48" i="18"/>
  <c r="D48" i="18"/>
  <c r="D148" i="18"/>
  <c r="D78" i="18"/>
  <c r="J129" i="17"/>
  <c r="I129" i="17"/>
  <c r="K70" i="17"/>
  <c r="J70" i="17"/>
  <c r="I70" i="17"/>
  <c r="J12" i="17"/>
  <c r="I12" i="17"/>
  <c r="I73" i="17"/>
  <c r="J73" i="17"/>
  <c r="G105" i="17"/>
  <c r="G121" i="16"/>
  <c r="F91" i="15"/>
  <c r="D77" i="15"/>
  <c r="K16" i="16"/>
  <c r="J16" i="16"/>
  <c r="I16" i="16"/>
  <c r="K27" i="16"/>
  <c r="J27" i="16"/>
  <c r="I27" i="16"/>
  <c r="H35" i="16"/>
  <c r="K66" i="16"/>
  <c r="J66" i="16"/>
  <c r="I66" i="16"/>
  <c r="H65" i="16"/>
  <c r="J20" i="16"/>
  <c r="I20" i="16"/>
  <c r="F77" i="16"/>
  <c r="E35" i="15"/>
  <c r="E37" i="16"/>
  <c r="Y60" i="18"/>
  <c r="X60" i="18"/>
  <c r="Y89" i="18"/>
  <c r="X89" i="18"/>
  <c r="Y69" i="18"/>
  <c r="X69" i="18"/>
  <c r="Y122" i="18"/>
  <c r="X122" i="18"/>
  <c r="Y59" i="18"/>
  <c r="X59" i="18"/>
  <c r="T11" i="14"/>
  <c r="S11" i="14"/>
  <c r="T20" i="14"/>
  <c r="T21" i="14"/>
  <c r="T16" i="14"/>
  <c r="T13" i="14"/>
  <c r="T12" i="14"/>
  <c r="T17" i="14"/>
  <c r="F62" i="13"/>
  <c r="K129" i="13"/>
  <c r="J129" i="13"/>
  <c r="I129" i="13"/>
  <c r="F76" i="13"/>
  <c r="J29" i="12"/>
  <c r="I29" i="12"/>
  <c r="L10" i="12"/>
  <c r="J10" i="12"/>
  <c r="I10" i="12"/>
  <c r="K10" i="12"/>
  <c r="I10" i="19"/>
  <c r="H10" i="19"/>
  <c r="G9" i="19"/>
  <c r="J85" i="19" s="1"/>
  <c r="R48" i="19"/>
  <c r="Q48" i="19"/>
  <c r="P48" i="19"/>
  <c r="R160" i="19"/>
  <c r="Q160" i="19"/>
  <c r="P160" i="19"/>
  <c r="R145" i="19"/>
  <c r="Q145" i="19"/>
  <c r="P145" i="19"/>
  <c r="R126" i="19"/>
  <c r="Q126" i="19"/>
  <c r="P126" i="19"/>
  <c r="R30" i="19"/>
  <c r="Q30" i="19"/>
  <c r="P30" i="19"/>
  <c r="J39" i="19"/>
  <c r="I39" i="19"/>
  <c r="H39" i="19"/>
  <c r="G63" i="19"/>
  <c r="I55" i="19"/>
  <c r="H55" i="19"/>
  <c r="I19" i="19"/>
  <c r="H19" i="19"/>
  <c r="I47" i="19"/>
  <c r="H47" i="19"/>
  <c r="J47" i="19"/>
  <c r="J111" i="19"/>
  <c r="I111" i="19"/>
  <c r="H111" i="19"/>
  <c r="G119" i="19"/>
  <c r="J160" i="19"/>
  <c r="I160" i="19"/>
  <c r="H160" i="19"/>
  <c r="F93" i="19"/>
  <c r="H94" i="19"/>
  <c r="W65" i="19"/>
  <c r="Y66" i="19"/>
  <c r="X66" i="19"/>
  <c r="Y68" i="19"/>
  <c r="X68" i="19"/>
  <c r="Y96" i="19"/>
  <c r="X96" i="19"/>
  <c r="Y138" i="19"/>
  <c r="X138" i="19"/>
  <c r="Y124" i="19"/>
  <c r="X124" i="19"/>
  <c r="Q99" i="18"/>
  <c r="O8" i="18"/>
  <c r="Q9" i="18"/>
  <c r="D63" i="17"/>
  <c r="T148" i="18"/>
  <c r="D77" i="17"/>
  <c r="D65" i="17"/>
  <c r="S146" i="18"/>
  <c r="D37" i="17"/>
  <c r="J158" i="18"/>
  <c r="I158" i="18"/>
  <c r="L36" i="18"/>
  <c r="R108" i="18"/>
  <c r="Q108" i="18"/>
  <c r="R116" i="18"/>
  <c r="Q116" i="18"/>
  <c r="R60" i="18"/>
  <c r="Q60" i="18"/>
  <c r="G62" i="18"/>
  <c r="L146" i="18"/>
  <c r="M20" i="18"/>
  <c r="K104" i="18"/>
  <c r="K92" i="18"/>
  <c r="K106" i="18"/>
  <c r="O78" i="18"/>
  <c r="J44" i="18"/>
  <c r="I44" i="18"/>
  <c r="J154" i="18"/>
  <c r="I154" i="18"/>
  <c r="J135" i="18"/>
  <c r="I135" i="18"/>
  <c r="H134" i="18"/>
  <c r="J43" i="18"/>
  <c r="I43" i="18"/>
  <c r="S21" i="17"/>
  <c r="D9" i="16"/>
  <c r="C121" i="16"/>
  <c r="V104" i="18"/>
  <c r="F50" i="18"/>
  <c r="D133" i="16"/>
  <c r="E48" i="18"/>
  <c r="E92" i="18"/>
  <c r="G93" i="16"/>
  <c r="D90" i="18"/>
  <c r="D20" i="18"/>
  <c r="J151" i="17"/>
  <c r="I151" i="17"/>
  <c r="K113" i="17"/>
  <c r="J113" i="17"/>
  <c r="I113" i="17"/>
  <c r="J44" i="17"/>
  <c r="I44" i="17"/>
  <c r="I95" i="17"/>
  <c r="J95" i="17"/>
  <c r="G49" i="16"/>
  <c r="G37" i="16"/>
  <c r="G93" i="17"/>
  <c r="F147" i="17"/>
  <c r="F91" i="17"/>
  <c r="V92" i="18"/>
  <c r="V132" i="18"/>
  <c r="J90" i="16"/>
  <c r="I90" i="16"/>
  <c r="G91" i="15"/>
  <c r="F119" i="15"/>
  <c r="D21" i="15"/>
  <c r="K31" i="16"/>
  <c r="J31" i="16"/>
  <c r="I31" i="16"/>
  <c r="K48" i="16"/>
  <c r="J48" i="16"/>
  <c r="I48" i="16"/>
  <c r="K87" i="16"/>
  <c r="J87" i="16"/>
  <c r="I87" i="16"/>
  <c r="J40" i="16"/>
  <c r="K40" i="16"/>
  <c r="I40" i="16"/>
  <c r="C77" i="15"/>
  <c r="F37" i="16"/>
  <c r="E35" i="16"/>
  <c r="Y29" i="18"/>
  <c r="X29" i="18"/>
  <c r="Y97" i="18"/>
  <c r="X97" i="18"/>
  <c r="Y155" i="18"/>
  <c r="X155" i="18"/>
  <c r="Y65" i="18"/>
  <c r="X65" i="18"/>
  <c r="W64" i="18"/>
  <c r="X81" i="18"/>
  <c r="E63" i="16"/>
  <c r="E62" i="13"/>
  <c r="J106" i="13"/>
  <c r="I106" i="13"/>
  <c r="K106" i="13"/>
  <c r="J58" i="13"/>
  <c r="I58" i="13"/>
  <c r="E118" i="13"/>
  <c r="J28" i="12"/>
  <c r="I28" i="12"/>
  <c r="F104" i="13"/>
  <c r="L9" i="12"/>
  <c r="H56" i="12"/>
  <c r="J9" i="12"/>
  <c r="I9" i="12"/>
  <c r="K9" i="12"/>
  <c r="M46" i="15"/>
  <c r="L46" i="15"/>
  <c r="J46" i="15"/>
  <c r="I46" i="15"/>
  <c r="K46" i="15"/>
  <c r="K13" i="2"/>
  <c r="L13" i="2"/>
  <c r="J13" i="2"/>
  <c r="L14" i="2"/>
  <c r="L15" i="2"/>
  <c r="O49" i="19"/>
  <c r="R41" i="19"/>
  <c r="Q41" i="19"/>
  <c r="P41" i="19"/>
  <c r="R54" i="19"/>
  <c r="Q54" i="19"/>
  <c r="P54" i="19"/>
  <c r="Q18" i="19"/>
  <c r="P18" i="19"/>
  <c r="R18" i="19"/>
  <c r="R151" i="19"/>
  <c r="Q151" i="19"/>
  <c r="P151" i="19"/>
  <c r="R131" i="19"/>
  <c r="Q131" i="19"/>
  <c r="P131" i="19"/>
  <c r="R27" i="19"/>
  <c r="O35" i="19"/>
  <c r="Q27" i="19"/>
  <c r="P27" i="19"/>
  <c r="V9" i="19"/>
  <c r="Y34" i="19"/>
  <c r="X34" i="19"/>
  <c r="J60" i="19"/>
  <c r="I60" i="19"/>
  <c r="H60" i="19"/>
  <c r="J25" i="19"/>
  <c r="I25" i="19"/>
  <c r="H25" i="19"/>
  <c r="I53" i="19"/>
  <c r="H53" i="19"/>
  <c r="J53" i="19"/>
  <c r="I116" i="19"/>
  <c r="H116" i="19"/>
  <c r="H97" i="19"/>
  <c r="G105" i="19"/>
  <c r="J97" i="19"/>
  <c r="I97" i="19"/>
  <c r="G93" i="19"/>
  <c r="F133" i="19"/>
  <c r="F107" i="19"/>
  <c r="Y71" i="19"/>
  <c r="X71" i="19"/>
  <c r="Y73" i="19"/>
  <c r="X73" i="19"/>
  <c r="Y115" i="19"/>
  <c r="X115" i="19"/>
  <c r="Y143" i="19"/>
  <c r="X143" i="19"/>
  <c r="Y129" i="19"/>
  <c r="X129" i="19"/>
  <c r="V21" i="19"/>
  <c r="X126" i="19"/>
  <c r="J81" i="18"/>
  <c r="I81" i="18"/>
  <c r="T48" i="18"/>
  <c r="T36" i="18"/>
  <c r="E63" i="17"/>
  <c r="S48" i="18"/>
  <c r="S36" i="18"/>
  <c r="E35" i="17"/>
  <c r="O62" i="18"/>
  <c r="R129" i="18"/>
  <c r="Q129" i="18"/>
  <c r="P146" i="18"/>
  <c r="R138" i="18"/>
  <c r="Q138" i="18"/>
  <c r="P90" i="18"/>
  <c r="R82" i="18"/>
  <c r="Q82" i="18"/>
  <c r="E149" i="17"/>
  <c r="E105" i="17"/>
  <c r="E93" i="17"/>
  <c r="L50" i="18"/>
  <c r="J37" i="18"/>
  <c r="I37" i="18"/>
  <c r="H36" i="18"/>
  <c r="L76" i="18"/>
  <c r="L64" i="18"/>
  <c r="P134" i="18"/>
  <c r="R135" i="18"/>
  <c r="Q135" i="18"/>
  <c r="R70" i="18"/>
  <c r="Q70" i="18"/>
  <c r="J75" i="18"/>
  <c r="I75" i="18"/>
  <c r="J156" i="18"/>
  <c r="I156" i="18"/>
  <c r="H64" i="18"/>
  <c r="J65" i="18"/>
  <c r="I65" i="18"/>
  <c r="I58" i="18"/>
  <c r="G91" i="16"/>
  <c r="W17" i="17"/>
  <c r="V17" i="17"/>
  <c r="U17" i="17"/>
  <c r="E146" i="18"/>
  <c r="G79" i="16"/>
  <c r="F62" i="18"/>
  <c r="D119" i="16"/>
  <c r="D107" i="16"/>
  <c r="E90" i="18"/>
  <c r="E34" i="18"/>
  <c r="K74" i="17"/>
  <c r="J74" i="17"/>
  <c r="I74" i="17"/>
  <c r="J156" i="17"/>
  <c r="I156" i="17"/>
  <c r="J66" i="17"/>
  <c r="I66" i="17"/>
  <c r="H65" i="17"/>
  <c r="I116" i="17"/>
  <c r="K116" i="17"/>
  <c r="J116" i="17"/>
  <c r="D35" i="16"/>
  <c r="D23" i="16"/>
  <c r="C62" i="18"/>
  <c r="C34" i="18"/>
  <c r="K88" i="17"/>
  <c r="J88" i="17"/>
  <c r="I88" i="17"/>
  <c r="G35" i="17"/>
  <c r="F105" i="17"/>
  <c r="G107" i="16"/>
  <c r="V22" i="18"/>
  <c r="G133" i="15"/>
  <c r="S17" i="14"/>
  <c r="D147" i="15"/>
  <c r="K45" i="16"/>
  <c r="J45" i="16"/>
  <c r="I45" i="16"/>
  <c r="K74" i="16"/>
  <c r="J74" i="16"/>
  <c r="I74" i="16"/>
  <c r="K70" i="16"/>
  <c r="J70" i="16"/>
  <c r="I70" i="16"/>
  <c r="K109" i="16"/>
  <c r="J109" i="16"/>
  <c r="I109" i="16"/>
  <c r="J61" i="16"/>
  <c r="K61" i="16"/>
  <c r="I61" i="16"/>
  <c r="G35" i="15"/>
  <c r="F105" i="16"/>
  <c r="W62" i="18"/>
  <c r="Y54" i="18"/>
  <c r="X54" i="18"/>
  <c r="Y25" i="18"/>
  <c r="X25" i="18"/>
  <c r="Y98" i="18"/>
  <c r="X98" i="18"/>
  <c r="Y86" i="18"/>
  <c r="X86" i="18"/>
  <c r="Y102" i="18"/>
  <c r="X102" i="18"/>
  <c r="G63" i="15"/>
  <c r="F63" i="15"/>
  <c r="J127" i="13"/>
  <c r="I127" i="13"/>
  <c r="K127" i="13"/>
  <c r="D160" i="13"/>
  <c r="J27" i="12"/>
  <c r="I27" i="12"/>
  <c r="L7" i="12"/>
  <c r="H54" i="12"/>
  <c r="J7" i="12"/>
  <c r="I7" i="12"/>
  <c r="K7" i="12"/>
  <c r="C54" i="12"/>
  <c r="C163" i="14"/>
  <c r="J86" i="15"/>
  <c r="M86" i="15"/>
  <c r="L86" i="15"/>
  <c r="K86" i="15"/>
  <c r="I86" i="15"/>
  <c r="S29" i="6"/>
  <c r="R29" i="6"/>
  <c r="Q29" i="6"/>
  <c r="S30" i="6"/>
  <c r="I59" i="18"/>
  <c r="T64" i="18"/>
  <c r="T104" i="18"/>
  <c r="C63" i="17"/>
  <c r="S106" i="18"/>
  <c r="S76" i="18"/>
  <c r="U34" i="18"/>
  <c r="O50" i="18"/>
  <c r="R151" i="18"/>
  <c r="Q151" i="18"/>
  <c r="R159" i="18"/>
  <c r="Q159" i="18"/>
  <c r="R103" i="18"/>
  <c r="Q103" i="18"/>
  <c r="N118" i="18"/>
  <c r="M104" i="18"/>
  <c r="L148" i="18"/>
  <c r="R55" i="18"/>
  <c r="Q55" i="18"/>
  <c r="J28" i="18"/>
  <c r="I28" i="18"/>
  <c r="H34" i="18"/>
  <c r="J97" i="18"/>
  <c r="I97" i="18"/>
  <c r="J56" i="18"/>
  <c r="I56" i="18"/>
  <c r="J86" i="18"/>
  <c r="I86" i="18"/>
  <c r="G50" i="18"/>
  <c r="J114" i="16"/>
  <c r="I114" i="16"/>
  <c r="D77" i="16"/>
  <c r="W16" i="17"/>
  <c r="V16" i="17"/>
  <c r="U16" i="17"/>
  <c r="F107" i="17"/>
  <c r="C135" i="16"/>
  <c r="K48" i="17"/>
  <c r="J48" i="17"/>
  <c r="I48" i="17"/>
  <c r="K145" i="17"/>
  <c r="J145" i="17"/>
  <c r="I145" i="17"/>
  <c r="F106" i="18"/>
  <c r="D79" i="16"/>
  <c r="D134" i="18"/>
  <c r="K96" i="17"/>
  <c r="J96" i="17"/>
  <c r="I96" i="17"/>
  <c r="K58" i="17"/>
  <c r="J58" i="17"/>
  <c r="I58" i="17"/>
  <c r="K87" i="17"/>
  <c r="J87" i="17"/>
  <c r="I87" i="17"/>
  <c r="I138" i="17"/>
  <c r="J138" i="17"/>
  <c r="C20" i="18"/>
  <c r="J28" i="17"/>
  <c r="I28" i="17"/>
  <c r="G119" i="17"/>
  <c r="I71" i="17"/>
  <c r="J71" i="17"/>
  <c r="C35" i="16"/>
  <c r="C23" i="16"/>
  <c r="G161" i="16"/>
  <c r="S13" i="14"/>
  <c r="F161" i="15"/>
  <c r="K96" i="16"/>
  <c r="J96" i="16"/>
  <c r="I96" i="16"/>
  <c r="K113" i="16"/>
  <c r="J113" i="16"/>
  <c r="I113" i="16"/>
  <c r="K142" i="16"/>
  <c r="J142" i="16"/>
  <c r="I142" i="16"/>
  <c r="H91" i="16"/>
  <c r="J83" i="16"/>
  <c r="K83" i="16"/>
  <c r="I83" i="16"/>
  <c r="Y46" i="18"/>
  <c r="X46" i="18"/>
  <c r="Y11" i="18"/>
  <c r="X11" i="18"/>
  <c r="Y141" i="18"/>
  <c r="X141" i="18"/>
  <c r="Y129" i="18"/>
  <c r="X129" i="18"/>
  <c r="Y145" i="18"/>
  <c r="X145" i="18"/>
  <c r="D49" i="15"/>
  <c r="J149" i="13"/>
  <c r="I149" i="13"/>
  <c r="K149" i="13"/>
  <c r="J37" i="13"/>
  <c r="I37" i="13"/>
  <c r="E104" i="13"/>
  <c r="J26" i="12"/>
  <c r="I26" i="12"/>
  <c r="K84" i="13"/>
  <c r="J84" i="13"/>
  <c r="I84" i="13"/>
  <c r="L6" i="12"/>
  <c r="H53" i="12"/>
  <c r="J6" i="12"/>
  <c r="I6" i="12"/>
  <c r="K6" i="12"/>
  <c r="K20" i="12"/>
  <c r="K30" i="12"/>
  <c r="K29" i="12"/>
  <c r="K35" i="12"/>
  <c r="K45" i="12"/>
  <c r="K50" i="12"/>
  <c r="K39" i="12"/>
  <c r="K32" i="12"/>
  <c r="K22" i="12"/>
  <c r="K40" i="12"/>
  <c r="K25" i="12"/>
  <c r="K18" i="12"/>
  <c r="K46" i="12"/>
  <c r="K51" i="12"/>
  <c r="K16" i="12"/>
  <c r="K37" i="12"/>
  <c r="K27" i="12"/>
  <c r="K33" i="12"/>
  <c r="K12" i="12"/>
  <c r="K26" i="12"/>
  <c r="K34" i="12"/>
  <c r="K17" i="12"/>
  <c r="K31" i="12"/>
  <c r="K42" i="12"/>
  <c r="K47" i="12"/>
  <c r="K52" i="12"/>
  <c r="K38" i="12"/>
  <c r="K21" i="12"/>
  <c r="K28" i="12"/>
  <c r="K23" i="12"/>
  <c r="K24" i="12"/>
  <c r="K36" i="12"/>
  <c r="K13" i="12"/>
  <c r="K43" i="12"/>
  <c r="K48" i="12"/>
  <c r="K41" i="12"/>
  <c r="K14" i="12"/>
  <c r="K15" i="12"/>
  <c r="K11" i="12"/>
  <c r="K19" i="12"/>
  <c r="K44" i="12"/>
  <c r="K49" i="12"/>
  <c r="C104" i="13"/>
  <c r="K155" i="13"/>
  <c r="J155" i="13"/>
  <c r="I155" i="13"/>
  <c r="D78" i="11"/>
  <c r="D77" i="11"/>
  <c r="J65" i="15"/>
  <c r="I65" i="15"/>
  <c r="L65" i="15"/>
  <c r="M65" i="15"/>
  <c r="K65" i="15"/>
  <c r="S42" i="6"/>
  <c r="R42" i="6"/>
  <c r="Q42" i="6"/>
  <c r="F22" i="21"/>
  <c r="R14" i="19"/>
  <c r="Q14" i="19"/>
  <c r="P14" i="19"/>
  <c r="O51" i="19"/>
  <c r="R52" i="19"/>
  <c r="Q52" i="19"/>
  <c r="P52" i="19"/>
  <c r="R70" i="19"/>
  <c r="Q70" i="19"/>
  <c r="P70" i="19"/>
  <c r="Q29" i="19"/>
  <c r="P29" i="19"/>
  <c r="R29" i="19"/>
  <c r="R98" i="19"/>
  <c r="Q98" i="19"/>
  <c r="P98" i="19"/>
  <c r="R142" i="19"/>
  <c r="Q142" i="19"/>
  <c r="P142" i="19"/>
  <c r="C64" i="21"/>
  <c r="I71" i="19"/>
  <c r="H71" i="19"/>
  <c r="J41" i="19"/>
  <c r="I41" i="19"/>
  <c r="H41" i="19"/>
  <c r="G49" i="19"/>
  <c r="I69" i="19"/>
  <c r="H69" i="19"/>
  <c r="G77" i="19"/>
  <c r="J69" i="19"/>
  <c r="J127" i="19"/>
  <c r="I127" i="19"/>
  <c r="H127" i="19"/>
  <c r="H108" i="19"/>
  <c r="G107" i="19"/>
  <c r="J108" i="19"/>
  <c r="I108" i="19"/>
  <c r="H34" i="19"/>
  <c r="F135" i="19"/>
  <c r="Y82" i="19"/>
  <c r="X82" i="19"/>
  <c r="X90" i="19"/>
  <c r="Y90" i="19"/>
  <c r="Y27" i="19"/>
  <c r="X27" i="19"/>
  <c r="W35" i="19"/>
  <c r="Y159" i="19"/>
  <c r="X159" i="19"/>
  <c r="Y145" i="19"/>
  <c r="X145" i="19"/>
  <c r="V49" i="19"/>
  <c r="R46" i="18"/>
  <c r="Q46" i="18"/>
  <c r="U78" i="18"/>
  <c r="U118" i="18"/>
  <c r="Q37" i="18"/>
  <c r="P36" i="18"/>
  <c r="R37" i="18"/>
  <c r="T134" i="18"/>
  <c r="T160" i="18"/>
  <c r="O36" i="18"/>
  <c r="R72" i="18"/>
  <c r="Q72" i="18"/>
  <c r="R59" i="18"/>
  <c r="Q59" i="18"/>
  <c r="R125" i="18"/>
  <c r="Q125" i="18"/>
  <c r="N120" i="18"/>
  <c r="O118" i="18"/>
  <c r="O106" i="18"/>
  <c r="O48" i="18"/>
  <c r="H76" i="18"/>
  <c r="J68" i="18"/>
  <c r="I68" i="18"/>
  <c r="O34" i="18"/>
  <c r="Q27" i="18"/>
  <c r="D161" i="17"/>
  <c r="N134" i="18"/>
  <c r="E133" i="17"/>
  <c r="E121" i="17"/>
  <c r="K34" i="18"/>
  <c r="J140" i="18"/>
  <c r="I140" i="18"/>
  <c r="J99" i="18"/>
  <c r="I99" i="18"/>
  <c r="J108" i="18"/>
  <c r="I108" i="18"/>
  <c r="G106" i="18"/>
  <c r="I72" i="18"/>
  <c r="F146" i="18"/>
  <c r="U15" i="17"/>
  <c r="W15" i="17"/>
  <c r="V15" i="17"/>
  <c r="K157" i="17"/>
  <c r="J157" i="17"/>
  <c r="I157" i="17"/>
  <c r="D135" i="16"/>
  <c r="K98" i="17"/>
  <c r="J98" i="17"/>
  <c r="I98" i="17"/>
  <c r="D65" i="16"/>
  <c r="K117" i="17"/>
  <c r="J117" i="17"/>
  <c r="I117" i="17"/>
  <c r="K80" i="17"/>
  <c r="J80" i="17"/>
  <c r="I80" i="17"/>
  <c r="H79" i="17"/>
  <c r="K109" i="17"/>
  <c r="J109" i="17"/>
  <c r="I109" i="17"/>
  <c r="I159" i="17"/>
  <c r="K159" i="17"/>
  <c r="J159" i="17"/>
  <c r="C78" i="18"/>
  <c r="H23" i="17"/>
  <c r="K24" i="17"/>
  <c r="J24" i="17"/>
  <c r="I24" i="17"/>
  <c r="F35" i="17"/>
  <c r="D93" i="16"/>
  <c r="V8" i="18"/>
  <c r="G77" i="16"/>
  <c r="E107" i="16"/>
  <c r="E21" i="15"/>
  <c r="H37" i="16"/>
  <c r="I38" i="16"/>
  <c r="K38" i="16"/>
  <c r="J38" i="16"/>
  <c r="K117" i="16"/>
  <c r="J117" i="16"/>
  <c r="I117" i="16"/>
  <c r="K138" i="16"/>
  <c r="J138" i="16"/>
  <c r="I138" i="16"/>
  <c r="K32" i="16"/>
  <c r="J32" i="16"/>
  <c r="I32" i="16"/>
  <c r="J104" i="16"/>
  <c r="K104" i="16"/>
  <c r="I104" i="16"/>
  <c r="T18" i="14"/>
  <c r="S18" i="14"/>
  <c r="F79" i="16"/>
  <c r="E23" i="16"/>
  <c r="E79" i="16"/>
  <c r="Y28" i="18"/>
  <c r="X28" i="18"/>
  <c r="Y32" i="18"/>
  <c r="X32" i="18"/>
  <c r="Y84" i="18"/>
  <c r="X84" i="18"/>
  <c r="Y151" i="18"/>
  <c r="X151" i="18"/>
  <c r="I94" i="13"/>
  <c r="K94" i="13"/>
  <c r="J94" i="13"/>
  <c r="G132" i="13"/>
  <c r="K121" i="13"/>
  <c r="J121" i="13"/>
  <c r="I121" i="13"/>
  <c r="J24" i="12"/>
  <c r="I24" i="12"/>
  <c r="K86" i="13"/>
  <c r="J86" i="13"/>
  <c r="I86" i="13"/>
  <c r="F56" i="12"/>
  <c r="M67" i="15"/>
  <c r="L67" i="15"/>
  <c r="K67" i="15"/>
  <c r="J67" i="15"/>
  <c r="I67" i="15"/>
  <c r="V29" i="5"/>
  <c r="T29" i="5"/>
  <c r="V14" i="12"/>
  <c r="T14" i="12"/>
  <c r="S14" i="12"/>
  <c r="E189" i="3"/>
  <c r="R103" i="19"/>
  <c r="Q103" i="19"/>
  <c r="P103" i="19"/>
  <c r="R153" i="19"/>
  <c r="Q153" i="19"/>
  <c r="P153" i="19"/>
  <c r="O161" i="19"/>
  <c r="N91" i="19"/>
  <c r="N79" i="19"/>
  <c r="N161" i="19"/>
  <c r="J16" i="19"/>
  <c r="I16" i="19"/>
  <c r="H16" i="19"/>
  <c r="E135" i="19"/>
  <c r="J76" i="19"/>
  <c r="I76" i="19"/>
  <c r="H76" i="19"/>
  <c r="J46" i="19"/>
  <c r="I46" i="19"/>
  <c r="H46" i="19"/>
  <c r="I74" i="19"/>
  <c r="H74" i="19"/>
  <c r="J74" i="19"/>
  <c r="J132" i="19"/>
  <c r="I132" i="19"/>
  <c r="H132" i="19"/>
  <c r="H113" i="19"/>
  <c r="J113" i="19"/>
  <c r="I113" i="19"/>
  <c r="E35" i="19"/>
  <c r="E23" i="19"/>
  <c r="Y104" i="19"/>
  <c r="X104" i="19"/>
  <c r="W93" i="19"/>
  <c r="Y94" i="19"/>
  <c r="X94" i="19"/>
  <c r="Y32" i="19"/>
  <c r="X32" i="19"/>
  <c r="Y101" i="19"/>
  <c r="X101" i="19"/>
  <c r="Y151" i="19"/>
  <c r="X151" i="19"/>
  <c r="V79" i="19"/>
  <c r="V149" i="19"/>
  <c r="V133" i="19"/>
  <c r="R43" i="18"/>
  <c r="Q43" i="18"/>
  <c r="C23" i="17"/>
  <c r="I32" i="18"/>
  <c r="J32" i="18"/>
  <c r="E37" i="17"/>
  <c r="M22" i="18"/>
  <c r="C37" i="17"/>
  <c r="C135" i="17"/>
  <c r="O120" i="18"/>
  <c r="R28" i="18"/>
  <c r="Q28" i="18"/>
  <c r="P34" i="18"/>
  <c r="R94" i="18"/>
  <c r="Q94" i="18"/>
  <c r="R81" i="18"/>
  <c r="Q81" i="18"/>
  <c r="R68" i="18"/>
  <c r="Q68" i="18"/>
  <c r="P76" i="18"/>
  <c r="P64" i="18"/>
  <c r="C133" i="17"/>
  <c r="D105" i="17"/>
  <c r="D93" i="17"/>
  <c r="C105" i="17"/>
  <c r="C93" i="17"/>
  <c r="G22" i="18"/>
  <c r="L132" i="18"/>
  <c r="J109" i="18"/>
  <c r="I109" i="18"/>
  <c r="K90" i="18"/>
  <c r="H50" i="18"/>
  <c r="J51" i="18"/>
  <c r="I51" i="18"/>
  <c r="J61" i="18"/>
  <c r="I61" i="18"/>
  <c r="J121" i="18"/>
  <c r="I121" i="18"/>
  <c r="H120" i="18"/>
  <c r="J129" i="18"/>
  <c r="I129" i="18"/>
  <c r="C77" i="16"/>
  <c r="C90" i="18"/>
  <c r="K100" i="17"/>
  <c r="J100" i="17"/>
  <c r="I100" i="17"/>
  <c r="F77" i="17"/>
  <c r="G49" i="17"/>
  <c r="F90" i="18"/>
  <c r="F34" i="18"/>
  <c r="E20" i="18"/>
  <c r="D36" i="18"/>
  <c r="D64" i="18"/>
  <c r="D160" i="18"/>
  <c r="H147" i="17"/>
  <c r="K139" i="17"/>
  <c r="J139" i="17"/>
  <c r="I139" i="17"/>
  <c r="K101" i="17"/>
  <c r="J101" i="17"/>
  <c r="I101" i="17"/>
  <c r="K130" i="17"/>
  <c r="J130" i="17"/>
  <c r="I130" i="17"/>
  <c r="H9" i="17"/>
  <c r="K15" i="17" s="1"/>
  <c r="K10" i="17"/>
  <c r="J10" i="17"/>
  <c r="I10" i="17"/>
  <c r="C48" i="18"/>
  <c r="C148" i="18"/>
  <c r="G135" i="17"/>
  <c r="F119" i="17"/>
  <c r="V34" i="18"/>
  <c r="X88" i="18"/>
  <c r="D63" i="16"/>
  <c r="Y14" i="18"/>
  <c r="X14" i="18"/>
  <c r="E77" i="15"/>
  <c r="L32" i="15"/>
  <c r="J32" i="15"/>
  <c r="K59" i="16"/>
  <c r="J59" i="16"/>
  <c r="I59" i="16"/>
  <c r="K144" i="16"/>
  <c r="J144" i="16"/>
  <c r="I144" i="16"/>
  <c r="K58" i="16"/>
  <c r="J58" i="16"/>
  <c r="I58" i="16"/>
  <c r="K54" i="16"/>
  <c r="J54" i="16"/>
  <c r="I54" i="16"/>
  <c r="K159" i="16"/>
  <c r="J159" i="16"/>
  <c r="I159" i="16"/>
  <c r="C91" i="15"/>
  <c r="C147" i="15"/>
  <c r="T14" i="14"/>
  <c r="S14" i="14"/>
  <c r="F49" i="16"/>
  <c r="E51" i="16"/>
  <c r="Y140" i="18"/>
  <c r="X140" i="18"/>
  <c r="Y61" i="18"/>
  <c r="X61" i="18"/>
  <c r="Y127" i="18"/>
  <c r="X127" i="18"/>
  <c r="Y72" i="18"/>
  <c r="X72" i="18"/>
  <c r="D20" i="13"/>
  <c r="I25" i="13"/>
  <c r="K25" i="13"/>
  <c r="J25" i="13"/>
  <c r="I137" i="13"/>
  <c r="K137" i="13"/>
  <c r="J137" i="13"/>
  <c r="J18" i="13"/>
  <c r="I18" i="13"/>
  <c r="J18" i="12"/>
  <c r="I18" i="12"/>
  <c r="D90" i="13"/>
  <c r="F53" i="12"/>
  <c r="F57" i="12" s="1"/>
  <c r="M126" i="15"/>
  <c r="L126" i="15"/>
  <c r="K126" i="15"/>
  <c r="J126" i="15"/>
  <c r="I126" i="15"/>
  <c r="R89" i="18"/>
  <c r="Q89" i="18"/>
  <c r="J16" i="18"/>
  <c r="I16" i="18"/>
  <c r="S62" i="18"/>
  <c r="M160" i="18"/>
  <c r="R156" i="18"/>
  <c r="Q156" i="18"/>
  <c r="J15" i="18"/>
  <c r="I15" i="18"/>
  <c r="L62" i="18"/>
  <c r="L134" i="18"/>
  <c r="K160" i="18"/>
  <c r="G20" i="18"/>
  <c r="J83" i="18"/>
  <c r="I83" i="18"/>
  <c r="J142" i="18"/>
  <c r="I142" i="18"/>
  <c r="J151" i="18"/>
  <c r="I151" i="18"/>
  <c r="I115" i="18"/>
  <c r="K45" i="17"/>
  <c r="J45" i="17"/>
  <c r="I45" i="17"/>
  <c r="P21" i="17"/>
  <c r="F48" i="18"/>
  <c r="E36" i="18"/>
  <c r="E148" i="18"/>
  <c r="E78" i="18"/>
  <c r="K160" i="17"/>
  <c r="J160" i="17"/>
  <c r="I160" i="17"/>
  <c r="K123" i="17"/>
  <c r="J123" i="17"/>
  <c r="I123" i="17"/>
  <c r="K152" i="17"/>
  <c r="J152" i="17"/>
  <c r="I152" i="17"/>
  <c r="J20" i="17"/>
  <c r="I20" i="17"/>
  <c r="K20" i="17"/>
  <c r="F93" i="17"/>
  <c r="V78" i="18"/>
  <c r="V118" i="18"/>
  <c r="F107" i="16"/>
  <c r="F105" i="15"/>
  <c r="F147" i="15"/>
  <c r="E133" i="15"/>
  <c r="K81" i="16"/>
  <c r="J81" i="16"/>
  <c r="I81" i="16"/>
  <c r="K41" i="16"/>
  <c r="J41" i="16"/>
  <c r="I41" i="16"/>
  <c r="H49" i="16"/>
  <c r="K80" i="16"/>
  <c r="J80" i="16"/>
  <c r="I80" i="16"/>
  <c r="H79" i="16"/>
  <c r="K75" i="16"/>
  <c r="J75" i="16"/>
  <c r="I75" i="16"/>
  <c r="K126" i="16"/>
  <c r="J126" i="16"/>
  <c r="I126" i="16"/>
  <c r="F51" i="16"/>
  <c r="Y103" i="18"/>
  <c r="X103" i="18"/>
  <c r="Y139" i="18"/>
  <c r="X139" i="18"/>
  <c r="Y70" i="18"/>
  <c r="X70" i="18"/>
  <c r="Y94" i="18"/>
  <c r="X94" i="18"/>
  <c r="Q21" i="15"/>
  <c r="J125" i="13"/>
  <c r="K125" i="13"/>
  <c r="I125" i="13"/>
  <c r="A15" i="12"/>
  <c r="J15" i="12"/>
  <c r="I15" i="12"/>
  <c r="D118" i="13"/>
  <c r="K41" i="13"/>
  <c r="J41" i="13"/>
  <c r="I41" i="13"/>
  <c r="H48" i="13"/>
  <c r="D146" i="13"/>
  <c r="K99" i="13"/>
  <c r="J99" i="13"/>
  <c r="I99" i="13"/>
  <c r="C23" i="14"/>
  <c r="M159" i="15"/>
  <c r="L159" i="15"/>
  <c r="K159" i="15"/>
  <c r="J159" i="15"/>
  <c r="I159" i="15"/>
  <c r="K39" i="6"/>
  <c r="J39" i="6"/>
  <c r="I39" i="6"/>
  <c r="V27" i="12"/>
  <c r="T27" i="12"/>
  <c r="S27" i="12"/>
  <c r="I42" i="2"/>
  <c r="L39" i="2"/>
  <c r="J39" i="2"/>
  <c r="K39" i="2"/>
  <c r="J24" i="18"/>
  <c r="I24" i="18"/>
  <c r="R137" i="18"/>
  <c r="Q137" i="18"/>
  <c r="P132" i="18"/>
  <c r="R124" i="18"/>
  <c r="Q124" i="18"/>
  <c r="R111" i="18"/>
  <c r="Q111" i="18"/>
  <c r="J30" i="18"/>
  <c r="I30" i="18"/>
  <c r="K50" i="18"/>
  <c r="G160" i="18"/>
  <c r="J159" i="18"/>
  <c r="I159" i="18"/>
  <c r="J126" i="18"/>
  <c r="I126" i="18"/>
  <c r="J85" i="18"/>
  <c r="I85" i="18"/>
  <c r="M34" i="18"/>
  <c r="K76" i="17"/>
  <c r="J76" i="17"/>
  <c r="I76" i="17"/>
  <c r="G51" i="16"/>
  <c r="G77" i="17"/>
  <c r="K41" i="17"/>
  <c r="J41" i="17"/>
  <c r="I41" i="17"/>
  <c r="H49" i="17"/>
  <c r="G63" i="16"/>
  <c r="K53" i="17"/>
  <c r="I53" i="17"/>
  <c r="J53" i="17"/>
  <c r="C65" i="16"/>
  <c r="F92" i="18"/>
  <c r="D22" i="18"/>
  <c r="D120" i="18"/>
  <c r="K62" i="17"/>
  <c r="J62" i="17"/>
  <c r="I62" i="17"/>
  <c r="K144" i="17"/>
  <c r="J144" i="17"/>
  <c r="I144" i="17"/>
  <c r="K32" i="17"/>
  <c r="J32" i="17"/>
  <c r="I32" i="17"/>
  <c r="K40" i="17"/>
  <c r="J40" i="17"/>
  <c r="I40" i="17"/>
  <c r="S9" i="16"/>
  <c r="G149" i="17"/>
  <c r="F135" i="17"/>
  <c r="V76" i="18"/>
  <c r="E63" i="15"/>
  <c r="K102" i="16"/>
  <c r="J102" i="16"/>
  <c r="I102" i="16"/>
  <c r="K62" i="16"/>
  <c r="J62" i="16"/>
  <c r="I62" i="16"/>
  <c r="K101" i="16"/>
  <c r="J101" i="16"/>
  <c r="I101" i="16"/>
  <c r="K97" i="16"/>
  <c r="J97" i="16"/>
  <c r="I97" i="16"/>
  <c r="H105" i="16"/>
  <c r="K136" i="16"/>
  <c r="J136" i="16"/>
  <c r="I136" i="16"/>
  <c r="H135" i="16"/>
  <c r="C49" i="15"/>
  <c r="E77" i="16"/>
  <c r="Y15" i="18"/>
  <c r="X15" i="18"/>
  <c r="W34" i="18"/>
  <c r="Y26" i="18"/>
  <c r="X26" i="18"/>
  <c r="Y156" i="18"/>
  <c r="X156" i="18"/>
  <c r="Y115" i="18"/>
  <c r="X115" i="18"/>
  <c r="C37" i="14"/>
  <c r="K101" i="13"/>
  <c r="J101" i="13"/>
  <c r="I101" i="13"/>
  <c r="F146" i="13"/>
  <c r="G118" i="13"/>
  <c r="F48" i="13"/>
  <c r="M109" i="15"/>
  <c r="L109" i="15"/>
  <c r="K109" i="15"/>
  <c r="J109" i="15"/>
  <c r="I109" i="15"/>
  <c r="V47" i="12"/>
  <c r="T47" i="12"/>
  <c r="S47" i="12"/>
  <c r="F55" i="12"/>
  <c r="C53" i="12"/>
  <c r="C57" i="12" s="1"/>
  <c r="M37" i="15"/>
  <c r="L37" i="15"/>
  <c r="K37" i="15"/>
  <c r="I37" i="15"/>
  <c r="J37" i="15"/>
  <c r="M98" i="15"/>
  <c r="I98" i="15"/>
  <c r="L98" i="15"/>
  <c r="K98" i="15"/>
  <c r="J98" i="15"/>
  <c r="M141" i="15"/>
  <c r="I141" i="15"/>
  <c r="L141" i="15"/>
  <c r="K141" i="15"/>
  <c r="J141" i="15"/>
  <c r="M114" i="15"/>
  <c r="L114" i="15"/>
  <c r="K114" i="15"/>
  <c r="J114" i="15"/>
  <c r="I114" i="15"/>
  <c r="M75" i="15"/>
  <c r="L75" i="15"/>
  <c r="J75" i="15"/>
  <c r="I75" i="15"/>
  <c r="K75" i="15"/>
  <c r="L70" i="15"/>
  <c r="K70" i="15"/>
  <c r="J70" i="15"/>
  <c r="I70" i="15"/>
  <c r="M70" i="15"/>
  <c r="K117" i="15"/>
  <c r="M117" i="15"/>
  <c r="L117" i="15"/>
  <c r="J117" i="15"/>
  <c r="I117" i="15"/>
  <c r="G113" i="3"/>
  <c r="F118" i="3"/>
  <c r="V49" i="5"/>
  <c r="T49" i="5"/>
  <c r="K109" i="3"/>
  <c r="I120" i="3"/>
  <c r="J109" i="3"/>
  <c r="L109" i="3"/>
  <c r="F115" i="3"/>
  <c r="U22" i="5"/>
  <c r="S22" i="5"/>
  <c r="K23" i="6"/>
  <c r="J23" i="6"/>
  <c r="I23" i="6"/>
  <c r="V20" i="12"/>
  <c r="T20" i="12"/>
  <c r="S20" i="12"/>
  <c r="V40" i="12"/>
  <c r="T40" i="12"/>
  <c r="S40" i="12"/>
  <c r="L35" i="2"/>
  <c r="J35" i="2"/>
  <c r="K35" i="2"/>
  <c r="L36" i="2"/>
  <c r="R14" i="6"/>
  <c r="Q14" i="6"/>
  <c r="S14" i="6"/>
  <c r="G69" i="2"/>
  <c r="J212" i="3"/>
  <c r="L212" i="3"/>
  <c r="K212" i="3"/>
  <c r="L35" i="3"/>
  <c r="K35" i="3"/>
  <c r="J35" i="3"/>
  <c r="L210" i="3"/>
  <c r="K210" i="3"/>
  <c r="J210" i="3"/>
  <c r="K101" i="3"/>
  <c r="J101" i="3"/>
  <c r="G194" i="3"/>
  <c r="S39" i="6"/>
  <c r="R39" i="6"/>
  <c r="Q39" i="6"/>
  <c r="S47" i="6"/>
  <c r="R47" i="6"/>
  <c r="Q47" i="6"/>
  <c r="K139" i="3"/>
  <c r="J139" i="3"/>
  <c r="L31" i="3"/>
  <c r="K31" i="3"/>
  <c r="J31" i="3"/>
  <c r="K68" i="3"/>
  <c r="J68" i="3"/>
  <c r="L68" i="3"/>
  <c r="K19" i="16"/>
  <c r="J19" i="16"/>
  <c r="I19" i="16"/>
  <c r="K53" i="16"/>
  <c r="J53" i="16"/>
  <c r="I53" i="16"/>
  <c r="K14" i="16"/>
  <c r="J14" i="16"/>
  <c r="I14" i="16"/>
  <c r="H147" i="16"/>
  <c r="K139" i="16"/>
  <c r="J139" i="16"/>
  <c r="I139" i="16"/>
  <c r="I116" i="16"/>
  <c r="K116" i="16"/>
  <c r="J116" i="16"/>
  <c r="H161" i="16"/>
  <c r="K153" i="16"/>
  <c r="J153" i="16"/>
  <c r="I153" i="16"/>
  <c r="T22" i="14"/>
  <c r="S22" i="14"/>
  <c r="Y37" i="18"/>
  <c r="X37" i="18"/>
  <c r="W36" i="18"/>
  <c r="Y131" i="18"/>
  <c r="X131" i="18"/>
  <c r="X125" i="18"/>
  <c r="Y125" i="18"/>
  <c r="Y85" i="18"/>
  <c r="X85" i="18"/>
  <c r="Y51" i="18"/>
  <c r="W50" i="18"/>
  <c r="X51" i="18"/>
  <c r="X138" i="18"/>
  <c r="W146" i="18"/>
  <c r="Y138" i="18"/>
  <c r="K95" i="13"/>
  <c r="J95" i="13"/>
  <c r="I95" i="13"/>
  <c r="K151" i="13"/>
  <c r="J151" i="13"/>
  <c r="I151" i="13"/>
  <c r="J27" i="13"/>
  <c r="I27" i="13"/>
  <c r="J50" i="12"/>
  <c r="I50" i="12"/>
  <c r="J30" i="12"/>
  <c r="I30" i="12"/>
  <c r="F34" i="13"/>
  <c r="A12" i="12"/>
  <c r="J12" i="12"/>
  <c r="I12" i="12"/>
  <c r="I92" i="13"/>
  <c r="K92" i="13"/>
  <c r="J92" i="13"/>
  <c r="L8" i="12"/>
  <c r="H55" i="12"/>
  <c r="J8" i="12"/>
  <c r="I8" i="12"/>
  <c r="K8" i="12"/>
  <c r="F118" i="13"/>
  <c r="K22" i="13"/>
  <c r="J22" i="13"/>
  <c r="I22" i="13"/>
  <c r="F54" i="12"/>
  <c r="C121" i="14"/>
  <c r="L39" i="15"/>
  <c r="I39" i="15"/>
  <c r="K39" i="15"/>
  <c r="J39" i="15"/>
  <c r="M39" i="15"/>
  <c r="M90" i="15"/>
  <c r="L90" i="15"/>
  <c r="K90" i="15"/>
  <c r="J90" i="15"/>
  <c r="I90" i="15"/>
  <c r="H49" i="15"/>
  <c r="L41" i="15"/>
  <c r="M41" i="15"/>
  <c r="K41" i="15"/>
  <c r="J41" i="15"/>
  <c r="I41" i="15"/>
  <c r="M136" i="15"/>
  <c r="L136" i="15"/>
  <c r="K136" i="15"/>
  <c r="J136" i="15"/>
  <c r="I136" i="15"/>
  <c r="H105" i="15"/>
  <c r="M97" i="15"/>
  <c r="L97" i="15"/>
  <c r="K97" i="15"/>
  <c r="J97" i="15"/>
  <c r="I97" i="15"/>
  <c r="L113" i="15"/>
  <c r="K113" i="15"/>
  <c r="J113" i="15"/>
  <c r="I113" i="15"/>
  <c r="M113" i="15"/>
  <c r="H147" i="15"/>
  <c r="K139" i="15"/>
  <c r="M139" i="15"/>
  <c r="L139" i="15"/>
  <c r="J139" i="15"/>
  <c r="I139" i="15"/>
  <c r="V50" i="5"/>
  <c r="T50" i="5"/>
  <c r="F113" i="3"/>
  <c r="E118" i="3"/>
  <c r="K15" i="5"/>
  <c r="J15" i="5"/>
  <c r="I15" i="5"/>
  <c r="M15" i="5"/>
  <c r="L15" i="5"/>
  <c r="O20" i="13"/>
  <c r="V21" i="12"/>
  <c r="T21" i="12"/>
  <c r="S21" i="12"/>
  <c r="V41" i="12"/>
  <c r="T41" i="12"/>
  <c r="S41" i="12"/>
  <c r="K184" i="3"/>
  <c r="L184" i="3"/>
  <c r="J184" i="3"/>
  <c r="I195" i="3"/>
  <c r="E43" i="2"/>
  <c r="K42" i="3"/>
  <c r="J42" i="3"/>
  <c r="K32" i="3"/>
  <c r="J32" i="3"/>
  <c r="L215" i="3"/>
  <c r="K215" i="3"/>
  <c r="J215" i="3"/>
  <c r="L211" i="3"/>
  <c r="K211" i="3"/>
  <c r="J211" i="3"/>
  <c r="H189" i="3"/>
  <c r="L156" i="3"/>
  <c r="K156" i="3"/>
  <c r="J156" i="3"/>
  <c r="K41" i="3"/>
  <c r="J41" i="3"/>
  <c r="S44" i="6"/>
  <c r="R44" i="6"/>
  <c r="Q44" i="6"/>
  <c r="R15" i="6"/>
  <c r="Q15" i="6"/>
  <c r="S15" i="6"/>
  <c r="J144" i="3"/>
  <c r="K144" i="3"/>
  <c r="J49" i="3"/>
  <c r="K49" i="3"/>
  <c r="L42" i="5"/>
  <c r="J42" i="5"/>
  <c r="M89" i="15"/>
  <c r="L89" i="15"/>
  <c r="K89" i="15"/>
  <c r="J89" i="15"/>
  <c r="I89" i="15"/>
  <c r="L29" i="15"/>
  <c r="K29" i="15"/>
  <c r="J29" i="15"/>
  <c r="I29" i="15"/>
  <c r="M29" i="15"/>
  <c r="M59" i="15"/>
  <c r="L59" i="15"/>
  <c r="K59" i="15"/>
  <c r="J59" i="15"/>
  <c r="I59" i="15"/>
  <c r="M157" i="15"/>
  <c r="L157" i="15"/>
  <c r="K157" i="15"/>
  <c r="J157" i="15"/>
  <c r="I157" i="15"/>
  <c r="M118" i="15"/>
  <c r="L118" i="15"/>
  <c r="K118" i="15"/>
  <c r="J118" i="15"/>
  <c r="I118" i="15"/>
  <c r="L135" i="15"/>
  <c r="K135" i="15"/>
  <c r="J135" i="15"/>
  <c r="I135" i="15"/>
  <c r="M135" i="15"/>
  <c r="K160" i="15"/>
  <c r="M160" i="15"/>
  <c r="J160" i="15"/>
  <c r="L160" i="15"/>
  <c r="I160" i="15"/>
  <c r="K104" i="3"/>
  <c r="J104" i="3"/>
  <c r="I115" i="3"/>
  <c r="L104" i="3"/>
  <c r="D58" i="11"/>
  <c r="U44" i="5"/>
  <c r="S44" i="5"/>
  <c r="M12" i="5"/>
  <c r="L12" i="5"/>
  <c r="K12" i="5"/>
  <c r="J12" i="5"/>
  <c r="I12" i="5"/>
  <c r="M50" i="5"/>
  <c r="L50" i="5"/>
  <c r="K50" i="5"/>
  <c r="J50" i="5"/>
  <c r="I50" i="5"/>
  <c r="Q20" i="13"/>
  <c r="P20" i="13"/>
  <c r="V22" i="12"/>
  <c r="T22" i="12"/>
  <c r="S22" i="12"/>
  <c r="V42" i="12"/>
  <c r="T42" i="12"/>
  <c r="S42" i="12"/>
  <c r="E196" i="3"/>
  <c r="L11" i="2"/>
  <c r="K11" i="2"/>
  <c r="J11" i="2"/>
  <c r="K16" i="2"/>
  <c r="J16" i="2"/>
  <c r="F192" i="3"/>
  <c r="K37" i="2"/>
  <c r="L37" i="2"/>
  <c r="J37" i="2"/>
  <c r="K29" i="3"/>
  <c r="J29" i="3"/>
  <c r="K71" i="3"/>
  <c r="L71" i="3"/>
  <c r="J71" i="3"/>
  <c r="L179" i="3"/>
  <c r="K179" i="3"/>
  <c r="J179" i="3"/>
  <c r="I190" i="3"/>
  <c r="H194" i="3"/>
  <c r="L25" i="3"/>
  <c r="K25" i="3"/>
  <c r="J25" i="3"/>
  <c r="S46" i="6"/>
  <c r="R46" i="6"/>
  <c r="Q46" i="6"/>
  <c r="R22" i="6"/>
  <c r="Q22" i="6"/>
  <c r="S22" i="6"/>
  <c r="E186" i="3"/>
  <c r="L8" i="3"/>
  <c r="J8" i="3"/>
  <c r="K8" i="3"/>
  <c r="J7" i="5"/>
  <c r="L7" i="5"/>
  <c r="U51" i="12"/>
  <c r="M145" i="15"/>
  <c r="L145" i="15"/>
  <c r="K145" i="15"/>
  <c r="J145" i="15"/>
  <c r="I145" i="15"/>
  <c r="K28" i="15"/>
  <c r="J28" i="15"/>
  <c r="I28" i="15"/>
  <c r="M28" i="15"/>
  <c r="L28" i="15"/>
  <c r="L40" i="15"/>
  <c r="K40" i="15"/>
  <c r="J40" i="15"/>
  <c r="I40" i="15"/>
  <c r="M40" i="15"/>
  <c r="M140" i="15"/>
  <c r="L140" i="15"/>
  <c r="K140" i="15"/>
  <c r="J140" i="15"/>
  <c r="I140" i="15"/>
  <c r="L156" i="15"/>
  <c r="K156" i="15"/>
  <c r="J156" i="15"/>
  <c r="I156" i="15"/>
  <c r="M156" i="15"/>
  <c r="E113" i="3"/>
  <c r="K47" i="6"/>
  <c r="I47" i="6"/>
  <c r="J47" i="6"/>
  <c r="F122" i="3"/>
  <c r="M44" i="5"/>
  <c r="L44" i="5"/>
  <c r="K44" i="5"/>
  <c r="J44" i="5"/>
  <c r="I44" i="5"/>
  <c r="V23" i="12"/>
  <c r="T23" i="12"/>
  <c r="S23" i="12"/>
  <c r="V43" i="12"/>
  <c r="T43" i="12"/>
  <c r="S43" i="12"/>
  <c r="M43" i="5"/>
  <c r="L43" i="5"/>
  <c r="K43" i="5"/>
  <c r="J43" i="5"/>
  <c r="I43" i="5"/>
  <c r="H188" i="3"/>
  <c r="K177" i="3"/>
  <c r="J177" i="3"/>
  <c r="E18" i="2"/>
  <c r="K50" i="2"/>
  <c r="J50" i="2"/>
  <c r="K21" i="2"/>
  <c r="J21" i="2"/>
  <c r="K26" i="3"/>
  <c r="J26" i="3"/>
  <c r="L155" i="3"/>
  <c r="K155" i="3"/>
  <c r="J155" i="3"/>
  <c r="I188" i="3"/>
  <c r="K67" i="3"/>
  <c r="L67" i="3"/>
  <c r="J67" i="3"/>
  <c r="F187" i="3"/>
  <c r="K135" i="3"/>
  <c r="J135" i="3"/>
  <c r="H116" i="3"/>
  <c r="K105" i="3"/>
  <c r="J105" i="3"/>
  <c r="R40" i="6"/>
  <c r="Q40" i="6"/>
  <c r="S40" i="6"/>
  <c r="K67" i="2"/>
  <c r="J67" i="2"/>
  <c r="R21" i="6"/>
  <c r="Q21" i="6"/>
  <c r="H115" i="3"/>
  <c r="F193" i="3"/>
  <c r="L13" i="3"/>
  <c r="K13" i="3"/>
  <c r="J13" i="3"/>
  <c r="F90" i="13"/>
  <c r="K74" i="13"/>
  <c r="J74" i="13"/>
  <c r="I74" i="13"/>
  <c r="G56" i="12"/>
  <c r="J11" i="13"/>
  <c r="I11" i="13"/>
  <c r="K88" i="13"/>
  <c r="J88" i="13"/>
  <c r="I88" i="13"/>
  <c r="D55" i="12"/>
  <c r="U41" i="12"/>
  <c r="M9" i="15"/>
  <c r="K9" i="15"/>
  <c r="L9" i="15"/>
  <c r="J9" i="15"/>
  <c r="I9" i="15"/>
  <c r="M124" i="15"/>
  <c r="M32" i="15"/>
  <c r="M122" i="15"/>
  <c r="L58" i="15"/>
  <c r="K58" i="15"/>
  <c r="J58" i="15"/>
  <c r="M58" i="15"/>
  <c r="I58" i="15"/>
  <c r="M81" i="15"/>
  <c r="L81" i="15"/>
  <c r="K81" i="15"/>
  <c r="J81" i="15"/>
  <c r="I81" i="15"/>
  <c r="L61" i="15"/>
  <c r="K61" i="15"/>
  <c r="J61" i="15"/>
  <c r="I61" i="15"/>
  <c r="M61" i="15"/>
  <c r="M44" i="15"/>
  <c r="L44" i="15"/>
  <c r="K44" i="15"/>
  <c r="J44" i="15"/>
  <c r="I44" i="15"/>
  <c r="K60" i="15"/>
  <c r="J60" i="15"/>
  <c r="I60" i="15"/>
  <c r="M60" i="15"/>
  <c r="L60" i="15"/>
  <c r="V31" i="5"/>
  <c r="T31" i="5"/>
  <c r="U47" i="5"/>
  <c r="S47" i="5"/>
  <c r="T45" i="5"/>
  <c r="S45" i="5"/>
  <c r="W45" i="5"/>
  <c r="V45" i="5"/>
  <c r="U45" i="5"/>
  <c r="K99" i="3"/>
  <c r="J99" i="3"/>
  <c r="L99" i="3"/>
  <c r="K40" i="6"/>
  <c r="J40" i="6"/>
  <c r="I40" i="6"/>
  <c r="K49" i="6"/>
  <c r="J49" i="6"/>
  <c r="I49" i="6"/>
  <c r="L33" i="5"/>
  <c r="K33" i="5"/>
  <c r="J33" i="5"/>
  <c r="I33" i="5"/>
  <c r="M33" i="5"/>
  <c r="F117" i="3"/>
  <c r="U35" i="5"/>
  <c r="S35" i="5"/>
  <c r="V24" i="12"/>
  <c r="T24" i="12"/>
  <c r="S24" i="12"/>
  <c r="V44" i="12"/>
  <c r="T44" i="12"/>
  <c r="S44" i="12"/>
  <c r="L32" i="2"/>
  <c r="K32" i="2"/>
  <c r="J32" i="2"/>
  <c r="L33" i="2"/>
  <c r="L10" i="3"/>
  <c r="K10" i="3"/>
  <c r="J10" i="3"/>
  <c r="L160" i="3"/>
  <c r="K160" i="3"/>
  <c r="J160" i="3"/>
  <c r="K56" i="3"/>
  <c r="J56" i="3"/>
  <c r="K87" i="3"/>
  <c r="J87" i="3"/>
  <c r="K48" i="3"/>
  <c r="J48" i="3"/>
  <c r="S11" i="6"/>
  <c r="R11" i="6"/>
  <c r="Q11" i="6"/>
  <c r="Q8" i="6"/>
  <c r="S8" i="6"/>
  <c r="R8" i="6"/>
  <c r="E68" i="2"/>
  <c r="H120" i="3"/>
  <c r="L18" i="3"/>
  <c r="K18" i="3"/>
  <c r="J18" i="3"/>
  <c r="L27" i="3"/>
  <c r="L26" i="3"/>
  <c r="L24" i="3"/>
  <c r="L21" i="3"/>
  <c r="C79" i="14"/>
  <c r="U30" i="12"/>
  <c r="M10" i="15"/>
  <c r="K10" i="15"/>
  <c r="J10" i="15"/>
  <c r="I10" i="15"/>
  <c r="L10" i="15"/>
  <c r="J108" i="15"/>
  <c r="L108" i="15"/>
  <c r="K108" i="15"/>
  <c r="I108" i="15"/>
  <c r="M108" i="15"/>
  <c r="M102" i="15"/>
  <c r="L102" i="15"/>
  <c r="K102" i="15"/>
  <c r="J102" i="15"/>
  <c r="I102" i="15"/>
  <c r="H91" i="15"/>
  <c r="M83" i="15"/>
  <c r="L83" i="15"/>
  <c r="K83" i="15"/>
  <c r="J83" i="15"/>
  <c r="I83" i="15"/>
  <c r="M66" i="15"/>
  <c r="L66" i="15"/>
  <c r="J66" i="15"/>
  <c r="I66" i="15"/>
  <c r="K66" i="15"/>
  <c r="K82" i="15"/>
  <c r="J82" i="15"/>
  <c r="I82" i="15"/>
  <c r="L82" i="15"/>
  <c r="M82" i="15"/>
  <c r="S46" i="5"/>
  <c r="U46" i="5"/>
  <c r="W46" i="5"/>
  <c r="V46" i="5"/>
  <c r="T46" i="5"/>
  <c r="K26" i="6"/>
  <c r="J26" i="6"/>
  <c r="I26" i="6"/>
  <c r="E120" i="3"/>
  <c r="V25" i="12"/>
  <c r="T25" i="12"/>
  <c r="S25" i="12"/>
  <c r="V45" i="12"/>
  <c r="T45" i="12"/>
  <c r="S45" i="12"/>
  <c r="S27" i="6"/>
  <c r="R27" i="6"/>
  <c r="Q27" i="6"/>
  <c r="K166" i="3"/>
  <c r="J166" i="3"/>
  <c r="G192" i="3"/>
  <c r="K24" i="2"/>
  <c r="J24" i="2"/>
  <c r="L7" i="3"/>
  <c r="J7" i="3"/>
  <c r="K7" i="3"/>
  <c r="L9" i="3"/>
  <c r="L12" i="3"/>
  <c r="L165" i="3"/>
  <c r="K165" i="3"/>
  <c r="J165" i="3"/>
  <c r="E193" i="3"/>
  <c r="J83" i="3"/>
  <c r="K83" i="3"/>
  <c r="G193" i="3"/>
  <c r="L22" i="3"/>
  <c r="K22" i="3"/>
  <c r="J22" i="3"/>
  <c r="S18" i="6"/>
  <c r="R18" i="6"/>
  <c r="Q18" i="6"/>
  <c r="S43" i="6"/>
  <c r="Q43" i="6"/>
  <c r="R43" i="6"/>
  <c r="L62" i="2"/>
  <c r="K62" i="2"/>
  <c r="J62" i="2"/>
  <c r="K55" i="3"/>
  <c r="J55" i="3"/>
  <c r="K23" i="3"/>
  <c r="L23" i="3"/>
  <c r="J23" i="3"/>
  <c r="L62" i="3"/>
  <c r="K62" i="3"/>
  <c r="J62" i="3"/>
  <c r="L64" i="3"/>
  <c r="L69" i="3"/>
  <c r="L66" i="3"/>
  <c r="Y18" i="18"/>
  <c r="X18" i="18"/>
  <c r="Y112" i="18"/>
  <c r="X112" i="18"/>
  <c r="Y93" i="18"/>
  <c r="X93" i="18"/>
  <c r="W92" i="18"/>
  <c r="Y158" i="18"/>
  <c r="X158" i="18"/>
  <c r="Y124" i="18"/>
  <c r="X124" i="18"/>
  <c r="W132" i="18"/>
  <c r="S21" i="15"/>
  <c r="J66" i="13"/>
  <c r="I66" i="13"/>
  <c r="I46" i="13"/>
  <c r="K46" i="13"/>
  <c r="J46" i="13"/>
  <c r="J148" i="13"/>
  <c r="I148" i="13"/>
  <c r="K148" i="13"/>
  <c r="I115" i="13"/>
  <c r="K115" i="13"/>
  <c r="J115" i="13"/>
  <c r="J112" i="13"/>
  <c r="I112" i="13"/>
  <c r="R20" i="13"/>
  <c r="J45" i="12"/>
  <c r="I45" i="12"/>
  <c r="J25" i="12"/>
  <c r="I25" i="12"/>
  <c r="W14" i="13"/>
  <c r="V14" i="13"/>
  <c r="U14" i="13"/>
  <c r="T20" i="13"/>
  <c r="O23" i="14"/>
  <c r="G54" i="12"/>
  <c r="G57" i="12" s="1"/>
  <c r="D53" i="12"/>
  <c r="D57" i="12" s="1"/>
  <c r="J81" i="13"/>
  <c r="I81" i="13"/>
  <c r="U16" i="12"/>
  <c r="M11" i="15"/>
  <c r="K11" i="15"/>
  <c r="L11" i="15"/>
  <c r="J11" i="15"/>
  <c r="I11" i="15"/>
  <c r="M31" i="15"/>
  <c r="L31" i="15"/>
  <c r="J31" i="15"/>
  <c r="I31" i="15"/>
  <c r="K31" i="15"/>
  <c r="I30" i="15"/>
  <c r="K30" i="15"/>
  <c r="M30" i="15"/>
  <c r="L30" i="15"/>
  <c r="J30" i="15"/>
  <c r="M104" i="15"/>
  <c r="L104" i="15"/>
  <c r="K104" i="15"/>
  <c r="J104" i="15"/>
  <c r="I104" i="15"/>
  <c r="M87" i="15"/>
  <c r="L87" i="15"/>
  <c r="K87" i="15"/>
  <c r="I87" i="15"/>
  <c r="J87" i="15"/>
  <c r="K103" i="15"/>
  <c r="J103" i="15"/>
  <c r="I103" i="15"/>
  <c r="M103" i="15"/>
  <c r="L103" i="15"/>
  <c r="K37" i="5"/>
  <c r="I37" i="5"/>
  <c r="J35" i="5"/>
  <c r="I35" i="5"/>
  <c r="L35" i="5"/>
  <c r="M35" i="5"/>
  <c r="K35" i="5"/>
  <c r="K94" i="3"/>
  <c r="J94" i="3"/>
  <c r="L94" i="3"/>
  <c r="K46" i="6"/>
  <c r="J46" i="6"/>
  <c r="I46" i="6"/>
  <c r="M52" i="5"/>
  <c r="L52" i="5"/>
  <c r="K52" i="5"/>
  <c r="J52" i="5"/>
  <c r="I52" i="5"/>
  <c r="E115" i="3"/>
  <c r="M48" i="5"/>
  <c r="L48" i="5"/>
  <c r="K48" i="5"/>
  <c r="J48" i="5"/>
  <c r="I48" i="5"/>
  <c r="L24" i="5"/>
  <c r="K24" i="5"/>
  <c r="J24" i="5"/>
  <c r="I24" i="5"/>
  <c r="M24" i="5"/>
  <c r="V26" i="12"/>
  <c r="T26" i="12"/>
  <c r="S26" i="12"/>
  <c r="V46" i="12"/>
  <c r="T46" i="12"/>
  <c r="S46" i="12"/>
  <c r="F195" i="3"/>
  <c r="E188" i="3"/>
  <c r="L170" i="3"/>
  <c r="K170" i="3"/>
  <c r="J170" i="3"/>
  <c r="L19" i="3"/>
  <c r="K19" i="3"/>
  <c r="J19" i="3"/>
  <c r="S24" i="6"/>
  <c r="R24" i="6"/>
  <c r="Q24" i="6"/>
  <c r="S36" i="6"/>
  <c r="R36" i="6"/>
  <c r="Q36" i="6"/>
  <c r="K142" i="3"/>
  <c r="J142" i="3"/>
  <c r="L28" i="3"/>
  <c r="K28" i="3"/>
  <c r="J28" i="3"/>
  <c r="D48" i="13"/>
  <c r="I114" i="13"/>
  <c r="K114" i="13"/>
  <c r="J114" i="13"/>
  <c r="I158" i="13"/>
  <c r="K158" i="13"/>
  <c r="J158" i="13"/>
  <c r="E160" i="13"/>
  <c r="J43" i="12"/>
  <c r="I43" i="12"/>
  <c r="J23" i="12"/>
  <c r="I23" i="12"/>
  <c r="J9" i="13"/>
  <c r="I9" i="13"/>
  <c r="C76" i="13"/>
  <c r="J59" i="13"/>
  <c r="I59" i="13"/>
  <c r="D9" i="11"/>
  <c r="M13" i="15"/>
  <c r="K13" i="15"/>
  <c r="H21" i="15"/>
  <c r="L13" i="15"/>
  <c r="J13" i="15"/>
  <c r="I13" i="15"/>
  <c r="H63" i="15"/>
  <c r="M55" i="15"/>
  <c r="I55" i="15"/>
  <c r="K55" i="15"/>
  <c r="J55" i="15"/>
  <c r="L55" i="15"/>
  <c r="J151" i="15"/>
  <c r="I151" i="15"/>
  <c r="L151" i="15"/>
  <c r="M151" i="15"/>
  <c r="K151" i="15"/>
  <c r="K52" i="15"/>
  <c r="J52" i="15"/>
  <c r="I52" i="15"/>
  <c r="M52" i="15"/>
  <c r="L52" i="15"/>
  <c r="M130" i="15"/>
  <c r="L130" i="15"/>
  <c r="K130" i="15"/>
  <c r="J130" i="15"/>
  <c r="I130" i="15"/>
  <c r="K146" i="15"/>
  <c r="J146" i="15"/>
  <c r="I146" i="15"/>
  <c r="M146" i="15"/>
  <c r="L146" i="15"/>
  <c r="W27" i="5"/>
  <c r="V27" i="5"/>
  <c r="U27" i="5"/>
  <c r="T27" i="5"/>
  <c r="S27" i="5"/>
  <c r="V30" i="5"/>
  <c r="T30" i="5"/>
  <c r="K89" i="3"/>
  <c r="J89" i="3"/>
  <c r="L89" i="3"/>
  <c r="I122" i="3"/>
  <c r="J32" i="6"/>
  <c r="I32" i="6"/>
  <c r="K32" i="6"/>
  <c r="K20" i="6"/>
  <c r="J20" i="6"/>
  <c r="I20" i="6"/>
  <c r="U24" i="5"/>
  <c r="S24" i="5"/>
  <c r="K29" i="5"/>
  <c r="I29" i="5"/>
  <c r="V6" i="12"/>
  <c r="T6" i="12"/>
  <c r="S6" i="12"/>
  <c r="V28" i="12"/>
  <c r="T28" i="12"/>
  <c r="S28" i="12"/>
  <c r="V48" i="12"/>
  <c r="T48" i="12"/>
  <c r="S48" i="12"/>
  <c r="H114" i="3"/>
  <c r="K103" i="3"/>
  <c r="J103" i="3"/>
  <c r="K95" i="3"/>
  <c r="J95" i="3"/>
  <c r="G195" i="3"/>
  <c r="I191" i="3"/>
  <c r="L180" i="3"/>
  <c r="K180" i="3"/>
  <c r="J180" i="3"/>
  <c r="G186" i="3"/>
  <c r="G68" i="2"/>
  <c r="E42" i="2"/>
  <c r="S26" i="6"/>
  <c r="R26" i="6"/>
  <c r="Q26" i="6"/>
  <c r="S35" i="6"/>
  <c r="R35" i="6"/>
  <c r="Q35" i="6"/>
  <c r="E194" i="3"/>
  <c r="K41" i="2"/>
  <c r="J41" i="2"/>
  <c r="L38" i="3"/>
  <c r="K38" i="3"/>
  <c r="J38" i="3"/>
  <c r="L37" i="5"/>
  <c r="J37" i="5"/>
  <c r="K56" i="13"/>
  <c r="J56" i="13"/>
  <c r="I56" i="13"/>
  <c r="I136" i="13"/>
  <c r="K136" i="13"/>
  <c r="J136" i="13"/>
  <c r="J103" i="13"/>
  <c r="K103" i="13"/>
  <c r="I103" i="13"/>
  <c r="I98" i="13"/>
  <c r="J98" i="13"/>
  <c r="F160" i="13"/>
  <c r="K82" i="13"/>
  <c r="J82" i="13"/>
  <c r="I82" i="13"/>
  <c r="H90" i="13"/>
  <c r="J42" i="12"/>
  <c r="I42" i="12"/>
  <c r="J22" i="12"/>
  <c r="I22" i="12"/>
  <c r="K53" i="13"/>
  <c r="J53" i="13"/>
  <c r="I53" i="13"/>
  <c r="K67" i="13"/>
  <c r="J67" i="13"/>
  <c r="I67" i="13"/>
  <c r="K142" i="13"/>
  <c r="J142" i="13"/>
  <c r="I142" i="13"/>
  <c r="J24" i="13"/>
  <c r="I24" i="13"/>
  <c r="C51" i="14"/>
  <c r="U42" i="12"/>
  <c r="U55" i="12"/>
  <c r="M14" i="15"/>
  <c r="K14" i="15"/>
  <c r="J14" i="15"/>
  <c r="I14" i="15"/>
  <c r="L14" i="15"/>
  <c r="M79" i="15"/>
  <c r="L79" i="15"/>
  <c r="K79" i="15"/>
  <c r="J79" i="15"/>
  <c r="I79" i="15"/>
  <c r="M47" i="15"/>
  <c r="L47" i="15"/>
  <c r="K47" i="15"/>
  <c r="J47" i="15"/>
  <c r="I47" i="15"/>
  <c r="L73" i="15"/>
  <c r="K73" i="15"/>
  <c r="J73" i="15"/>
  <c r="I73" i="15"/>
  <c r="M73" i="15"/>
  <c r="M152" i="15"/>
  <c r="L152" i="15"/>
  <c r="K152" i="15"/>
  <c r="J152" i="15"/>
  <c r="I152" i="15"/>
  <c r="J72" i="15"/>
  <c r="I72" i="15"/>
  <c r="M72" i="15"/>
  <c r="L72" i="15"/>
  <c r="K72" i="15"/>
  <c r="K18" i="5"/>
  <c r="I18" i="5"/>
  <c r="J52" i="6"/>
  <c r="I52" i="6"/>
  <c r="K52" i="6"/>
  <c r="K13" i="6"/>
  <c r="J13" i="6"/>
  <c r="I13" i="6"/>
  <c r="M51" i="5"/>
  <c r="L51" i="5"/>
  <c r="K51" i="5"/>
  <c r="J51" i="5"/>
  <c r="I51" i="5"/>
  <c r="E122" i="3"/>
  <c r="M28" i="5"/>
  <c r="L28" i="5"/>
  <c r="K28" i="5"/>
  <c r="I28" i="5"/>
  <c r="J28" i="5"/>
  <c r="M47" i="5"/>
  <c r="L47" i="5"/>
  <c r="K47" i="5"/>
  <c r="J47" i="5"/>
  <c r="I47" i="5"/>
  <c r="V9" i="12"/>
  <c r="T9" i="12"/>
  <c r="S9" i="12"/>
  <c r="V29" i="12"/>
  <c r="T29" i="12"/>
  <c r="S29" i="12"/>
  <c r="V49" i="12"/>
  <c r="T49" i="12"/>
  <c r="S49" i="12"/>
  <c r="H118" i="3"/>
  <c r="K85" i="3"/>
  <c r="J85" i="3"/>
  <c r="J181" i="3"/>
  <c r="I192" i="3"/>
  <c r="L181" i="3"/>
  <c r="K181" i="3"/>
  <c r="L157" i="3"/>
  <c r="K157" i="3"/>
  <c r="J157" i="3"/>
  <c r="K91" i="3"/>
  <c r="J91" i="3"/>
  <c r="L8" i="2"/>
  <c r="K8" i="2"/>
  <c r="J8" i="2"/>
  <c r="I17" i="2"/>
  <c r="E191" i="3"/>
  <c r="L34" i="2"/>
  <c r="J34" i="2"/>
  <c r="K34" i="2"/>
  <c r="I43" i="2"/>
  <c r="L185" i="3"/>
  <c r="K185" i="3"/>
  <c r="J185" i="3"/>
  <c r="I196" i="3"/>
  <c r="K60" i="2"/>
  <c r="L60" i="2"/>
  <c r="J60" i="2"/>
  <c r="L74" i="2"/>
  <c r="K74" i="2"/>
  <c r="J74" i="2"/>
  <c r="G191" i="3"/>
  <c r="S10" i="6"/>
  <c r="R10" i="6"/>
  <c r="Q10" i="6"/>
  <c r="R28" i="6"/>
  <c r="Q28" i="6"/>
  <c r="S28" i="6"/>
  <c r="K36" i="2"/>
  <c r="J36" i="2"/>
  <c r="K51" i="3"/>
  <c r="J51" i="3"/>
  <c r="K52" i="3"/>
  <c r="J52" i="3"/>
  <c r="J10" i="5"/>
  <c r="L10" i="5"/>
  <c r="J18" i="5"/>
  <c r="L18" i="5"/>
  <c r="J41" i="12"/>
  <c r="I41" i="12"/>
  <c r="J21" i="12"/>
  <c r="I21" i="12"/>
  <c r="K72" i="13"/>
  <c r="J72" i="13"/>
  <c r="I72" i="13"/>
  <c r="C90" i="13"/>
  <c r="J69" i="13"/>
  <c r="I69" i="13"/>
  <c r="C93" i="14"/>
  <c r="U39" i="12"/>
  <c r="U45" i="12"/>
  <c r="D101" i="11"/>
  <c r="D100" i="11"/>
  <c r="M15" i="15"/>
  <c r="K15" i="15"/>
  <c r="L15" i="15"/>
  <c r="J15" i="15"/>
  <c r="I15" i="15"/>
  <c r="J43" i="15"/>
  <c r="M43" i="15"/>
  <c r="L43" i="15"/>
  <c r="I43" i="15"/>
  <c r="K43" i="15"/>
  <c r="M51" i="15"/>
  <c r="J51" i="15"/>
  <c r="L51" i="15"/>
  <c r="K51" i="15"/>
  <c r="I51" i="15"/>
  <c r="M95" i="15"/>
  <c r="L95" i="15"/>
  <c r="K95" i="15"/>
  <c r="J95" i="15"/>
  <c r="I95" i="15"/>
  <c r="M99" i="15"/>
  <c r="L99" i="15"/>
  <c r="K99" i="15"/>
  <c r="J99" i="15"/>
  <c r="I99" i="15"/>
  <c r="J94" i="15"/>
  <c r="I94" i="15"/>
  <c r="M94" i="15"/>
  <c r="L94" i="15"/>
  <c r="K94" i="15"/>
  <c r="M17" i="5"/>
  <c r="L17" i="5"/>
  <c r="K17" i="5"/>
  <c r="J17" i="5"/>
  <c r="I17" i="5"/>
  <c r="M18" i="5"/>
  <c r="M19" i="5"/>
  <c r="M21" i="5"/>
  <c r="M20" i="5"/>
  <c r="J42" i="6"/>
  <c r="I42" i="6"/>
  <c r="K42" i="6"/>
  <c r="K84" i="3"/>
  <c r="J84" i="3"/>
  <c r="L84" i="3"/>
  <c r="I117" i="3"/>
  <c r="I25" i="6"/>
  <c r="K25" i="6"/>
  <c r="J25" i="6"/>
  <c r="K28" i="6"/>
  <c r="K27" i="6"/>
  <c r="J33" i="6"/>
  <c r="I33" i="6"/>
  <c r="L14" i="5"/>
  <c r="K14" i="5"/>
  <c r="J14" i="5"/>
  <c r="I14" i="5"/>
  <c r="M14" i="5"/>
  <c r="U43" i="5"/>
  <c r="S43" i="5"/>
  <c r="K30" i="6"/>
  <c r="J30" i="6"/>
  <c r="I30" i="6"/>
  <c r="E117" i="3"/>
  <c r="I10" i="5"/>
  <c r="K10" i="5"/>
  <c r="S38" i="5"/>
  <c r="U38" i="5"/>
  <c r="M46" i="5"/>
  <c r="L46" i="5"/>
  <c r="K46" i="5"/>
  <c r="J46" i="5"/>
  <c r="I46" i="5"/>
  <c r="V12" i="12"/>
  <c r="T12" i="12"/>
  <c r="S12" i="12"/>
  <c r="V30" i="12"/>
  <c r="T30" i="12"/>
  <c r="S30" i="12"/>
  <c r="V50" i="12"/>
  <c r="T50" i="12"/>
  <c r="S50" i="12"/>
  <c r="K81" i="3"/>
  <c r="J81" i="3"/>
  <c r="G188" i="3"/>
  <c r="K53" i="3"/>
  <c r="J53" i="3"/>
  <c r="K61" i="3"/>
  <c r="J61" i="3"/>
  <c r="D79" i="11"/>
  <c r="K172" i="3"/>
  <c r="J172" i="3"/>
  <c r="E195" i="3"/>
  <c r="K208" i="3"/>
  <c r="J208" i="3"/>
  <c r="L208" i="3"/>
  <c r="L216" i="3"/>
  <c r="L209" i="3"/>
  <c r="L214" i="3"/>
  <c r="H42" i="2"/>
  <c r="H186" i="3"/>
  <c r="L49" i="2"/>
  <c r="K49" i="2"/>
  <c r="J49" i="2"/>
  <c r="G196" i="3"/>
  <c r="F196" i="3"/>
  <c r="S17" i="6"/>
  <c r="R17" i="6"/>
  <c r="Q17" i="6"/>
  <c r="S21" i="6"/>
  <c r="R48" i="6"/>
  <c r="Q48" i="6"/>
  <c r="S48" i="6"/>
  <c r="K20" i="2"/>
  <c r="J20" i="2"/>
  <c r="L22" i="5"/>
  <c r="J22" i="5"/>
  <c r="L29" i="5"/>
  <c r="J29" i="5"/>
  <c r="L38" i="5"/>
  <c r="J38" i="5"/>
  <c r="S20" i="13"/>
  <c r="U12" i="13"/>
  <c r="V12" i="13"/>
  <c r="J40" i="12"/>
  <c r="I40" i="12"/>
  <c r="J20" i="12"/>
  <c r="I20" i="12"/>
  <c r="G48" i="13"/>
  <c r="K65" i="13"/>
  <c r="J65" i="13"/>
  <c r="I65" i="13"/>
  <c r="G62" i="13"/>
  <c r="W17" i="13"/>
  <c r="V17" i="13"/>
  <c r="U17" i="13"/>
  <c r="C135" i="14"/>
  <c r="M24" i="15"/>
  <c r="L24" i="15"/>
  <c r="K24" i="15"/>
  <c r="J24" i="15"/>
  <c r="I24" i="15"/>
  <c r="J129" i="15"/>
  <c r="M129" i="15"/>
  <c r="L129" i="15"/>
  <c r="I129" i="15"/>
  <c r="K129" i="15"/>
  <c r="M16" i="15"/>
  <c r="K16" i="15"/>
  <c r="L16" i="15"/>
  <c r="J16" i="15"/>
  <c r="I16" i="15"/>
  <c r="M100" i="15"/>
  <c r="L100" i="15"/>
  <c r="K100" i="15"/>
  <c r="I100" i="15"/>
  <c r="J100" i="15"/>
  <c r="H77" i="15"/>
  <c r="M69" i="15"/>
  <c r="L69" i="15"/>
  <c r="K69" i="15"/>
  <c r="J69" i="15"/>
  <c r="I69" i="15"/>
  <c r="M116" i="15"/>
  <c r="L116" i="15"/>
  <c r="K116" i="15"/>
  <c r="J116" i="15"/>
  <c r="I116" i="15"/>
  <c r="M121" i="15"/>
  <c r="L121" i="15"/>
  <c r="K121" i="15"/>
  <c r="J121" i="15"/>
  <c r="I121" i="15"/>
  <c r="J115" i="15"/>
  <c r="I115" i="15"/>
  <c r="M115" i="15"/>
  <c r="L115" i="15"/>
  <c r="K115" i="15"/>
  <c r="V12" i="5"/>
  <c r="T12" i="5"/>
  <c r="I44" i="6"/>
  <c r="K44" i="6"/>
  <c r="J44" i="6"/>
  <c r="T25" i="5"/>
  <c r="S25" i="5"/>
  <c r="W25" i="5"/>
  <c r="V25" i="5"/>
  <c r="U25" i="5"/>
  <c r="W28" i="5"/>
  <c r="I45" i="6"/>
  <c r="K45" i="6"/>
  <c r="J45" i="6"/>
  <c r="K35" i="6"/>
  <c r="J35" i="6"/>
  <c r="I35" i="6"/>
  <c r="M9" i="5"/>
  <c r="L9" i="5"/>
  <c r="K9" i="5"/>
  <c r="J9" i="5"/>
  <c r="I9" i="5"/>
  <c r="U37" i="5"/>
  <c r="S37" i="5"/>
  <c r="V7" i="12"/>
  <c r="T7" i="12"/>
  <c r="S7" i="12"/>
  <c r="V31" i="12"/>
  <c r="T31" i="12"/>
  <c r="S31" i="12"/>
  <c r="V51" i="12"/>
  <c r="T51" i="12"/>
  <c r="S51" i="12"/>
  <c r="K69" i="3"/>
  <c r="J69" i="3"/>
  <c r="H117" i="3"/>
  <c r="K106" i="3"/>
  <c r="J106" i="3"/>
  <c r="H187" i="3"/>
  <c r="J176" i="3"/>
  <c r="K176" i="3"/>
  <c r="K213" i="3"/>
  <c r="J213" i="3"/>
  <c r="L213" i="3"/>
  <c r="H43" i="2"/>
  <c r="H191" i="3"/>
  <c r="G42" i="2"/>
  <c r="F42" i="2"/>
  <c r="S31" i="6"/>
  <c r="R31" i="6"/>
  <c r="Q31" i="6"/>
  <c r="Q41" i="6"/>
  <c r="S41" i="6"/>
  <c r="R41" i="6"/>
  <c r="K12" i="2"/>
  <c r="J12" i="2"/>
  <c r="L51" i="2"/>
  <c r="K51" i="2"/>
  <c r="J51" i="2"/>
  <c r="L15" i="3"/>
  <c r="K15" i="3"/>
  <c r="J15" i="3"/>
  <c r="J19" i="5"/>
  <c r="L19" i="5"/>
  <c r="F21" i="16"/>
  <c r="F135" i="16"/>
  <c r="Y74" i="18"/>
  <c r="X74" i="18"/>
  <c r="Y75" i="18"/>
  <c r="X75" i="18"/>
  <c r="Y33" i="18"/>
  <c r="X33" i="18"/>
  <c r="Y149" i="18"/>
  <c r="X149" i="18"/>
  <c r="W148" i="18"/>
  <c r="Y100" i="18"/>
  <c r="X100" i="18"/>
  <c r="Y66" i="18"/>
  <c r="X66" i="18"/>
  <c r="Q23" i="14"/>
  <c r="K134" i="13"/>
  <c r="J134" i="13"/>
  <c r="I134" i="13"/>
  <c r="J44" i="13"/>
  <c r="I44" i="13"/>
  <c r="K124" i="13"/>
  <c r="H132" i="13"/>
  <c r="J124" i="13"/>
  <c r="I124" i="13"/>
  <c r="J89" i="13"/>
  <c r="I89" i="13"/>
  <c r="J70" i="13"/>
  <c r="I70" i="13"/>
  <c r="E132" i="13"/>
  <c r="J39" i="12"/>
  <c r="I39" i="12"/>
  <c r="I19" i="12"/>
  <c r="J19" i="12"/>
  <c r="D76" i="13"/>
  <c r="D132" i="13"/>
  <c r="K143" i="13"/>
  <c r="J143" i="13"/>
  <c r="I143" i="13"/>
  <c r="E56" i="12"/>
  <c r="K109" i="13"/>
  <c r="J109" i="13"/>
  <c r="I109" i="13"/>
  <c r="U33" i="12"/>
  <c r="U48" i="12"/>
  <c r="M17" i="15"/>
  <c r="K17" i="15"/>
  <c r="L17" i="15"/>
  <c r="J17" i="15"/>
  <c r="I17" i="15"/>
  <c r="M33" i="15"/>
  <c r="L33" i="15"/>
  <c r="K33" i="15"/>
  <c r="J33" i="15"/>
  <c r="I33" i="15"/>
  <c r="M45" i="15"/>
  <c r="L45" i="15"/>
  <c r="K45" i="15"/>
  <c r="J45" i="15"/>
  <c r="I45" i="15"/>
  <c r="M138" i="15"/>
  <c r="L138" i="15"/>
  <c r="K138" i="15"/>
  <c r="J138" i="15"/>
  <c r="I138" i="15"/>
  <c r="M142" i="15"/>
  <c r="L142" i="15"/>
  <c r="K142" i="15"/>
  <c r="J142" i="15"/>
  <c r="I142" i="15"/>
  <c r="J137" i="15"/>
  <c r="I137" i="15"/>
  <c r="M137" i="15"/>
  <c r="L137" i="15"/>
  <c r="K137" i="15"/>
  <c r="S26" i="5"/>
  <c r="W26" i="5"/>
  <c r="V26" i="5"/>
  <c r="U26" i="5"/>
  <c r="T26" i="5"/>
  <c r="J16" i="5"/>
  <c r="I16" i="5"/>
  <c r="M16" i="5"/>
  <c r="L16" i="5"/>
  <c r="K16" i="5"/>
  <c r="K38" i="6"/>
  <c r="J38" i="6"/>
  <c r="I38" i="6"/>
  <c r="M32" i="5"/>
  <c r="L32" i="5"/>
  <c r="K32" i="5"/>
  <c r="J32" i="5"/>
  <c r="I32" i="5"/>
  <c r="M27" i="5"/>
  <c r="L27" i="5"/>
  <c r="J27" i="5"/>
  <c r="I27" i="5"/>
  <c r="K27" i="5"/>
  <c r="V10" i="12"/>
  <c r="T10" i="12"/>
  <c r="S10" i="12"/>
  <c r="V32" i="12"/>
  <c r="T32" i="12"/>
  <c r="S32" i="12"/>
  <c r="V52" i="12"/>
  <c r="T52" i="12"/>
  <c r="S52" i="12"/>
  <c r="E69" i="2"/>
  <c r="S25" i="6"/>
  <c r="R25" i="6"/>
  <c r="Q25" i="6"/>
  <c r="K161" i="3"/>
  <c r="J161" i="3"/>
  <c r="K218" i="3"/>
  <c r="J218" i="3"/>
  <c r="L218" i="3"/>
  <c r="H18" i="2"/>
  <c r="J15" i="2"/>
  <c r="K15" i="2"/>
  <c r="H196" i="3"/>
  <c r="G43" i="2"/>
  <c r="F43" i="2"/>
  <c r="S20" i="6"/>
  <c r="R20" i="6"/>
  <c r="Q20" i="6"/>
  <c r="S52" i="6"/>
  <c r="R52" i="6"/>
  <c r="Q52" i="6"/>
  <c r="S34" i="6"/>
  <c r="R34" i="6"/>
  <c r="Q34" i="6"/>
  <c r="K7" i="2"/>
  <c r="J7" i="2"/>
  <c r="K12" i="3"/>
  <c r="J12" i="3"/>
  <c r="L11" i="5"/>
  <c r="J11" i="5"/>
  <c r="L39" i="5"/>
  <c r="J39" i="5"/>
  <c r="V10" i="5"/>
  <c r="T10" i="5"/>
  <c r="V48" i="5"/>
  <c r="T48" i="5"/>
  <c r="U42" i="5"/>
  <c r="S42" i="5"/>
  <c r="M26" i="5"/>
  <c r="J26" i="5"/>
  <c r="I26" i="5"/>
  <c r="L26" i="5"/>
  <c r="K26" i="5"/>
  <c r="M45" i="5"/>
  <c r="L45" i="5"/>
  <c r="K45" i="5"/>
  <c r="J45" i="5"/>
  <c r="I45" i="5"/>
  <c r="V13" i="12"/>
  <c r="T13" i="12"/>
  <c r="S13" i="12"/>
  <c r="V33" i="12"/>
  <c r="T33" i="12"/>
  <c r="S33" i="12"/>
  <c r="V53" i="12"/>
  <c r="T53" i="12"/>
  <c r="S53" i="12"/>
  <c r="K58" i="3"/>
  <c r="J58" i="3"/>
  <c r="L20" i="3"/>
  <c r="K20" i="3"/>
  <c r="J20" i="3"/>
  <c r="F190" i="3"/>
  <c r="L164" i="3"/>
  <c r="K164" i="3"/>
  <c r="J164" i="3"/>
  <c r="L172" i="3"/>
  <c r="L169" i="3"/>
  <c r="L174" i="3"/>
  <c r="L166" i="3"/>
  <c r="J153" i="3"/>
  <c r="L153" i="3"/>
  <c r="K153" i="3"/>
  <c r="L159" i="3"/>
  <c r="L162" i="3"/>
  <c r="L161" i="3"/>
  <c r="J10" i="2"/>
  <c r="K10" i="2"/>
  <c r="F189" i="3"/>
  <c r="S32" i="6"/>
  <c r="R32" i="6"/>
  <c r="Q32" i="6"/>
  <c r="R50" i="6"/>
  <c r="Q50" i="6"/>
  <c r="S50" i="6"/>
  <c r="K9" i="3"/>
  <c r="J9" i="3"/>
  <c r="J8" i="5"/>
  <c r="L8" i="5"/>
  <c r="L30" i="5"/>
  <c r="J30" i="5"/>
  <c r="L20" i="5"/>
  <c r="J20" i="5"/>
  <c r="E49" i="15"/>
  <c r="D105" i="15"/>
  <c r="L122" i="15"/>
  <c r="J122" i="15"/>
  <c r="K43" i="16"/>
  <c r="J43" i="16"/>
  <c r="I43" i="16"/>
  <c r="K152" i="16"/>
  <c r="J152" i="16"/>
  <c r="I152" i="16"/>
  <c r="K89" i="16"/>
  <c r="J89" i="16"/>
  <c r="I89" i="16"/>
  <c r="J42" i="16"/>
  <c r="I42" i="16"/>
  <c r="K42" i="16"/>
  <c r="K157" i="16"/>
  <c r="J157" i="16"/>
  <c r="I157" i="16"/>
  <c r="W48" i="18"/>
  <c r="Y40" i="18"/>
  <c r="X40" i="18"/>
  <c r="Y10" i="18"/>
  <c r="X10" i="18"/>
  <c r="Y19" i="18"/>
  <c r="X19" i="18"/>
  <c r="Y113" i="18"/>
  <c r="X113" i="18"/>
  <c r="Y143" i="18"/>
  <c r="X143" i="18"/>
  <c r="Y109" i="18"/>
  <c r="X109" i="18"/>
  <c r="L124" i="15"/>
  <c r="J124" i="15"/>
  <c r="J122" i="13"/>
  <c r="I122" i="13"/>
  <c r="C48" i="13"/>
  <c r="E20" i="13"/>
  <c r="J110" i="13"/>
  <c r="K110" i="13"/>
  <c r="I110" i="13"/>
  <c r="H118" i="13"/>
  <c r="J154" i="13"/>
  <c r="I154" i="13"/>
  <c r="G104" i="13"/>
  <c r="J37" i="12"/>
  <c r="I37" i="12"/>
  <c r="J17" i="12"/>
  <c r="I17" i="12"/>
  <c r="K31" i="13"/>
  <c r="J31" i="13"/>
  <c r="I31" i="13"/>
  <c r="E54" i="12"/>
  <c r="M19" i="15"/>
  <c r="K19" i="15"/>
  <c r="L19" i="15"/>
  <c r="J19" i="15"/>
  <c r="I19" i="15"/>
  <c r="M155" i="15"/>
  <c r="L155" i="15"/>
  <c r="K155" i="15"/>
  <c r="J155" i="15"/>
  <c r="I155" i="15"/>
  <c r="M88" i="15"/>
  <c r="L88" i="15"/>
  <c r="I88" i="15"/>
  <c r="K88" i="15"/>
  <c r="J88" i="15"/>
  <c r="J42" i="15"/>
  <c r="I42" i="15"/>
  <c r="M42" i="15"/>
  <c r="L42" i="15"/>
  <c r="K42" i="15"/>
  <c r="M132" i="15"/>
  <c r="L132" i="15"/>
  <c r="K132" i="15"/>
  <c r="J132" i="15"/>
  <c r="I132" i="15"/>
  <c r="I62" i="15"/>
  <c r="L62" i="15"/>
  <c r="M62" i="15"/>
  <c r="K62" i="15"/>
  <c r="J62" i="15"/>
  <c r="S9" i="5"/>
  <c r="U9" i="5"/>
  <c r="V11" i="5"/>
  <c r="T11" i="5"/>
  <c r="G120" i="3"/>
  <c r="W41" i="5"/>
  <c r="V41" i="5"/>
  <c r="U41" i="5"/>
  <c r="T41" i="5"/>
  <c r="S41" i="5"/>
  <c r="U36" i="5"/>
  <c r="S36" i="5"/>
  <c r="V34" i="12"/>
  <c r="T34" i="12"/>
  <c r="S34" i="12"/>
  <c r="V54" i="12"/>
  <c r="T54" i="12"/>
  <c r="S54" i="12"/>
  <c r="K43" i="3"/>
  <c r="J43" i="3"/>
  <c r="J72" i="3"/>
  <c r="L72" i="3"/>
  <c r="K72" i="3"/>
  <c r="L39" i="3"/>
  <c r="K39" i="3"/>
  <c r="J39" i="3"/>
  <c r="K98" i="3"/>
  <c r="J98" i="3"/>
  <c r="G187" i="3"/>
  <c r="K158" i="3"/>
  <c r="J158" i="3"/>
  <c r="L158" i="3"/>
  <c r="K23" i="2"/>
  <c r="J23" i="2"/>
  <c r="F194" i="3"/>
  <c r="S51" i="6"/>
  <c r="R51" i="6"/>
  <c r="Q51" i="6"/>
  <c r="S16" i="6"/>
  <c r="R16" i="6"/>
  <c r="Q16" i="6"/>
  <c r="K65" i="3"/>
  <c r="J65" i="3"/>
  <c r="L65" i="3"/>
  <c r="J40" i="5"/>
  <c r="L40" i="5"/>
  <c r="E91" i="16"/>
  <c r="W104" i="18"/>
  <c r="Y96" i="18"/>
  <c r="X96" i="18"/>
  <c r="Y31" i="18"/>
  <c r="X31" i="18"/>
  <c r="Y110" i="18"/>
  <c r="X110" i="18"/>
  <c r="W118" i="18"/>
  <c r="Y135" i="18"/>
  <c r="X135" i="18"/>
  <c r="W134" i="18"/>
  <c r="X43" i="18"/>
  <c r="Y43" i="18"/>
  <c r="Y130" i="18"/>
  <c r="X130" i="18"/>
  <c r="C20" i="13"/>
  <c r="J131" i="13"/>
  <c r="I131" i="13"/>
  <c r="K131" i="13"/>
  <c r="G146" i="13"/>
  <c r="J117" i="13"/>
  <c r="I117" i="13"/>
  <c r="K60" i="13"/>
  <c r="J60" i="13"/>
  <c r="I60" i="13"/>
  <c r="J36" i="12"/>
  <c r="I36" i="12"/>
  <c r="J16" i="12"/>
  <c r="I16" i="12"/>
  <c r="C62" i="13"/>
  <c r="E146" i="13"/>
  <c r="K43" i="13"/>
  <c r="J43" i="13"/>
  <c r="I43" i="13"/>
  <c r="K55" i="13"/>
  <c r="J55" i="13"/>
  <c r="I55" i="13"/>
  <c r="H62" i="13"/>
  <c r="E53" i="12"/>
  <c r="E57" i="12" s="1"/>
  <c r="J33" i="13"/>
  <c r="I33" i="13"/>
  <c r="J36" i="13"/>
  <c r="I36" i="13"/>
  <c r="D8" i="11"/>
  <c r="M34" i="15"/>
  <c r="L34" i="15"/>
  <c r="J34" i="15"/>
  <c r="K34" i="15"/>
  <c r="I34" i="15"/>
  <c r="M20" i="15"/>
  <c r="K20" i="15"/>
  <c r="L20" i="15"/>
  <c r="J20" i="15"/>
  <c r="I20" i="15"/>
  <c r="M38" i="15"/>
  <c r="L38" i="15"/>
  <c r="I38" i="15"/>
  <c r="K38" i="15"/>
  <c r="J38" i="15"/>
  <c r="M110" i="15"/>
  <c r="L110" i="15"/>
  <c r="K110" i="15"/>
  <c r="J110" i="15"/>
  <c r="I110" i="15"/>
  <c r="M85" i="15"/>
  <c r="K85" i="15"/>
  <c r="J85" i="15"/>
  <c r="I85" i="15"/>
  <c r="L85" i="15"/>
  <c r="M154" i="15"/>
  <c r="L154" i="15"/>
  <c r="K154" i="15"/>
  <c r="J154" i="15"/>
  <c r="I154" i="15"/>
  <c r="I84" i="15"/>
  <c r="L84" i="15"/>
  <c r="M84" i="15"/>
  <c r="K84" i="15"/>
  <c r="J84" i="15"/>
  <c r="V11" i="12"/>
  <c r="T11" i="12"/>
  <c r="S11" i="12"/>
  <c r="G115" i="3"/>
  <c r="V15" i="12"/>
  <c r="T15" i="12"/>
  <c r="S15" i="12"/>
  <c r="V35" i="12"/>
  <c r="T35" i="12"/>
  <c r="S35" i="12"/>
  <c r="V55" i="12"/>
  <c r="T55" i="12"/>
  <c r="S55" i="12"/>
  <c r="L30" i="3"/>
  <c r="K30" i="3"/>
  <c r="J30" i="3"/>
  <c r="L36" i="3"/>
  <c r="K36" i="3"/>
  <c r="J36" i="3"/>
  <c r="L163" i="3"/>
  <c r="K163" i="3"/>
  <c r="J163" i="3"/>
  <c r="S37" i="6"/>
  <c r="R37" i="6"/>
  <c r="Q37" i="6"/>
  <c r="S23" i="6"/>
  <c r="R23" i="6"/>
  <c r="Q23" i="6"/>
  <c r="L182" i="3"/>
  <c r="K182" i="3"/>
  <c r="I193" i="3"/>
  <c r="J182" i="3"/>
  <c r="E187" i="3"/>
  <c r="K70" i="3"/>
  <c r="J70" i="3"/>
  <c r="L70" i="3"/>
  <c r="L21" i="5"/>
  <c r="J21" i="5"/>
  <c r="G34" i="13"/>
  <c r="J26" i="13"/>
  <c r="I26" i="13"/>
  <c r="M76" i="15"/>
  <c r="I76" i="15"/>
  <c r="K76" i="15"/>
  <c r="L76" i="15"/>
  <c r="J76" i="15"/>
  <c r="M23" i="15"/>
  <c r="K23" i="15"/>
  <c r="J23" i="15"/>
  <c r="I23" i="15"/>
  <c r="L23" i="15"/>
  <c r="M56" i="15"/>
  <c r="L56" i="15"/>
  <c r="K56" i="15"/>
  <c r="J56" i="15"/>
  <c r="I56" i="15"/>
  <c r="M131" i="15"/>
  <c r="L131" i="15"/>
  <c r="J131" i="15"/>
  <c r="I131" i="15"/>
  <c r="K131" i="15"/>
  <c r="M107" i="15"/>
  <c r="L107" i="15"/>
  <c r="K107" i="15"/>
  <c r="J107" i="15"/>
  <c r="I107" i="15"/>
  <c r="M80" i="15"/>
  <c r="L80" i="15"/>
  <c r="K80" i="15"/>
  <c r="J80" i="15"/>
  <c r="I80" i="15"/>
  <c r="I127" i="15"/>
  <c r="L127" i="15"/>
  <c r="K127" i="15"/>
  <c r="J127" i="15"/>
  <c r="M127" i="15"/>
  <c r="I19" i="6"/>
  <c r="K19" i="6"/>
  <c r="J19" i="6"/>
  <c r="D57" i="11"/>
  <c r="D56" i="11"/>
  <c r="U23" i="5"/>
  <c r="S23" i="5"/>
  <c r="K7" i="6"/>
  <c r="J7" i="6"/>
  <c r="I7" i="6"/>
  <c r="K11" i="6"/>
  <c r="K8" i="6"/>
  <c r="K10" i="6"/>
  <c r="K9" i="6"/>
  <c r="M31" i="5"/>
  <c r="L31" i="5"/>
  <c r="K31" i="5"/>
  <c r="J31" i="5"/>
  <c r="I31" i="5"/>
  <c r="K25" i="5"/>
  <c r="J25" i="5"/>
  <c r="I25" i="5"/>
  <c r="M25" i="5"/>
  <c r="L25" i="5"/>
  <c r="V16" i="12"/>
  <c r="T16" i="12"/>
  <c r="S16" i="12"/>
  <c r="V36" i="12"/>
  <c r="T36" i="12"/>
  <c r="S36" i="12"/>
  <c r="V56" i="12"/>
  <c r="T56" i="12"/>
  <c r="S56" i="12"/>
  <c r="K27" i="3"/>
  <c r="J27" i="3"/>
  <c r="J50" i="3"/>
  <c r="K50" i="3"/>
  <c r="L17" i="3"/>
  <c r="J17" i="3"/>
  <c r="K17" i="3"/>
  <c r="H17" i="2"/>
  <c r="F191" i="3"/>
  <c r="H113" i="3"/>
  <c r="K102" i="3"/>
  <c r="J102" i="3"/>
  <c r="L168" i="3"/>
  <c r="K168" i="3"/>
  <c r="J168" i="3"/>
  <c r="D36" i="11"/>
  <c r="D35" i="11"/>
  <c r="S33" i="6"/>
  <c r="R33" i="6"/>
  <c r="Q33" i="6"/>
  <c r="L171" i="3"/>
  <c r="K171" i="3"/>
  <c r="J171" i="3"/>
  <c r="E192" i="3"/>
  <c r="J57" i="3"/>
  <c r="K57" i="3"/>
  <c r="L41" i="5"/>
  <c r="J41" i="5"/>
  <c r="D91" i="15"/>
  <c r="J23" i="13"/>
  <c r="I23" i="13"/>
  <c r="K123" i="13"/>
  <c r="J123" i="13"/>
  <c r="I123" i="13"/>
  <c r="K120" i="13"/>
  <c r="I120" i="13"/>
  <c r="J120" i="13"/>
  <c r="G160" i="13"/>
  <c r="D62" i="13"/>
  <c r="J34" i="12"/>
  <c r="I34" i="12"/>
  <c r="E34" i="13"/>
  <c r="C160" i="13"/>
  <c r="C56" i="12"/>
  <c r="W18" i="13"/>
  <c r="V18" i="13"/>
  <c r="U18" i="13"/>
  <c r="C149" i="14"/>
  <c r="M57" i="15"/>
  <c r="L57" i="15"/>
  <c r="K57" i="15"/>
  <c r="I57" i="15"/>
  <c r="J57" i="15"/>
  <c r="M112" i="15"/>
  <c r="L112" i="15"/>
  <c r="K112" i="15"/>
  <c r="J112" i="15"/>
  <c r="I112" i="15"/>
  <c r="M68" i="15"/>
  <c r="L68" i="15"/>
  <c r="K68" i="15"/>
  <c r="J68" i="15"/>
  <c r="I68" i="15"/>
  <c r="H161" i="15"/>
  <c r="M153" i="15"/>
  <c r="L153" i="15"/>
  <c r="K153" i="15"/>
  <c r="J153" i="15"/>
  <c r="I153" i="15"/>
  <c r="M128" i="15"/>
  <c r="L128" i="15"/>
  <c r="K128" i="15"/>
  <c r="J128" i="15"/>
  <c r="I128" i="15"/>
  <c r="M101" i="15"/>
  <c r="L101" i="15"/>
  <c r="K101" i="15"/>
  <c r="J101" i="15"/>
  <c r="I101" i="15"/>
  <c r="I149" i="15"/>
  <c r="L149" i="15"/>
  <c r="M149" i="15"/>
  <c r="K149" i="15"/>
  <c r="J149" i="15"/>
  <c r="J27" i="6"/>
  <c r="I27" i="6"/>
  <c r="L137" i="3"/>
  <c r="K137" i="3"/>
  <c r="J137" i="3"/>
  <c r="U8" i="5"/>
  <c r="S8" i="5"/>
  <c r="J31" i="6"/>
  <c r="I31" i="6"/>
  <c r="V17" i="12"/>
  <c r="T17" i="12"/>
  <c r="S17" i="12"/>
  <c r="V37" i="12"/>
  <c r="T37" i="12"/>
  <c r="S37" i="12"/>
  <c r="V57" i="12"/>
  <c r="T57" i="12"/>
  <c r="S57" i="12"/>
  <c r="K24" i="3"/>
  <c r="J24" i="3"/>
  <c r="J66" i="2"/>
  <c r="I69" i="2"/>
  <c r="L66" i="2"/>
  <c r="K66" i="2"/>
  <c r="S49" i="6"/>
  <c r="R49" i="6"/>
  <c r="Q49" i="6"/>
  <c r="L14" i="3"/>
  <c r="J14" i="3"/>
  <c r="K14" i="3"/>
  <c r="F69" i="2"/>
  <c r="K80" i="3"/>
  <c r="J80" i="3"/>
  <c r="K173" i="3"/>
  <c r="L173" i="3"/>
  <c r="J173" i="3"/>
  <c r="H190" i="3"/>
  <c r="H123" i="3"/>
  <c r="K123" i="3" s="1"/>
  <c r="K90" i="3"/>
  <c r="J90" i="3"/>
  <c r="S9" i="6"/>
  <c r="R9" i="6"/>
  <c r="Q9" i="6"/>
  <c r="K138" i="3"/>
  <c r="J138" i="3"/>
  <c r="H119" i="3"/>
  <c r="K108" i="3"/>
  <c r="J108" i="3"/>
  <c r="K44" i="3"/>
  <c r="J44" i="3"/>
  <c r="K60" i="3"/>
  <c r="J60" i="3"/>
  <c r="F133" i="16"/>
  <c r="E21" i="16"/>
  <c r="E105" i="16"/>
  <c r="Y67" i="18"/>
  <c r="X67" i="18"/>
  <c r="Y17" i="18"/>
  <c r="X17" i="18"/>
  <c r="X47" i="18"/>
  <c r="Y47" i="18"/>
  <c r="Y121" i="18"/>
  <c r="X121" i="18"/>
  <c r="W120" i="18"/>
  <c r="Y108" i="18"/>
  <c r="X108" i="18"/>
  <c r="X73" i="18"/>
  <c r="Y73" i="18"/>
  <c r="K97" i="13"/>
  <c r="J97" i="13"/>
  <c r="I97" i="13"/>
  <c r="K17" i="13"/>
  <c r="J17" i="13"/>
  <c r="I17" i="13"/>
  <c r="H20" i="13"/>
  <c r="K144" i="13"/>
  <c r="J144" i="13"/>
  <c r="I144" i="13"/>
  <c r="K141" i="13"/>
  <c r="I141" i="13"/>
  <c r="J141" i="13"/>
  <c r="J33" i="12"/>
  <c r="I33" i="12"/>
  <c r="J39" i="13"/>
  <c r="I39" i="13"/>
  <c r="A11" i="12"/>
  <c r="I11" i="12"/>
  <c r="J11" i="12"/>
  <c r="K100" i="13"/>
  <c r="I100" i="13"/>
  <c r="J100" i="13"/>
  <c r="C146" i="13"/>
  <c r="K79" i="13"/>
  <c r="J79" i="13"/>
  <c r="I79" i="13"/>
  <c r="C55" i="12"/>
  <c r="M25" i="15"/>
  <c r="L25" i="15"/>
  <c r="K25" i="15"/>
  <c r="I25" i="15"/>
  <c r="J25" i="15"/>
  <c r="H35" i="15"/>
  <c r="M27" i="15"/>
  <c r="L27" i="15"/>
  <c r="K27" i="15"/>
  <c r="J27" i="15"/>
  <c r="I27" i="15"/>
  <c r="M26" i="15"/>
  <c r="L26" i="15"/>
  <c r="K26" i="15"/>
  <c r="J26" i="15"/>
  <c r="I26" i="15"/>
  <c r="M71" i="15"/>
  <c r="L71" i="15"/>
  <c r="K71" i="15"/>
  <c r="J71" i="15"/>
  <c r="I71" i="15"/>
  <c r="M150" i="15"/>
  <c r="L150" i="15"/>
  <c r="K150" i="15"/>
  <c r="J150" i="15"/>
  <c r="I150" i="15"/>
  <c r="M123" i="15"/>
  <c r="L123" i="15"/>
  <c r="K123" i="15"/>
  <c r="J123" i="15"/>
  <c r="I123" i="15"/>
  <c r="K74" i="15"/>
  <c r="M74" i="15"/>
  <c r="L74" i="15"/>
  <c r="J74" i="15"/>
  <c r="I74" i="15"/>
  <c r="I12" i="6"/>
  <c r="K12" i="6"/>
  <c r="J12" i="6"/>
  <c r="K14" i="6"/>
  <c r="K16" i="6"/>
  <c r="K15" i="6"/>
  <c r="S7" i="5"/>
  <c r="W7" i="5"/>
  <c r="V7" i="5"/>
  <c r="U7" i="5"/>
  <c r="T7" i="5"/>
  <c r="W10" i="5"/>
  <c r="W9" i="5"/>
  <c r="W11" i="5"/>
  <c r="W8" i="5"/>
  <c r="K37" i="6"/>
  <c r="J37" i="6"/>
  <c r="I37" i="6"/>
  <c r="K34" i="5"/>
  <c r="J34" i="5"/>
  <c r="I34" i="5"/>
  <c r="M34" i="5"/>
  <c r="L34" i="5"/>
  <c r="J51" i="6"/>
  <c r="I51" i="6"/>
  <c r="G122" i="3"/>
  <c r="M13" i="5"/>
  <c r="L13" i="5"/>
  <c r="K13" i="5"/>
  <c r="J13" i="5"/>
  <c r="I13" i="5"/>
  <c r="M49" i="5"/>
  <c r="L49" i="5"/>
  <c r="K49" i="5"/>
  <c r="J49" i="5"/>
  <c r="I49" i="5"/>
  <c r="K41" i="6"/>
  <c r="J41" i="6"/>
  <c r="I41" i="6"/>
  <c r="V18" i="12"/>
  <c r="T18" i="12"/>
  <c r="S18" i="12"/>
  <c r="V38" i="12"/>
  <c r="T38" i="12"/>
  <c r="S38" i="12"/>
  <c r="K21" i="3"/>
  <c r="J21" i="3"/>
  <c r="J61" i="2"/>
  <c r="K61" i="2"/>
  <c r="L61" i="2"/>
  <c r="L63" i="2"/>
  <c r="L11" i="3"/>
  <c r="K11" i="3"/>
  <c r="J11" i="3"/>
  <c r="S13" i="6"/>
  <c r="R13" i="6"/>
  <c r="Q13" i="6"/>
  <c r="H121" i="3"/>
  <c r="K110" i="3"/>
  <c r="J110" i="3"/>
  <c r="K63" i="2"/>
  <c r="J63" i="2"/>
  <c r="K64" i="3"/>
  <c r="J64" i="3"/>
  <c r="J217" i="3"/>
  <c r="L217" i="3"/>
  <c r="K217" i="3"/>
  <c r="I189" i="3"/>
  <c r="L178" i="3"/>
  <c r="K178" i="3"/>
  <c r="J178" i="3"/>
  <c r="F186" i="3"/>
  <c r="J86" i="3"/>
  <c r="K86" i="3"/>
  <c r="S12" i="6"/>
  <c r="R12" i="6"/>
  <c r="Q12" i="6"/>
  <c r="S38" i="6"/>
  <c r="R38" i="6"/>
  <c r="Q38" i="6"/>
  <c r="K97" i="3"/>
  <c r="J97" i="3"/>
  <c r="L37" i="3"/>
  <c r="K37" i="3"/>
  <c r="J37" i="3"/>
  <c r="K46" i="3"/>
  <c r="J46" i="3"/>
  <c r="L23" i="5"/>
  <c r="J23" i="5"/>
  <c r="M143" i="15"/>
  <c r="L143" i="15"/>
  <c r="K143" i="15"/>
  <c r="I143" i="15"/>
  <c r="J143" i="15"/>
  <c r="M48" i="15"/>
  <c r="L48" i="15"/>
  <c r="K48" i="15"/>
  <c r="J48" i="15"/>
  <c r="I48" i="15"/>
  <c r="K53" i="15"/>
  <c r="M53" i="15"/>
  <c r="L53" i="15"/>
  <c r="J53" i="15"/>
  <c r="I53" i="15"/>
  <c r="M93" i="15"/>
  <c r="L93" i="15"/>
  <c r="K93" i="15"/>
  <c r="J93" i="15"/>
  <c r="I93" i="15"/>
  <c r="I54" i="15"/>
  <c r="K54" i="15"/>
  <c r="M54" i="15"/>
  <c r="L54" i="15"/>
  <c r="J54" i="15"/>
  <c r="M144" i="15"/>
  <c r="L144" i="15"/>
  <c r="K144" i="15"/>
  <c r="J144" i="15"/>
  <c r="I144" i="15"/>
  <c r="K96" i="15"/>
  <c r="J96" i="15"/>
  <c r="I96" i="15"/>
  <c r="M96" i="15"/>
  <c r="L96" i="15"/>
  <c r="G118" i="3"/>
  <c r="E123" i="3"/>
  <c r="V47" i="5"/>
  <c r="T47" i="5"/>
  <c r="G117" i="3"/>
  <c r="F120" i="3"/>
  <c r="V8" i="12"/>
  <c r="T8" i="12"/>
  <c r="S8" i="12"/>
  <c r="V19" i="12"/>
  <c r="T19" i="12"/>
  <c r="S19" i="12"/>
  <c r="V39" i="12"/>
  <c r="T39" i="12"/>
  <c r="S39" i="12"/>
  <c r="F68" i="2"/>
  <c r="K75" i="2"/>
  <c r="J75" i="2"/>
  <c r="J45" i="3"/>
  <c r="K45" i="3"/>
  <c r="I194" i="3"/>
  <c r="L183" i="3"/>
  <c r="K183" i="3"/>
  <c r="J183" i="3"/>
  <c r="L167" i="3"/>
  <c r="K167" i="3"/>
  <c r="J167" i="3"/>
  <c r="G189" i="3"/>
  <c r="R7" i="6"/>
  <c r="Q7" i="6"/>
  <c r="S19" i="6"/>
  <c r="R19" i="6"/>
  <c r="Q19" i="6"/>
  <c r="S45" i="6"/>
  <c r="R45" i="6"/>
  <c r="Q45" i="6"/>
  <c r="K59" i="3"/>
  <c r="J59" i="3"/>
  <c r="K93" i="3"/>
  <c r="J93" i="3"/>
  <c r="L34" i="3"/>
  <c r="K34" i="3"/>
  <c r="J34" i="3"/>
  <c r="K63" i="3"/>
  <c r="J63" i="3"/>
  <c r="L63" i="3"/>
  <c r="K134" i="3"/>
  <c r="J134" i="3"/>
  <c r="K44" i="2"/>
  <c r="J44" i="2"/>
  <c r="K128" i="3"/>
  <c r="J128" i="3"/>
  <c r="J132" i="3"/>
  <c r="K132" i="3"/>
  <c r="K124" i="3"/>
  <c r="J124" i="3"/>
  <c r="K125" i="3"/>
  <c r="J125" i="3"/>
  <c r="K70" i="2"/>
  <c r="J70" i="2"/>
  <c r="K127" i="3"/>
  <c r="J127" i="3"/>
  <c r="K129" i="3"/>
  <c r="J129" i="3"/>
  <c r="J198" i="3"/>
  <c r="K198" i="3"/>
  <c r="K46" i="2"/>
  <c r="J46" i="2"/>
  <c r="K199" i="3"/>
  <c r="J199" i="3"/>
  <c r="K133" i="3"/>
  <c r="J133" i="3"/>
  <c r="K130" i="3"/>
  <c r="J130" i="3"/>
  <c r="H96" i="33"/>
  <c r="E95" i="33"/>
  <c r="B13" i="48"/>
  <c r="D12" i="48"/>
  <c r="B11" i="46"/>
  <c r="D10" i="46"/>
  <c r="F20" i="31"/>
  <c r="F15" i="31"/>
  <c r="F19" i="31"/>
  <c r="F16" i="31"/>
  <c r="F13" i="31"/>
  <c r="F11" i="31"/>
  <c r="F9" i="31"/>
  <c r="F21" i="31"/>
  <c r="F18" i="31"/>
  <c r="F8" i="31"/>
  <c r="F17" i="31"/>
  <c r="F12" i="31"/>
  <c r="C7" i="31"/>
  <c r="F14" i="31"/>
  <c r="F10" i="31"/>
  <c r="H8" i="31"/>
  <c r="E205" i="30"/>
  <c r="H206" i="30" s="1"/>
  <c r="J206" i="30"/>
  <c r="H16" i="30"/>
  <c r="E7" i="30"/>
  <c r="H8" i="30" s="1"/>
  <c r="H18" i="30"/>
  <c r="J8" i="30"/>
  <c r="J64" i="31"/>
  <c r="J59" i="31"/>
  <c r="J43" i="31"/>
  <c r="J38" i="31"/>
  <c r="J108" i="31"/>
  <c r="J103" i="31"/>
  <c r="J99" i="31"/>
  <c r="J97" i="31"/>
  <c r="J87" i="31"/>
  <c r="J82" i="31"/>
  <c r="G29" i="31"/>
  <c r="J61" i="31"/>
  <c r="J41" i="31"/>
  <c r="J104" i="31"/>
  <c r="J37" i="31"/>
  <c r="J107" i="31"/>
  <c r="J40" i="31"/>
  <c r="J60" i="31"/>
  <c r="J83" i="31"/>
  <c r="J63" i="31"/>
  <c r="J86" i="31"/>
  <c r="J109" i="31"/>
  <c r="J65" i="31"/>
  <c r="J85" i="31"/>
  <c r="J42" i="31"/>
  <c r="L30" i="31"/>
  <c r="J30" i="31"/>
  <c r="J106" i="31"/>
  <c r="J84" i="31"/>
  <c r="J105" i="31"/>
  <c r="J62" i="31"/>
  <c r="J81" i="31"/>
  <c r="J39" i="31"/>
  <c r="J96" i="33"/>
  <c r="J52" i="33"/>
  <c r="G51" i="33"/>
  <c r="J65" i="33"/>
  <c r="B10" i="47"/>
  <c r="D9" i="47"/>
  <c r="E95" i="31"/>
  <c r="H96" i="31" s="1"/>
  <c r="J96" i="31"/>
  <c r="G73" i="30"/>
  <c r="J74" i="30" s="1"/>
  <c r="L74" i="30"/>
  <c r="D135" i="19"/>
  <c r="D133" i="19"/>
  <c r="D107" i="19"/>
  <c r="D105" i="19"/>
  <c r="D149" i="19"/>
  <c r="D147" i="19"/>
  <c r="D121" i="19"/>
  <c r="D119" i="19"/>
  <c r="D93" i="19"/>
  <c r="D37" i="19"/>
  <c r="D35" i="19"/>
  <c r="D79" i="19"/>
  <c r="D77" i="19"/>
  <c r="D51" i="19"/>
  <c r="D49" i="19"/>
  <c r="D91" i="19"/>
  <c r="D9" i="19"/>
  <c r="D65" i="19"/>
  <c r="D21" i="19"/>
  <c r="C7" i="19"/>
  <c r="D161" i="19"/>
  <c r="D23" i="19"/>
  <c r="D63" i="19"/>
  <c r="H52" i="30"/>
  <c r="H85" i="30"/>
  <c r="H82" i="30"/>
  <c r="H58" i="30"/>
  <c r="H56" i="30"/>
  <c r="H54" i="30"/>
  <c r="H60" i="30"/>
  <c r="H75" i="30"/>
  <c r="H65" i="30"/>
  <c r="E51" i="30"/>
  <c r="H77" i="30"/>
  <c r="H83" i="30"/>
  <c r="H84" i="30"/>
  <c r="H79" i="30"/>
  <c r="H62" i="30"/>
  <c r="J52" i="30"/>
  <c r="Z7" i="19"/>
  <c r="T7" i="19"/>
  <c r="G271" i="30"/>
  <c r="J272" i="30" s="1"/>
  <c r="F162" i="30"/>
  <c r="M121" i="19"/>
  <c r="M119" i="19"/>
  <c r="M161" i="19"/>
  <c r="M135" i="19"/>
  <c r="M133" i="19"/>
  <c r="M51" i="19"/>
  <c r="M49" i="19"/>
  <c r="M147" i="19"/>
  <c r="M91" i="19"/>
  <c r="M23" i="19"/>
  <c r="M65" i="19"/>
  <c r="M63" i="19"/>
  <c r="M93" i="19"/>
  <c r="M37" i="19"/>
  <c r="M149" i="19"/>
  <c r="M107" i="19"/>
  <c r="M21" i="19"/>
  <c r="M79" i="19"/>
  <c r="L7" i="19"/>
  <c r="M35" i="19"/>
  <c r="M105" i="19"/>
  <c r="M77" i="19"/>
  <c r="M9" i="19"/>
  <c r="G117" i="30"/>
  <c r="J118" i="30" s="1"/>
  <c r="H43" i="33"/>
  <c r="E29" i="33"/>
  <c r="H30" i="33"/>
  <c r="F101" i="33"/>
  <c r="F84" i="33"/>
  <c r="F106" i="33"/>
  <c r="F103" i="33"/>
  <c r="F42" i="33"/>
  <c r="F58" i="33"/>
  <c r="F56" i="33"/>
  <c r="F54" i="33"/>
  <c r="F107" i="33"/>
  <c r="F79" i="33"/>
  <c r="F64" i="33"/>
  <c r="F38" i="33"/>
  <c r="F61" i="33"/>
  <c r="F17" i="33"/>
  <c r="F100" i="33"/>
  <c r="F81" i="33"/>
  <c r="F53" i="33"/>
  <c r="F19" i="33"/>
  <c r="F60" i="33"/>
  <c r="F35" i="33"/>
  <c r="F98" i="33"/>
  <c r="F86" i="33"/>
  <c r="F75" i="33"/>
  <c r="F18" i="33"/>
  <c r="F9" i="33"/>
  <c r="F82" i="33"/>
  <c r="F78" i="33"/>
  <c r="F32" i="33"/>
  <c r="F21" i="33"/>
  <c r="F14" i="33"/>
  <c r="F105" i="33"/>
  <c r="F37" i="33"/>
  <c r="F63" i="33"/>
  <c r="F59" i="33"/>
  <c r="F41" i="33"/>
  <c r="F31" i="33"/>
  <c r="F11" i="33"/>
  <c r="F85" i="33"/>
  <c r="C7" i="33"/>
  <c r="F8" i="33" s="1"/>
  <c r="F55" i="33"/>
  <c r="F40" i="33"/>
  <c r="F34" i="33"/>
  <c r="F77" i="33"/>
  <c r="F108" i="33"/>
  <c r="F62" i="33"/>
  <c r="F13" i="33"/>
  <c r="F83" i="33"/>
  <c r="F36" i="33"/>
  <c r="F20" i="33"/>
  <c r="F99" i="33"/>
  <c r="F12" i="33"/>
  <c r="F80" i="33"/>
  <c r="F10" i="33"/>
  <c r="F33" i="33"/>
  <c r="F16" i="33"/>
  <c r="F104" i="33"/>
  <c r="F76" i="33"/>
  <c r="C139" i="30"/>
  <c r="D140" i="30" s="1"/>
  <c r="H250" i="30"/>
  <c r="E249" i="30"/>
  <c r="O129" i="39"/>
  <c r="N129" i="39"/>
  <c r="M129" i="39"/>
  <c r="L129" i="39"/>
  <c r="K129" i="39"/>
  <c r="J16" i="45"/>
  <c r="I16" i="45"/>
  <c r="H16" i="45"/>
  <c r="J16" i="44"/>
  <c r="I16" i="44"/>
  <c r="H16" i="44"/>
  <c r="B60" i="11"/>
  <c r="D59" i="11"/>
  <c r="I11" i="39"/>
  <c r="H11" i="39"/>
  <c r="G11" i="39"/>
  <c r="T16" i="44"/>
  <c r="S16" i="44"/>
  <c r="Q16" i="44"/>
  <c r="P16" i="44"/>
  <c r="R16" i="44"/>
  <c r="O146" i="45"/>
  <c r="N146" i="45"/>
  <c r="M146" i="45"/>
  <c r="L146" i="45"/>
  <c r="K35" i="22"/>
  <c r="J35" i="22"/>
  <c r="L35" i="22"/>
  <c r="K141" i="43"/>
  <c r="B11" i="11"/>
  <c r="D10" i="11"/>
  <c r="B103" i="11"/>
  <c r="D102" i="11"/>
  <c r="B81" i="11"/>
  <c r="D80" i="11"/>
  <c r="N16" i="45"/>
  <c r="M16" i="45"/>
  <c r="L16" i="45"/>
  <c r="K138" i="43"/>
  <c r="S16" i="45"/>
  <c r="R16" i="45"/>
  <c r="Q16" i="45"/>
  <c r="P16" i="45"/>
  <c r="T16" i="45"/>
  <c r="S11" i="39"/>
  <c r="R11" i="39"/>
  <c r="Q11" i="39"/>
  <c r="P11" i="39"/>
  <c r="O11" i="39"/>
  <c r="T11" i="39"/>
  <c r="B38" i="11"/>
  <c r="D37" i="11"/>
  <c r="N16" i="44"/>
  <c r="M16" i="44"/>
  <c r="L16" i="44"/>
  <c r="M11" i="39"/>
  <c r="L11" i="39"/>
  <c r="K11" i="39"/>
  <c r="R8" i="18"/>
  <c r="Q8" i="18"/>
  <c r="I121" i="14"/>
  <c r="J121" i="14"/>
  <c r="R18" i="18"/>
  <c r="R25" i="18"/>
  <c r="I93" i="14"/>
  <c r="J93" i="14"/>
  <c r="J23" i="14"/>
  <c r="I23" i="14"/>
  <c r="R19" i="18"/>
  <c r="R24" i="18"/>
  <c r="J37" i="14"/>
  <c r="I37" i="14"/>
  <c r="R107" i="18"/>
  <c r="L77" i="22"/>
  <c r="K77" i="22"/>
  <c r="J77" i="22"/>
  <c r="R58" i="18"/>
  <c r="R17" i="18"/>
  <c r="J123" i="3"/>
  <c r="J23" i="19"/>
  <c r="H23" i="19"/>
  <c r="Y21" i="15"/>
  <c r="X21" i="15"/>
  <c r="W21" i="15"/>
  <c r="K121" i="3"/>
  <c r="J121" i="3"/>
  <c r="I51" i="14"/>
  <c r="J51" i="14"/>
  <c r="L63" i="22"/>
  <c r="K63" i="22"/>
  <c r="J63" i="22"/>
  <c r="J149" i="14"/>
  <c r="I149" i="14"/>
  <c r="K113" i="3"/>
  <c r="J113" i="3"/>
  <c r="K114" i="3"/>
  <c r="J114" i="3"/>
  <c r="K18" i="2"/>
  <c r="J18" i="2"/>
  <c r="K116" i="3"/>
  <c r="J116" i="3"/>
  <c r="L49" i="22"/>
  <c r="K49" i="22"/>
  <c r="J49" i="22"/>
  <c r="R16" i="18"/>
  <c r="J135" i="14"/>
  <c r="I135" i="14"/>
  <c r="J79" i="14"/>
  <c r="I79" i="14"/>
  <c r="R30" i="18"/>
  <c r="R26" i="18"/>
  <c r="R42" i="18"/>
  <c r="R27" i="18"/>
  <c r="R11" i="18"/>
  <c r="R31" i="18"/>
  <c r="I163" i="14"/>
  <c r="J163" i="14"/>
  <c r="R38" i="18"/>
  <c r="K119" i="3"/>
  <c r="J119" i="3"/>
  <c r="J107" i="14"/>
  <c r="I107" i="14"/>
  <c r="R141" i="18"/>
  <c r="J65" i="14"/>
  <c r="I65" i="14"/>
  <c r="R65" i="18"/>
  <c r="W9" i="17"/>
  <c r="V9" i="17"/>
  <c r="U9" i="17"/>
  <c r="W20" i="17"/>
  <c r="K118" i="3"/>
  <c r="J118" i="3"/>
  <c r="L21" i="22"/>
  <c r="K21" i="22"/>
  <c r="J21" i="22"/>
  <c r="R9" i="18"/>
  <c r="J52" i="52" l="1"/>
  <c r="J30" i="52"/>
  <c r="J96" i="52"/>
  <c r="E51" i="52"/>
  <c r="E73" i="52"/>
  <c r="C7" i="52"/>
  <c r="E95" i="52"/>
  <c r="E29" i="52"/>
  <c r="H74" i="52"/>
  <c r="H8" i="52"/>
  <c r="J74" i="52"/>
  <c r="E183" i="51"/>
  <c r="E73" i="51"/>
  <c r="E227" i="51"/>
  <c r="E139" i="51"/>
  <c r="E29" i="51"/>
  <c r="E205" i="51"/>
  <c r="F8" i="51"/>
  <c r="E161" i="51"/>
  <c r="C7" i="51"/>
  <c r="E117" i="51"/>
  <c r="E95" i="51"/>
  <c r="E253" i="51"/>
  <c r="E51" i="51"/>
  <c r="H8" i="51"/>
  <c r="F30" i="50"/>
  <c r="C29" i="50"/>
  <c r="D30" i="50" s="1"/>
  <c r="E51" i="49"/>
  <c r="F52" i="49" s="1"/>
  <c r="F8" i="49"/>
  <c r="E117" i="49"/>
  <c r="F118" i="49" s="1"/>
  <c r="E227" i="49"/>
  <c r="F228" i="49" s="1"/>
  <c r="E139" i="49"/>
  <c r="F140" i="49" s="1"/>
  <c r="E183" i="49"/>
  <c r="F184" i="49" s="1"/>
  <c r="E29" i="49"/>
  <c r="F30" i="49" s="1"/>
  <c r="E205" i="49"/>
  <c r="F206" i="49" s="1"/>
  <c r="E73" i="49"/>
  <c r="F74" i="49" s="1"/>
  <c r="E161" i="49"/>
  <c r="F162" i="49" s="1"/>
  <c r="C7" i="49"/>
  <c r="E95" i="49"/>
  <c r="F96" i="49" s="1"/>
  <c r="E249" i="49"/>
  <c r="F250" i="49" s="1"/>
  <c r="E271" i="49"/>
  <c r="F272" i="49" s="1"/>
  <c r="K94" i="17"/>
  <c r="J47" i="18"/>
  <c r="J58" i="19"/>
  <c r="W16" i="16"/>
  <c r="Y154" i="18"/>
  <c r="K82" i="17"/>
  <c r="J79" i="18"/>
  <c r="J17" i="19"/>
  <c r="J87" i="18"/>
  <c r="J59" i="19"/>
  <c r="K18" i="17"/>
  <c r="R125" i="19"/>
  <c r="R85" i="19"/>
  <c r="R66" i="19"/>
  <c r="J127" i="18"/>
  <c r="J157" i="19"/>
  <c r="K42" i="17"/>
  <c r="J153" i="19"/>
  <c r="K24" i="16"/>
  <c r="J57" i="19"/>
  <c r="J43" i="19"/>
  <c r="J17" i="18"/>
  <c r="J39" i="18"/>
  <c r="R33" i="19"/>
  <c r="K142" i="44"/>
  <c r="J40" i="19"/>
  <c r="K29" i="17"/>
  <c r="K67" i="17"/>
  <c r="J26" i="19"/>
  <c r="Y157" i="18"/>
  <c r="J138" i="19"/>
  <c r="R143" i="19"/>
  <c r="J149" i="18"/>
  <c r="J67" i="19"/>
  <c r="K54" i="17"/>
  <c r="J56" i="19"/>
  <c r="R155" i="19"/>
  <c r="K28" i="17"/>
  <c r="K151" i="17"/>
  <c r="K129" i="17"/>
  <c r="W17" i="16"/>
  <c r="K12" i="16"/>
  <c r="K137" i="16"/>
  <c r="W10" i="16"/>
  <c r="Y41" i="18"/>
  <c r="K55" i="16"/>
  <c r="Y12" i="18"/>
  <c r="K154" i="16"/>
  <c r="K26" i="17"/>
  <c r="K114" i="17"/>
  <c r="K16" i="17"/>
  <c r="Y142" i="18"/>
  <c r="K108" i="16"/>
  <c r="R61" i="19"/>
  <c r="J143" i="19"/>
  <c r="R38" i="19"/>
  <c r="J140" i="19"/>
  <c r="R82" i="19"/>
  <c r="R127" i="19"/>
  <c r="J115" i="19"/>
  <c r="R47" i="19"/>
  <c r="J83" i="19"/>
  <c r="J18" i="19"/>
  <c r="J144" i="18"/>
  <c r="J46" i="18"/>
  <c r="K144" i="44"/>
  <c r="J109" i="33"/>
  <c r="J44" i="19"/>
  <c r="Y24" i="18"/>
  <c r="J117" i="18"/>
  <c r="J96" i="18"/>
  <c r="J32" i="19"/>
  <c r="R123" i="19"/>
  <c r="J114" i="18"/>
  <c r="J48" i="19"/>
  <c r="R95" i="19"/>
  <c r="J141" i="18"/>
  <c r="R68" i="19"/>
  <c r="F140" i="30"/>
  <c r="K55" i="17"/>
  <c r="J38" i="19"/>
  <c r="J141" i="19"/>
  <c r="K38" i="17"/>
  <c r="J103" i="18"/>
  <c r="J29" i="19"/>
  <c r="J125" i="19"/>
  <c r="K84" i="17"/>
  <c r="J73" i="19"/>
  <c r="K31" i="17"/>
  <c r="W11" i="16"/>
  <c r="R100" i="19"/>
  <c r="W19" i="16"/>
  <c r="J25" i="18"/>
  <c r="R97" i="19"/>
  <c r="J117" i="19"/>
  <c r="R57" i="19"/>
  <c r="K138" i="17"/>
  <c r="K59" i="17"/>
  <c r="K52" i="16"/>
  <c r="K81" i="17"/>
  <c r="Y9" i="18"/>
  <c r="K14" i="17"/>
  <c r="K155" i="16"/>
  <c r="K104" i="17"/>
  <c r="K83" i="17"/>
  <c r="K84" i="16"/>
  <c r="J94" i="18"/>
  <c r="J152" i="19"/>
  <c r="J57" i="18"/>
  <c r="R141" i="19"/>
  <c r="K141" i="17"/>
  <c r="R130" i="19"/>
  <c r="J73" i="18"/>
  <c r="R74" i="19"/>
  <c r="R132" i="19"/>
  <c r="J30" i="19"/>
  <c r="R144" i="19"/>
  <c r="J128" i="19"/>
  <c r="J80" i="19"/>
  <c r="J60" i="18"/>
  <c r="K44" i="16"/>
  <c r="K27" i="17"/>
  <c r="K11" i="17"/>
  <c r="K140" i="17"/>
  <c r="J31" i="18"/>
  <c r="Y111" i="18"/>
  <c r="Y137" i="18"/>
  <c r="Y95" i="18"/>
  <c r="J114" i="19"/>
  <c r="J90" i="19"/>
  <c r="K103" i="17"/>
  <c r="R26" i="19"/>
  <c r="R34" i="19"/>
  <c r="J152" i="18"/>
  <c r="J137" i="19"/>
  <c r="R109" i="19"/>
  <c r="K128" i="17"/>
  <c r="J15" i="19"/>
  <c r="J150" i="19"/>
  <c r="K85" i="17"/>
  <c r="K123" i="16"/>
  <c r="J11" i="18"/>
  <c r="J125" i="18"/>
  <c r="K13" i="17"/>
  <c r="J20" i="19"/>
  <c r="J154" i="19"/>
  <c r="K86" i="17"/>
  <c r="J70" i="19"/>
  <c r="K19" i="17"/>
  <c r="R111" i="19"/>
  <c r="K69" i="17"/>
  <c r="R118" i="19"/>
  <c r="K142" i="17"/>
  <c r="J156" i="19"/>
  <c r="J145" i="18"/>
  <c r="J102" i="18"/>
  <c r="Y99" i="18"/>
  <c r="K125" i="17"/>
  <c r="J82" i="19"/>
  <c r="J110" i="18"/>
  <c r="R101" i="19"/>
  <c r="J13" i="19"/>
  <c r="R124" i="19"/>
  <c r="J95" i="19"/>
  <c r="R158" i="19"/>
  <c r="K89" i="17"/>
  <c r="K126" i="17"/>
  <c r="K97" i="17"/>
  <c r="K75" i="17"/>
  <c r="J136" i="19"/>
  <c r="J139" i="18"/>
  <c r="J66" i="19"/>
  <c r="J157" i="18"/>
  <c r="J145" i="19"/>
  <c r="J62" i="19"/>
  <c r="J128" i="18"/>
  <c r="R114" i="19"/>
  <c r="K61" i="17"/>
  <c r="J124" i="19"/>
  <c r="R71" i="19"/>
  <c r="J86" i="19"/>
  <c r="J122" i="19"/>
  <c r="J136" i="18"/>
  <c r="J42" i="18"/>
  <c r="J84" i="18"/>
  <c r="J41" i="18"/>
  <c r="R44" i="19"/>
  <c r="K99" i="17"/>
  <c r="W18" i="16"/>
  <c r="J155" i="19"/>
  <c r="K146" i="17"/>
  <c r="J31" i="19"/>
  <c r="J71" i="18"/>
  <c r="K136" i="17"/>
  <c r="J159" i="19"/>
  <c r="J14" i="19"/>
  <c r="J124" i="18"/>
  <c r="R150" i="19"/>
  <c r="J88" i="18"/>
  <c r="R154" i="19"/>
  <c r="R116" i="19"/>
  <c r="J144" i="19"/>
  <c r="J61" i="19"/>
  <c r="K56" i="17"/>
  <c r="J45" i="19"/>
  <c r="K95" i="17"/>
  <c r="K73" i="17"/>
  <c r="K154" i="17"/>
  <c r="K111" i="17"/>
  <c r="K115" i="17"/>
  <c r="J74" i="18"/>
  <c r="J101" i="19"/>
  <c r="K118" i="17"/>
  <c r="K46" i="17"/>
  <c r="J112" i="18"/>
  <c r="K25" i="17"/>
  <c r="Y53" i="18"/>
  <c r="J103" i="19"/>
  <c r="J18" i="18"/>
  <c r="R80" i="19"/>
  <c r="J54" i="19"/>
  <c r="R76" i="19"/>
  <c r="J107" i="18"/>
  <c r="R58" i="19"/>
  <c r="R129" i="19"/>
  <c r="J101" i="18"/>
  <c r="R55" i="19"/>
  <c r="J98" i="18"/>
  <c r="R108" i="19"/>
  <c r="K137" i="43"/>
  <c r="K139" i="44"/>
  <c r="K143" i="44"/>
  <c r="J19" i="19"/>
  <c r="J137" i="18"/>
  <c r="J155" i="18"/>
  <c r="K132" i="17"/>
  <c r="J98" i="19"/>
  <c r="J84" i="19"/>
  <c r="J29" i="18"/>
  <c r="J142" i="19"/>
  <c r="J80" i="18"/>
  <c r="J129" i="19"/>
  <c r="J126" i="19"/>
  <c r="R73" i="19"/>
  <c r="R89" i="19"/>
  <c r="J69" i="18"/>
  <c r="K139" i="43"/>
  <c r="J71" i="19"/>
  <c r="J58" i="18"/>
  <c r="J116" i="19"/>
  <c r="Y81" i="18"/>
  <c r="K20" i="16"/>
  <c r="J100" i="19"/>
  <c r="K108" i="17"/>
  <c r="Y82" i="18"/>
  <c r="Y44" i="18"/>
  <c r="K115" i="16"/>
  <c r="K68" i="16"/>
  <c r="J131" i="18"/>
  <c r="K34" i="17"/>
  <c r="J82" i="18"/>
  <c r="J99" i="19"/>
  <c r="R157" i="19"/>
  <c r="R138" i="19"/>
  <c r="K150" i="17"/>
  <c r="J130" i="19"/>
  <c r="R137" i="19"/>
  <c r="K137" i="44"/>
  <c r="K66" i="17"/>
  <c r="J42" i="19"/>
  <c r="K60" i="17"/>
  <c r="K137" i="17"/>
  <c r="K153" i="17"/>
  <c r="J110" i="19"/>
  <c r="K68" i="17"/>
  <c r="J153" i="18"/>
  <c r="K72" i="17"/>
  <c r="K25" i="16"/>
  <c r="K127" i="17"/>
  <c r="K124" i="16"/>
  <c r="K155" i="17"/>
  <c r="J66" i="18"/>
  <c r="J54" i="18"/>
  <c r="R69" i="19"/>
  <c r="R156" i="19"/>
  <c r="J102" i="19"/>
  <c r="R60" i="19"/>
  <c r="R84" i="19"/>
  <c r="J139" i="19"/>
  <c r="J14" i="18"/>
  <c r="J123" i="19"/>
  <c r="R28" i="19"/>
  <c r="K44" i="17"/>
  <c r="J55" i="19"/>
  <c r="J10" i="19"/>
  <c r="K12" i="17"/>
  <c r="J88" i="19"/>
  <c r="Y150" i="18"/>
  <c r="Y123" i="18"/>
  <c r="Y101" i="18"/>
  <c r="K29" i="16"/>
  <c r="J116" i="18"/>
  <c r="K158" i="17"/>
  <c r="J75" i="19"/>
  <c r="J151" i="19"/>
  <c r="R136" i="19"/>
  <c r="J68" i="19"/>
  <c r="K76" i="16"/>
  <c r="J23" i="18"/>
  <c r="K72" i="16"/>
  <c r="K33" i="17"/>
  <c r="J89" i="19"/>
  <c r="R24" i="19"/>
  <c r="J131" i="19"/>
  <c r="J52" i="19"/>
  <c r="K30" i="17"/>
  <c r="J72" i="19"/>
  <c r="R113" i="19"/>
  <c r="R139" i="19"/>
  <c r="K156" i="17"/>
  <c r="K17" i="17"/>
  <c r="K143" i="17"/>
  <c r="J87" i="19"/>
  <c r="K15" i="16"/>
  <c r="J112" i="19"/>
  <c r="K90" i="17"/>
  <c r="J118" i="19"/>
  <c r="R42" i="19"/>
  <c r="J104" i="19"/>
  <c r="B39" i="11"/>
  <c r="D38" i="11"/>
  <c r="B82" i="11"/>
  <c r="D81" i="11"/>
  <c r="D103" i="11"/>
  <c r="B104" i="11"/>
  <c r="D11" i="11"/>
  <c r="B12" i="11"/>
  <c r="B61" i="11"/>
  <c r="D60" i="11"/>
  <c r="F250" i="30"/>
  <c r="C249" i="30"/>
  <c r="D250" i="30" s="1"/>
  <c r="F39" i="33"/>
  <c r="H39" i="33"/>
  <c r="F57" i="33"/>
  <c r="H57" i="33"/>
  <c r="F102" i="33"/>
  <c r="H102" i="33"/>
  <c r="D8" i="33"/>
  <c r="C109" i="33"/>
  <c r="E109" i="33"/>
  <c r="F109" i="33" s="1"/>
  <c r="F97" i="33"/>
  <c r="F15" i="33"/>
  <c r="H15" i="33"/>
  <c r="C29" i="33"/>
  <c r="F43" i="33"/>
  <c r="F30" i="33"/>
  <c r="E117" i="30"/>
  <c r="H118" i="30" s="1"/>
  <c r="L149" i="19"/>
  <c r="L147" i="19"/>
  <c r="L121" i="19"/>
  <c r="L119" i="19"/>
  <c r="L161" i="19"/>
  <c r="L93" i="19"/>
  <c r="L135" i="19"/>
  <c r="L133" i="19"/>
  <c r="L105" i="19"/>
  <c r="L51" i="19"/>
  <c r="L49" i="19"/>
  <c r="L91" i="19"/>
  <c r="L23" i="19"/>
  <c r="L65" i="19"/>
  <c r="L63" i="19"/>
  <c r="L37" i="19"/>
  <c r="L21" i="19"/>
  <c r="L79" i="19"/>
  <c r="K7" i="19"/>
  <c r="L35" i="19"/>
  <c r="L77" i="19"/>
  <c r="L107" i="19"/>
  <c r="L9" i="19"/>
  <c r="E271" i="30"/>
  <c r="H272" i="30"/>
  <c r="T161" i="19"/>
  <c r="T93" i="19"/>
  <c r="T135" i="19"/>
  <c r="T133" i="19"/>
  <c r="T107" i="19"/>
  <c r="T105" i="19"/>
  <c r="T149" i="19"/>
  <c r="T147" i="19"/>
  <c r="T65" i="19"/>
  <c r="T63" i="19"/>
  <c r="T119" i="19"/>
  <c r="T37" i="19"/>
  <c r="T35" i="19"/>
  <c r="T79" i="19"/>
  <c r="T77" i="19"/>
  <c r="T51" i="19"/>
  <c r="T49" i="19"/>
  <c r="T121" i="19"/>
  <c r="T23" i="19"/>
  <c r="T9" i="19"/>
  <c r="T91" i="19"/>
  <c r="T21" i="19"/>
  <c r="S7" i="19"/>
  <c r="U21" i="19"/>
  <c r="Z21" i="19" s="1"/>
  <c r="U161" i="19"/>
  <c r="Z153" i="19"/>
  <c r="Z83" i="19"/>
  <c r="U91" i="19"/>
  <c r="Z91" i="19" s="1"/>
  <c r="Z10" i="19"/>
  <c r="U9" i="19"/>
  <c r="U23" i="19"/>
  <c r="Z23" i="19" s="1"/>
  <c r="Z24" i="19"/>
  <c r="Z122" i="19"/>
  <c r="U121" i="19"/>
  <c r="Z121" i="19" s="1"/>
  <c r="U49" i="19"/>
  <c r="Z49" i="19" s="1"/>
  <c r="Z41" i="19"/>
  <c r="Z52" i="19"/>
  <c r="U51" i="19"/>
  <c r="Z51" i="19" s="1"/>
  <c r="U93" i="19"/>
  <c r="Z93" i="19" s="1"/>
  <c r="Z94" i="19"/>
  <c r="Z69" i="19"/>
  <c r="U77" i="19"/>
  <c r="Z77" i="19" s="1"/>
  <c r="Z80" i="19"/>
  <c r="U79" i="19"/>
  <c r="U35" i="19"/>
  <c r="Z27" i="19"/>
  <c r="U37" i="19"/>
  <c r="Z37" i="19" s="1"/>
  <c r="Z38" i="19"/>
  <c r="U119" i="19"/>
  <c r="Z119" i="19" s="1"/>
  <c r="Z111" i="19"/>
  <c r="U63" i="19"/>
  <c r="Z63" i="19" s="1"/>
  <c r="Z55" i="19"/>
  <c r="U65" i="19"/>
  <c r="Z65" i="19" s="1"/>
  <c r="Z66" i="19"/>
  <c r="Z139" i="19"/>
  <c r="U147" i="19"/>
  <c r="Z147" i="19" s="1"/>
  <c r="Z150" i="19"/>
  <c r="U149" i="19"/>
  <c r="Z149" i="19" s="1"/>
  <c r="Z97" i="19"/>
  <c r="U105" i="19"/>
  <c r="Z105" i="19" s="1"/>
  <c r="Z108" i="19"/>
  <c r="U107" i="19"/>
  <c r="Z107" i="19" s="1"/>
  <c r="U133" i="19"/>
  <c r="Z133" i="19" s="1"/>
  <c r="U135" i="19"/>
  <c r="Z136" i="19"/>
  <c r="H61" i="30"/>
  <c r="J61" i="30"/>
  <c r="H81" i="30"/>
  <c r="J81" i="30"/>
  <c r="H78" i="30"/>
  <c r="J78" i="30"/>
  <c r="H53" i="30"/>
  <c r="J53" i="30"/>
  <c r="H57" i="30"/>
  <c r="J57" i="30"/>
  <c r="H80" i="30"/>
  <c r="J80" i="30"/>
  <c r="H86" i="30"/>
  <c r="J86" i="30"/>
  <c r="H55" i="30"/>
  <c r="J55" i="30"/>
  <c r="H59" i="30"/>
  <c r="J59" i="30"/>
  <c r="H64" i="30"/>
  <c r="J64" i="30"/>
  <c r="H76" i="30"/>
  <c r="J76" i="30"/>
  <c r="H87" i="30"/>
  <c r="J87" i="30"/>
  <c r="F86" i="30"/>
  <c r="F81" i="30"/>
  <c r="F79" i="30"/>
  <c r="F77" i="30"/>
  <c r="F75" i="30"/>
  <c r="F83" i="30"/>
  <c r="F80" i="30"/>
  <c r="F85" i="30"/>
  <c r="F63" i="30"/>
  <c r="F82" i="30"/>
  <c r="F58" i="30"/>
  <c r="F56" i="30"/>
  <c r="F54" i="30"/>
  <c r="F65" i="30"/>
  <c r="F60" i="30"/>
  <c r="C51" i="30"/>
  <c r="F52" i="30" s="1"/>
  <c r="F76" i="30"/>
  <c r="F64" i="30"/>
  <c r="F59" i="30"/>
  <c r="F55" i="30"/>
  <c r="F84" i="30"/>
  <c r="F62" i="30"/>
  <c r="F78" i="30"/>
  <c r="F61" i="30"/>
  <c r="F57" i="30"/>
  <c r="F53" i="30"/>
  <c r="F87" i="30"/>
  <c r="H63" i="30"/>
  <c r="J63" i="30"/>
  <c r="C135" i="19"/>
  <c r="C133" i="19"/>
  <c r="I109" i="19"/>
  <c r="C107" i="19"/>
  <c r="C105" i="19"/>
  <c r="C149" i="19"/>
  <c r="C147" i="19"/>
  <c r="C121" i="19"/>
  <c r="C119" i="19"/>
  <c r="C161" i="19"/>
  <c r="C37" i="19"/>
  <c r="C79" i="19"/>
  <c r="C77" i="19"/>
  <c r="C51" i="19"/>
  <c r="C49" i="19"/>
  <c r="I49" i="19" s="1"/>
  <c r="C91" i="19"/>
  <c r="C65" i="19"/>
  <c r="C63" i="19"/>
  <c r="I28" i="19"/>
  <c r="I11" i="19"/>
  <c r="C9" i="19"/>
  <c r="C21" i="19"/>
  <c r="I34" i="19"/>
  <c r="I12" i="19"/>
  <c r="I7" i="19"/>
  <c r="E73" i="30"/>
  <c r="H74" i="30"/>
  <c r="C95" i="31"/>
  <c r="D96" i="31" s="1"/>
  <c r="D10" i="47"/>
  <c r="B11" i="47"/>
  <c r="H65" i="33"/>
  <c r="E51" i="33"/>
  <c r="H52" i="33" s="1"/>
  <c r="J102" i="31"/>
  <c r="L102" i="31"/>
  <c r="J33" i="31"/>
  <c r="L33" i="31"/>
  <c r="J75" i="31"/>
  <c r="L75" i="31"/>
  <c r="J35" i="31"/>
  <c r="L35" i="31"/>
  <c r="J36" i="31"/>
  <c r="L36" i="31"/>
  <c r="J58" i="31"/>
  <c r="L58" i="31"/>
  <c r="J56" i="31"/>
  <c r="L56" i="31"/>
  <c r="J79" i="31"/>
  <c r="L79" i="31"/>
  <c r="J31" i="31"/>
  <c r="L31" i="31"/>
  <c r="J34" i="31"/>
  <c r="L34" i="31"/>
  <c r="J100" i="31"/>
  <c r="L100" i="31"/>
  <c r="J54" i="31"/>
  <c r="L54" i="31"/>
  <c r="J77" i="31"/>
  <c r="L77" i="31"/>
  <c r="J32" i="31"/>
  <c r="L32" i="31"/>
  <c r="J98" i="31"/>
  <c r="L98" i="31"/>
  <c r="H106" i="31"/>
  <c r="H85" i="31"/>
  <c r="H36" i="31"/>
  <c r="H34" i="31"/>
  <c r="H32" i="31"/>
  <c r="H64" i="31"/>
  <c r="H59" i="31"/>
  <c r="H57" i="31"/>
  <c r="H55" i="31"/>
  <c r="H53" i="31"/>
  <c r="H80" i="31"/>
  <c r="H78" i="31"/>
  <c r="H76" i="31"/>
  <c r="H43" i="31"/>
  <c r="H38" i="31"/>
  <c r="H108" i="31"/>
  <c r="H103" i="31"/>
  <c r="H101" i="31"/>
  <c r="H99" i="31"/>
  <c r="H97" i="31"/>
  <c r="E29" i="31"/>
  <c r="H30" i="31" s="1"/>
  <c r="H87" i="31"/>
  <c r="H82" i="31"/>
  <c r="H35" i="31"/>
  <c r="H84" i="31"/>
  <c r="H75" i="31"/>
  <c r="H41" i="31"/>
  <c r="H104" i="31"/>
  <c r="H98" i="31"/>
  <c r="H37" i="31"/>
  <c r="H107" i="31"/>
  <c r="H40" i="31"/>
  <c r="H77" i="31"/>
  <c r="H60" i="31"/>
  <c r="H54" i="31"/>
  <c r="H83" i="31"/>
  <c r="H63" i="31"/>
  <c r="H100" i="31"/>
  <c r="H86" i="31"/>
  <c r="H102" i="31"/>
  <c r="H31" i="31"/>
  <c r="H58" i="31"/>
  <c r="H109" i="31"/>
  <c r="H56" i="31"/>
  <c r="H65" i="31"/>
  <c r="H42" i="31"/>
  <c r="H105" i="31"/>
  <c r="H62" i="31"/>
  <c r="H61" i="31"/>
  <c r="H81" i="31"/>
  <c r="H39" i="31"/>
  <c r="H33" i="31"/>
  <c r="H79" i="31"/>
  <c r="J101" i="31"/>
  <c r="L101" i="31"/>
  <c r="J76" i="31"/>
  <c r="L76" i="31"/>
  <c r="J78" i="31"/>
  <c r="L78" i="31"/>
  <c r="J80" i="31"/>
  <c r="L80" i="31"/>
  <c r="J53" i="31"/>
  <c r="L53" i="31"/>
  <c r="J55" i="31"/>
  <c r="L55" i="31"/>
  <c r="J57" i="31"/>
  <c r="L57" i="31"/>
  <c r="H13" i="30"/>
  <c r="J13" i="30"/>
  <c r="H17" i="30"/>
  <c r="J17" i="30"/>
  <c r="H9" i="30"/>
  <c r="J9" i="30"/>
  <c r="H19" i="30"/>
  <c r="J19" i="30"/>
  <c r="H11" i="30"/>
  <c r="J11" i="30"/>
  <c r="H15" i="30"/>
  <c r="J15" i="30"/>
  <c r="H20" i="30"/>
  <c r="J20" i="30"/>
  <c r="F19" i="30"/>
  <c r="F14" i="30"/>
  <c r="F12" i="30"/>
  <c r="F10" i="30"/>
  <c r="F21" i="30"/>
  <c r="F16" i="30"/>
  <c r="C7" i="30"/>
  <c r="F8" i="30" s="1"/>
  <c r="F9" i="30"/>
  <c r="F20" i="30"/>
  <c r="F15" i="30"/>
  <c r="F11" i="30"/>
  <c r="F18" i="30"/>
  <c r="F13" i="30"/>
  <c r="F17" i="30"/>
  <c r="H21" i="30"/>
  <c r="J21" i="30"/>
  <c r="H10" i="30"/>
  <c r="J10" i="30"/>
  <c r="H12" i="30"/>
  <c r="J12" i="30"/>
  <c r="H14" i="30"/>
  <c r="J14" i="30"/>
  <c r="F206" i="30"/>
  <c r="C205" i="30"/>
  <c r="D206" i="30" s="1"/>
  <c r="D8" i="31"/>
  <c r="B12" i="46"/>
  <c r="D11" i="46"/>
  <c r="B14" i="48"/>
  <c r="D13" i="48"/>
  <c r="C95" i="33"/>
  <c r="D96" i="33" s="1"/>
  <c r="K205" i="3"/>
  <c r="J205" i="3"/>
  <c r="K194" i="3"/>
  <c r="J194" i="3"/>
  <c r="K200" i="3"/>
  <c r="J200" i="3"/>
  <c r="J189" i="3"/>
  <c r="K189" i="3"/>
  <c r="M35" i="15"/>
  <c r="L35" i="15"/>
  <c r="K35" i="15"/>
  <c r="J35" i="15"/>
  <c r="I35" i="15"/>
  <c r="K20" i="13"/>
  <c r="J20" i="13"/>
  <c r="I20" i="13"/>
  <c r="Y120" i="18"/>
  <c r="X120" i="18"/>
  <c r="L72" i="2"/>
  <c r="J72" i="2"/>
  <c r="K72" i="2"/>
  <c r="K69" i="2"/>
  <c r="J69" i="2"/>
  <c r="L69" i="2"/>
  <c r="M161" i="15"/>
  <c r="L161" i="15"/>
  <c r="K161" i="15"/>
  <c r="J161" i="15"/>
  <c r="I161" i="15"/>
  <c r="J204" i="3"/>
  <c r="K204" i="3"/>
  <c r="K193" i="3"/>
  <c r="J193" i="3"/>
  <c r="K62" i="13"/>
  <c r="J62" i="13"/>
  <c r="I62" i="13"/>
  <c r="Y134" i="18"/>
  <c r="X134" i="18"/>
  <c r="Y118" i="18"/>
  <c r="X118" i="18"/>
  <c r="Y104" i="18"/>
  <c r="X104" i="18"/>
  <c r="K118" i="13"/>
  <c r="J118" i="13"/>
  <c r="I118" i="13"/>
  <c r="Y48" i="18"/>
  <c r="X48" i="18"/>
  <c r="K132" i="13"/>
  <c r="J132" i="13"/>
  <c r="I132" i="13"/>
  <c r="Y148" i="18"/>
  <c r="X148" i="18"/>
  <c r="M77" i="15"/>
  <c r="L77" i="15"/>
  <c r="K77" i="15"/>
  <c r="J77" i="15"/>
  <c r="I77" i="15"/>
  <c r="K117" i="3"/>
  <c r="J117" i="3"/>
  <c r="K207" i="3"/>
  <c r="J207" i="3"/>
  <c r="K196" i="3"/>
  <c r="J196" i="3"/>
  <c r="K43" i="2"/>
  <c r="J43" i="2"/>
  <c r="K17" i="2"/>
  <c r="J17" i="2"/>
  <c r="K192" i="3"/>
  <c r="J192" i="3"/>
  <c r="K203" i="3"/>
  <c r="J203" i="3"/>
  <c r="K90" i="13"/>
  <c r="J90" i="13"/>
  <c r="I90" i="13"/>
  <c r="K202" i="3"/>
  <c r="J202" i="3"/>
  <c r="J191" i="3"/>
  <c r="K191" i="3"/>
  <c r="K122" i="3"/>
  <c r="J122" i="3"/>
  <c r="J63" i="15"/>
  <c r="I63" i="15"/>
  <c r="M63" i="15"/>
  <c r="L63" i="15"/>
  <c r="K63" i="15"/>
  <c r="M21" i="15"/>
  <c r="K21" i="15"/>
  <c r="L21" i="15"/>
  <c r="J21" i="15"/>
  <c r="I21" i="15"/>
  <c r="W20" i="13"/>
  <c r="V20" i="13"/>
  <c r="U20" i="13"/>
  <c r="Y132" i="18"/>
  <c r="X132" i="18"/>
  <c r="Y92" i="18"/>
  <c r="X92" i="18"/>
  <c r="L91" i="15"/>
  <c r="K91" i="15"/>
  <c r="J91" i="15"/>
  <c r="I91" i="15"/>
  <c r="M91" i="15"/>
  <c r="K188" i="3"/>
  <c r="J188" i="3"/>
  <c r="K190" i="3"/>
  <c r="J190" i="3"/>
  <c r="K201" i="3"/>
  <c r="J201" i="3"/>
  <c r="K126" i="3"/>
  <c r="J126" i="3"/>
  <c r="J115" i="3"/>
  <c r="K115" i="3"/>
  <c r="K195" i="3"/>
  <c r="J195" i="3"/>
  <c r="K206" i="3"/>
  <c r="J206" i="3"/>
  <c r="M147" i="15"/>
  <c r="L147" i="15"/>
  <c r="K147" i="15"/>
  <c r="J147" i="15"/>
  <c r="I147" i="15"/>
  <c r="I105" i="15"/>
  <c r="L105" i="15"/>
  <c r="K105" i="15"/>
  <c r="M105" i="15"/>
  <c r="J105" i="15"/>
  <c r="M49" i="15"/>
  <c r="L49" i="15"/>
  <c r="K49" i="15"/>
  <c r="J49" i="15"/>
  <c r="I49" i="15"/>
  <c r="K55" i="12"/>
  <c r="J55" i="12"/>
  <c r="I55" i="12"/>
  <c r="L55" i="12"/>
  <c r="X146" i="18"/>
  <c r="Y146" i="18"/>
  <c r="Y50" i="18"/>
  <c r="X50" i="18"/>
  <c r="Y36" i="18"/>
  <c r="X36" i="18"/>
  <c r="K161" i="16"/>
  <c r="J161" i="16"/>
  <c r="I161" i="16"/>
  <c r="K147" i="16"/>
  <c r="J147" i="16"/>
  <c r="I147" i="16"/>
  <c r="K131" i="3"/>
  <c r="J131" i="3"/>
  <c r="J120" i="3"/>
  <c r="K120" i="3"/>
  <c r="Y34" i="18"/>
  <c r="X34" i="18"/>
  <c r="K135" i="16"/>
  <c r="J135" i="16"/>
  <c r="I135" i="16"/>
  <c r="K105" i="16"/>
  <c r="J105" i="16"/>
  <c r="I105" i="16"/>
  <c r="K49" i="17"/>
  <c r="J49" i="17"/>
  <c r="I49" i="17"/>
  <c r="R132" i="18"/>
  <c r="Q132" i="18"/>
  <c r="K42" i="2"/>
  <c r="J42" i="2"/>
  <c r="K45" i="2"/>
  <c r="J45" i="2"/>
  <c r="K48" i="13"/>
  <c r="J48" i="13"/>
  <c r="I48" i="13"/>
  <c r="K79" i="16"/>
  <c r="J79" i="16"/>
  <c r="I79" i="16"/>
  <c r="I49" i="16"/>
  <c r="J49" i="16"/>
  <c r="K49" i="16"/>
  <c r="J9" i="17"/>
  <c r="I9" i="17"/>
  <c r="K9" i="17"/>
  <c r="K39" i="17"/>
  <c r="K124" i="17"/>
  <c r="K57" i="17"/>
  <c r="K122" i="17"/>
  <c r="K71" i="17"/>
  <c r="K102" i="17"/>
  <c r="K112" i="17"/>
  <c r="K131" i="17"/>
  <c r="K110" i="17"/>
  <c r="K43" i="17"/>
  <c r="K47" i="17"/>
  <c r="K147" i="17"/>
  <c r="J147" i="17"/>
  <c r="I147" i="17"/>
  <c r="J120" i="18"/>
  <c r="I120" i="18"/>
  <c r="J50" i="18"/>
  <c r="I50" i="18"/>
  <c r="R64" i="18"/>
  <c r="Q64" i="18"/>
  <c r="R76" i="18"/>
  <c r="Q76" i="18"/>
  <c r="R34" i="18"/>
  <c r="Q34" i="18"/>
  <c r="X93" i="19"/>
  <c r="R161" i="19"/>
  <c r="P161" i="19"/>
  <c r="K37" i="16"/>
  <c r="J37" i="16"/>
  <c r="I37" i="16"/>
  <c r="K23" i="17"/>
  <c r="J23" i="17"/>
  <c r="I23" i="17"/>
  <c r="K79" i="17"/>
  <c r="J79" i="17"/>
  <c r="I79" i="17"/>
  <c r="J76" i="18"/>
  <c r="I76" i="18"/>
  <c r="R36" i="18"/>
  <c r="Q36" i="18"/>
  <c r="X35" i="19"/>
  <c r="J107" i="19"/>
  <c r="I107" i="19"/>
  <c r="H107" i="19"/>
  <c r="J77" i="19"/>
  <c r="I77" i="19"/>
  <c r="H77" i="19"/>
  <c r="J49" i="19"/>
  <c r="H49" i="19"/>
  <c r="P51" i="19"/>
  <c r="R51" i="19"/>
  <c r="K53" i="12"/>
  <c r="J53" i="12"/>
  <c r="I53" i="12"/>
  <c r="H57" i="12"/>
  <c r="L53" i="12"/>
  <c r="K91" i="16"/>
  <c r="J91" i="16"/>
  <c r="I91" i="16"/>
  <c r="J34" i="18"/>
  <c r="I34" i="18"/>
  <c r="K54" i="12"/>
  <c r="J54" i="12"/>
  <c r="I54" i="12"/>
  <c r="L54" i="12"/>
  <c r="Y62" i="18"/>
  <c r="X62" i="18"/>
  <c r="K65" i="17"/>
  <c r="J65" i="17"/>
  <c r="I65" i="17"/>
  <c r="J64" i="18"/>
  <c r="I64" i="18"/>
  <c r="R134" i="18"/>
  <c r="Q134" i="18"/>
  <c r="J36" i="18"/>
  <c r="I36" i="18"/>
  <c r="R90" i="18"/>
  <c r="Q90" i="18"/>
  <c r="R146" i="18"/>
  <c r="Q146" i="18"/>
  <c r="J93" i="19"/>
  <c r="H93" i="19"/>
  <c r="J105" i="19"/>
  <c r="I105" i="19"/>
  <c r="H105" i="19"/>
  <c r="R35" i="19"/>
  <c r="P35" i="19"/>
  <c r="R49" i="19"/>
  <c r="P49" i="19"/>
  <c r="K56" i="12"/>
  <c r="J56" i="12"/>
  <c r="I56" i="12"/>
  <c r="L56" i="12"/>
  <c r="Y64" i="18"/>
  <c r="X64" i="18"/>
  <c r="J134" i="18"/>
  <c r="I134" i="18"/>
  <c r="X65" i="19"/>
  <c r="J119" i="19"/>
  <c r="I119" i="19"/>
  <c r="H119" i="19"/>
  <c r="I63" i="19"/>
  <c r="H63" i="19"/>
  <c r="J63" i="19"/>
  <c r="J9" i="19"/>
  <c r="I9" i="19"/>
  <c r="H9" i="19"/>
  <c r="J34" i="19"/>
  <c r="J94" i="19"/>
  <c r="J12" i="19"/>
  <c r="J27" i="19"/>
  <c r="J11" i="19"/>
  <c r="J109" i="19"/>
  <c r="J24" i="19"/>
  <c r="J28" i="19"/>
  <c r="K65" i="16"/>
  <c r="J65" i="16"/>
  <c r="I65" i="16"/>
  <c r="K35" i="16"/>
  <c r="J35" i="16"/>
  <c r="I35" i="16"/>
  <c r="I48" i="18"/>
  <c r="J48" i="18"/>
  <c r="T23" i="14"/>
  <c r="S23" i="14"/>
  <c r="Y78" i="18"/>
  <c r="X78" i="18"/>
  <c r="K9" i="16"/>
  <c r="J9" i="16"/>
  <c r="I9" i="16"/>
  <c r="K110" i="16"/>
  <c r="K67" i="16"/>
  <c r="K18" i="16"/>
  <c r="K140" i="16"/>
  <c r="K158" i="16"/>
  <c r="K88" i="16"/>
  <c r="K28" i="16"/>
  <c r="K90" i="16"/>
  <c r="K57" i="16"/>
  <c r="K100" i="16"/>
  <c r="K151" i="16"/>
  <c r="K26" i="16"/>
  <c r="K112" i="16"/>
  <c r="K114" i="16"/>
  <c r="K51" i="17"/>
  <c r="I51" i="17"/>
  <c r="J51" i="17"/>
  <c r="J107" i="17"/>
  <c r="I107" i="17"/>
  <c r="K107" i="17"/>
  <c r="X79" i="19"/>
  <c r="X63" i="19"/>
  <c r="J149" i="19"/>
  <c r="I149" i="19"/>
  <c r="H149" i="19"/>
  <c r="K76" i="13"/>
  <c r="J76" i="13"/>
  <c r="I76" i="13"/>
  <c r="Y90" i="18"/>
  <c r="X90" i="18"/>
  <c r="K149" i="16"/>
  <c r="J149" i="16"/>
  <c r="I149" i="16"/>
  <c r="K34" i="13"/>
  <c r="J34" i="13"/>
  <c r="I34" i="13"/>
  <c r="Y160" i="18"/>
  <c r="X160" i="18"/>
  <c r="K35" i="17"/>
  <c r="J35" i="17"/>
  <c r="I35" i="17"/>
  <c r="W9" i="16"/>
  <c r="V9" i="16"/>
  <c r="U9" i="16"/>
  <c r="W12" i="16"/>
  <c r="W13" i="16"/>
  <c r="W14" i="16"/>
  <c r="W15" i="16"/>
  <c r="K77" i="16"/>
  <c r="J77" i="16"/>
  <c r="I77" i="16"/>
  <c r="K51" i="16"/>
  <c r="J51" i="16"/>
  <c r="I51" i="16"/>
  <c r="J133" i="16"/>
  <c r="I133" i="16"/>
  <c r="K133" i="16"/>
  <c r="K119" i="17"/>
  <c r="J119" i="17"/>
  <c r="I119" i="17"/>
  <c r="J104" i="13"/>
  <c r="I104" i="13"/>
  <c r="K104" i="13"/>
  <c r="K160" i="13"/>
  <c r="J160" i="13"/>
  <c r="I160" i="13"/>
  <c r="Y8" i="18"/>
  <c r="X8" i="18"/>
  <c r="Y88" i="18"/>
  <c r="I119" i="16"/>
  <c r="K119" i="16"/>
  <c r="J119" i="16"/>
  <c r="I93" i="16"/>
  <c r="K93" i="16"/>
  <c r="J93" i="16"/>
  <c r="J63" i="16"/>
  <c r="I63" i="16"/>
  <c r="K63" i="16"/>
  <c r="K161" i="17"/>
  <c r="J161" i="17"/>
  <c r="I161" i="17"/>
  <c r="J63" i="17"/>
  <c r="I63" i="17"/>
  <c r="K63" i="17"/>
  <c r="J92" i="18"/>
  <c r="I92" i="18"/>
  <c r="J22" i="18"/>
  <c r="I22" i="18"/>
  <c r="J8" i="18"/>
  <c r="I8" i="18"/>
  <c r="J19" i="18"/>
  <c r="J115" i="18"/>
  <c r="J33" i="18"/>
  <c r="J27" i="18"/>
  <c r="J67" i="18"/>
  <c r="J12" i="18"/>
  <c r="J26" i="18"/>
  <c r="J52" i="18"/>
  <c r="J13" i="18"/>
  <c r="J72" i="18"/>
  <c r="J45" i="18"/>
  <c r="J123" i="18"/>
  <c r="J138" i="18"/>
  <c r="J59" i="18"/>
  <c r="R106" i="18"/>
  <c r="Q106" i="18"/>
  <c r="R118" i="18"/>
  <c r="Q118" i="18"/>
  <c r="R92" i="18"/>
  <c r="Q92" i="18"/>
  <c r="X133" i="19"/>
  <c r="X149" i="19"/>
  <c r="X91" i="19"/>
  <c r="I37" i="19"/>
  <c r="H37" i="19"/>
  <c r="J37" i="19"/>
  <c r="R121" i="19"/>
  <c r="P121" i="19"/>
  <c r="P91" i="19"/>
  <c r="R91" i="19"/>
  <c r="K187" i="3"/>
  <c r="J187" i="3"/>
  <c r="J146" i="13"/>
  <c r="K146" i="13"/>
  <c r="I146" i="13"/>
  <c r="Y106" i="18"/>
  <c r="X106" i="18"/>
  <c r="Y20" i="18"/>
  <c r="X20" i="18"/>
  <c r="K121" i="16"/>
  <c r="J121" i="16"/>
  <c r="I121" i="16"/>
  <c r="K93" i="17"/>
  <c r="J93" i="17"/>
  <c r="I93" i="17"/>
  <c r="K71" i="2"/>
  <c r="J71" i="2"/>
  <c r="K68" i="2"/>
  <c r="J68" i="2"/>
  <c r="Y76" i="18"/>
  <c r="X76" i="18"/>
  <c r="Y22" i="18"/>
  <c r="X22" i="18"/>
  <c r="K105" i="17"/>
  <c r="J105" i="17"/>
  <c r="I105" i="17"/>
  <c r="X147" i="19"/>
  <c r="K186" i="3"/>
  <c r="J186" i="3"/>
  <c r="K197" i="3"/>
  <c r="J197" i="3"/>
  <c r="M133" i="15"/>
  <c r="L133" i="15"/>
  <c r="K133" i="15"/>
  <c r="J133" i="15"/>
  <c r="I133" i="15"/>
  <c r="K91" i="17"/>
  <c r="J91" i="17"/>
  <c r="I91" i="17"/>
  <c r="M119" i="15"/>
  <c r="I119" i="15"/>
  <c r="K119" i="15"/>
  <c r="L119" i="15"/>
  <c r="J119" i="15"/>
  <c r="J21" i="16"/>
  <c r="I21" i="16"/>
  <c r="K21" i="16"/>
  <c r="R50" i="18"/>
  <c r="Q50" i="18"/>
  <c r="X119" i="19"/>
  <c r="I78" i="21"/>
  <c r="H78" i="21"/>
  <c r="K37" i="17"/>
  <c r="J37" i="17"/>
  <c r="I37" i="17"/>
  <c r="H135" i="19"/>
  <c r="J135" i="19"/>
  <c r="I135" i="19"/>
  <c r="I64" i="21"/>
  <c r="H64" i="21"/>
  <c r="L119" i="22"/>
  <c r="K119" i="22"/>
  <c r="J119" i="22"/>
  <c r="K34" i="27"/>
  <c r="J34" i="27"/>
  <c r="I34" i="27"/>
  <c r="J21" i="17"/>
  <c r="I21" i="17"/>
  <c r="K21" i="17"/>
  <c r="K135" i="17"/>
  <c r="J135" i="17"/>
  <c r="I135" i="17"/>
  <c r="W21" i="16"/>
  <c r="V21" i="16"/>
  <c r="U21" i="16"/>
  <c r="R160" i="18"/>
  <c r="Q160" i="18"/>
  <c r="X51" i="19"/>
  <c r="X161" i="19"/>
  <c r="R9" i="19"/>
  <c r="P9" i="19"/>
  <c r="R32" i="19"/>
  <c r="R12" i="19"/>
  <c r="R10" i="19"/>
  <c r="R15" i="19"/>
  <c r="R87" i="19"/>
  <c r="R117" i="19"/>
  <c r="R16" i="19"/>
  <c r="R31" i="19"/>
  <c r="R19" i="19"/>
  <c r="R20" i="19"/>
  <c r="R25" i="19"/>
  <c r="R17" i="19"/>
  <c r="R11" i="19"/>
  <c r="R86" i="19"/>
  <c r="R21" i="19"/>
  <c r="P21" i="19"/>
  <c r="K146" i="27"/>
  <c r="J146" i="27"/>
  <c r="I146" i="27"/>
  <c r="J107" i="16"/>
  <c r="I107" i="16"/>
  <c r="K107" i="16"/>
  <c r="K121" i="17"/>
  <c r="J121" i="17"/>
  <c r="I121" i="17"/>
  <c r="K133" i="17"/>
  <c r="J133" i="17"/>
  <c r="I133" i="17"/>
  <c r="W21" i="17"/>
  <c r="V21" i="17"/>
  <c r="U21" i="17"/>
  <c r="J90" i="18"/>
  <c r="I90" i="18"/>
  <c r="R20" i="18"/>
  <c r="Q20" i="18"/>
  <c r="R93" i="19"/>
  <c r="P93" i="19"/>
  <c r="I106" i="21"/>
  <c r="H106" i="21"/>
  <c r="K20" i="26"/>
  <c r="J20" i="26"/>
  <c r="I20" i="26"/>
  <c r="J146" i="18"/>
  <c r="I146" i="18"/>
  <c r="X49" i="19"/>
  <c r="X9" i="19"/>
  <c r="M132" i="28"/>
  <c r="L132" i="28"/>
  <c r="K132" i="28"/>
  <c r="J132" i="28"/>
  <c r="I132" i="28"/>
  <c r="J35" i="19"/>
  <c r="H35" i="19"/>
  <c r="J146" i="26"/>
  <c r="I146" i="26"/>
  <c r="K146" i="26"/>
  <c r="M76" i="28"/>
  <c r="L76" i="28"/>
  <c r="K76" i="28"/>
  <c r="J76" i="28"/>
  <c r="I76" i="28"/>
  <c r="M62" i="28"/>
  <c r="L62" i="28"/>
  <c r="K62" i="28"/>
  <c r="J62" i="28"/>
  <c r="I62" i="28"/>
  <c r="K76" i="27"/>
  <c r="J76" i="27"/>
  <c r="I76" i="27"/>
  <c r="J78" i="18"/>
  <c r="I78" i="18"/>
  <c r="J104" i="18"/>
  <c r="I104" i="18"/>
  <c r="R22" i="18"/>
  <c r="Q22" i="18"/>
  <c r="X107" i="19"/>
  <c r="J133" i="19"/>
  <c r="I133" i="19"/>
  <c r="H133" i="19"/>
  <c r="J65" i="19"/>
  <c r="I65" i="19"/>
  <c r="H65" i="19"/>
  <c r="X23" i="19"/>
  <c r="R37" i="19"/>
  <c r="P37" i="19"/>
  <c r="I92" i="21"/>
  <c r="H92" i="21"/>
  <c r="K34" i="26"/>
  <c r="J34" i="26"/>
  <c r="I34" i="26"/>
  <c r="K104" i="26"/>
  <c r="J104" i="26"/>
  <c r="I104" i="26"/>
  <c r="J118" i="18"/>
  <c r="I118" i="18"/>
  <c r="J132" i="18"/>
  <c r="I132" i="18"/>
  <c r="J121" i="19"/>
  <c r="I121" i="19"/>
  <c r="H121" i="19"/>
  <c r="P149" i="19"/>
  <c r="R149" i="19"/>
  <c r="L133" i="22"/>
  <c r="K133" i="22"/>
  <c r="J133" i="22"/>
  <c r="I160" i="27"/>
  <c r="J160" i="27"/>
  <c r="K160" i="27"/>
  <c r="R48" i="18"/>
  <c r="Q48" i="18"/>
  <c r="X105" i="19"/>
  <c r="X37" i="19"/>
  <c r="H161" i="19"/>
  <c r="J161" i="19"/>
  <c r="I161" i="19"/>
  <c r="R135" i="19"/>
  <c r="P135" i="19"/>
  <c r="R23" i="19"/>
  <c r="P23" i="19"/>
  <c r="R22" i="21"/>
  <c r="Q22" i="21"/>
  <c r="I118" i="26"/>
  <c r="K118" i="26"/>
  <c r="J118" i="26"/>
  <c r="K48" i="26"/>
  <c r="J48" i="26"/>
  <c r="I48" i="26"/>
  <c r="K62" i="26"/>
  <c r="J62" i="26"/>
  <c r="I62" i="26"/>
  <c r="R62" i="18"/>
  <c r="Q62" i="18"/>
  <c r="R79" i="19"/>
  <c r="P79" i="19"/>
  <c r="L91" i="22"/>
  <c r="K91" i="22"/>
  <c r="J91" i="22"/>
  <c r="K90" i="26"/>
  <c r="J90" i="26"/>
  <c r="I90" i="26"/>
  <c r="J160" i="18"/>
  <c r="I160" i="18"/>
  <c r="R133" i="19"/>
  <c r="P133" i="19"/>
  <c r="I162" i="21"/>
  <c r="H162" i="21"/>
  <c r="I134" i="21"/>
  <c r="H134" i="21"/>
  <c r="K23" i="16"/>
  <c r="J23" i="16"/>
  <c r="I23" i="16"/>
  <c r="J62" i="18"/>
  <c r="I62" i="18"/>
  <c r="X77" i="19"/>
  <c r="P77" i="19"/>
  <c r="R77" i="19"/>
  <c r="I50" i="21"/>
  <c r="H50" i="21"/>
  <c r="X21" i="22"/>
  <c r="W21" i="22"/>
  <c r="V21" i="22"/>
  <c r="K160" i="26"/>
  <c r="J160" i="26"/>
  <c r="I160" i="26"/>
  <c r="J106" i="18"/>
  <c r="I106" i="18"/>
  <c r="Q104" i="18"/>
  <c r="R104" i="18"/>
  <c r="J51" i="19"/>
  <c r="I51" i="19"/>
  <c r="H51" i="19"/>
  <c r="K76" i="26"/>
  <c r="J76" i="26"/>
  <c r="I76" i="26"/>
  <c r="K118" i="28"/>
  <c r="J118" i="28"/>
  <c r="I118" i="28"/>
  <c r="M118" i="28"/>
  <c r="L118" i="28"/>
  <c r="J148" i="18"/>
  <c r="I148" i="18"/>
  <c r="R78" i="18"/>
  <c r="Q78" i="18"/>
  <c r="J21" i="19"/>
  <c r="I21" i="19"/>
  <c r="H21" i="19"/>
  <c r="R65" i="19"/>
  <c r="P65" i="19"/>
  <c r="I120" i="21"/>
  <c r="H120" i="21"/>
  <c r="L147" i="22"/>
  <c r="K147" i="22"/>
  <c r="J147" i="22"/>
  <c r="K149" i="17"/>
  <c r="J149" i="17"/>
  <c r="I149" i="17"/>
  <c r="H91" i="19"/>
  <c r="J91" i="19"/>
  <c r="I91" i="19"/>
  <c r="R119" i="19"/>
  <c r="P119" i="19"/>
  <c r="I148" i="21"/>
  <c r="H148" i="21"/>
  <c r="M160" i="28"/>
  <c r="L160" i="28"/>
  <c r="I160" i="28"/>
  <c r="K160" i="28"/>
  <c r="J160" i="28"/>
  <c r="K90" i="27"/>
  <c r="J90" i="27"/>
  <c r="I90" i="27"/>
  <c r="K104" i="27"/>
  <c r="J104" i="27"/>
  <c r="I104" i="27"/>
  <c r="R63" i="19"/>
  <c r="P63" i="19"/>
  <c r="I36" i="21"/>
  <c r="H36" i="21"/>
  <c r="L105" i="22"/>
  <c r="K105" i="22"/>
  <c r="J105" i="22"/>
  <c r="K146" i="28"/>
  <c r="J146" i="28"/>
  <c r="I146" i="28"/>
  <c r="M146" i="28"/>
  <c r="L146" i="28"/>
  <c r="M48" i="28"/>
  <c r="L48" i="28"/>
  <c r="K48" i="28"/>
  <c r="I48" i="28"/>
  <c r="J48" i="28"/>
  <c r="I118" i="27"/>
  <c r="K118" i="27"/>
  <c r="J118" i="27"/>
  <c r="K77" i="17"/>
  <c r="J77" i="17"/>
  <c r="I77" i="17"/>
  <c r="X21" i="19"/>
  <c r="J147" i="19"/>
  <c r="I147" i="19"/>
  <c r="H147" i="19"/>
  <c r="I34" i="28"/>
  <c r="M34" i="28"/>
  <c r="L34" i="28"/>
  <c r="J34" i="28"/>
  <c r="K34" i="28"/>
  <c r="Q148" i="18"/>
  <c r="R148" i="18"/>
  <c r="K132" i="26"/>
  <c r="J132" i="26"/>
  <c r="I132" i="26"/>
  <c r="M90" i="28"/>
  <c r="L90" i="28"/>
  <c r="K90" i="28"/>
  <c r="J90" i="28"/>
  <c r="I90" i="28"/>
  <c r="J20" i="18"/>
  <c r="I20" i="18"/>
  <c r="R120" i="18"/>
  <c r="Q120" i="18"/>
  <c r="X135" i="19"/>
  <c r="X121" i="19"/>
  <c r="P105" i="19"/>
  <c r="R105" i="19"/>
  <c r="R107" i="19"/>
  <c r="P107" i="19"/>
  <c r="I22" i="21"/>
  <c r="H22" i="21"/>
  <c r="L20" i="28"/>
  <c r="K20" i="28"/>
  <c r="J20" i="28"/>
  <c r="I20" i="28"/>
  <c r="M20" i="28"/>
  <c r="K132" i="27"/>
  <c r="J132" i="27"/>
  <c r="I132" i="27"/>
  <c r="J79" i="19"/>
  <c r="I79" i="19"/>
  <c r="H79" i="19"/>
  <c r="R147" i="19"/>
  <c r="P147" i="19"/>
  <c r="L161" i="22"/>
  <c r="K161" i="22"/>
  <c r="J161" i="22"/>
  <c r="M104" i="28"/>
  <c r="L104" i="28"/>
  <c r="K104" i="28"/>
  <c r="J104" i="28"/>
  <c r="I104" i="28"/>
  <c r="K48" i="27"/>
  <c r="J48" i="27"/>
  <c r="I48" i="27"/>
  <c r="K62" i="27"/>
  <c r="J62" i="27"/>
  <c r="I62" i="27"/>
  <c r="T16" i="43"/>
  <c r="S16" i="43"/>
  <c r="R16" i="43"/>
  <c r="Q16" i="43"/>
  <c r="P16" i="43"/>
  <c r="I16" i="43"/>
  <c r="H16" i="43"/>
  <c r="J16" i="43"/>
  <c r="I129" i="39"/>
  <c r="H129" i="39"/>
  <c r="G129" i="39"/>
  <c r="I146" i="45"/>
  <c r="H146" i="45"/>
  <c r="K146" i="45" s="1"/>
  <c r="G146" i="45"/>
  <c r="N16" i="43"/>
  <c r="M16" i="43"/>
  <c r="L16" i="43"/>
  <c r="I146" i="44"/>
  <c r="G146" i="44"/>
  <c r="H146" i="44"/>
  <c r="K146" i="44" s="1"/>
  <c r="N146" i="43"/>
  <c r="M146" i="43"/>
  <c r="L146" i="43"/>
  <c r="O146" i="43"/>
  <c r="H146" i="43"/>
  <c r="K146" i="43" s="1"/>
  <c r="G146" i="43"/>
  <c r="I146" i="43"/>
  <c r="O146" i="44"/>
  <c r="N146" i="44"/>
  <c r="M146" i="44"/>
  <c r="L146" i="44"/>
  <c r="K20" i="27"/>
  <c r="J20" i="27"/>
  <c r="I20" i="27"/>
  <c r="C51" i="52" l="1"/>
  <c r="D52" i="52" s="1"/>
  <c r="D8" i="52"/>
  <c r="C29" i="52"/>
  <c r="D30" i="52" s="1"/>
  <c r="C73" i="52"/>
  <c r="D74" i="52" s="1"/>
  <c r="C95" i="52"/>
  <c r="D96" i="52" s="1"/>
  <c r="F74" i="52"/>
  <c r="F8" i="52"/>
  <c r="H96" i="52"/>
  <c r="H30" i="52"/>
  <c r="H52" i="52"/>
  <c r="C227" i="51"/>
  <c r="D228" i="51" s="1"/>
  <c r="C73" i="51"/>
  <c r="D74" i="51" s="1"/>
  <c r="C29" i="51"/>
  <c r="D30" i="51" s="1"/>
  <c r="C161" i="51"/>
  <c r="D162" i="51" s="1"/>
  <c r="C117" i="51"/>
  <c r="D118" i="51" s="1"/>
  <c r="C139" i="51"/>
  <c r="D140" i="51" s="1"/>
  <c r="C183" i="51"/>
  <c r="D184" i="51" s="1"/>
  <c r="C95" i="51"/>
  <c r="D96" i="51" s="1"/>
  <c r="C51" i="51"/>
  <c r="D52" i="51" s="1"/>
  <c r="C205" i="51"/>
  <c r="D206" i="51" s="1"/>
  <c r="C253" i="51"/>
  <c r="D254" i="51" s="1"/>
  <c r="D8" i="51"/>
  <c r="C51" i="49"/>
  <c r="D52" i="49" s="1"/>
  <c r="D8" i="49"/>
  <c r="C227" i="49"/>
  <c r="D228" i="49" s="1"/>
  <c r="C139" i="49"/>
  <c r="D140" i="49" s="1"/>
  <c r="C271" i="49"/>
  <c r="D272" i="49" s="1"/>
  <c r="C95" i="49"/>
  <c r="D96" i="49" s="1"/>
  <c r="C183" i="49"/>
  <c r="D184" i="49" s="1"/>
  <c r="C161" i="49"/>
  <c r="D162" i="49" s="1"/>
  <c r="C73" i="49"/>
  <c r="D74" i="49" s="1"/>
  <c r="C249" i="49"/>
  <c r="D250" i="49" s="1"/>
  <c r="C29" i="49"/>
  <c r="D30" i="49" s="1"/>
  <c r="C117" i="49"/>
  <c r="D118" i="49" s="1"/>
  <c r="C205" i="49"/>
  <c r="D206" i="49" s="1"/>
  <c r="F96" i="33"/>
  <c r="F96" i="31"/>
  <c r="Z9" i="19"/>
  <c r="Z118" i="19"/>
  <c r="Z28" i="19"/>
  <c r="Z58" i="19"/>
  <c r="Z143" i="19"/>
  <c r="Z26" i="19"/>
  <c r="Z114" i="19"/>
  <c r="Z113" i="19"/>
  <c r="Z17" i="19"/>
  <c r="Z53" i="19"/>
  <c r="Z116" i="19"/>
  <c r="Z54" i="19"/>
  <c r="Z102" i="19"/>
  <c r="Z138" i="19"/>
  <c r="Z47" i="19"/>
  <c r="Z30" i="19"/>
  <c r="Z45" i="19"/>
  <c r="Z85" i="19"/>
  <c r="Z160" i="19"/>
  <c r="Z99" i="19"/>
  <c r="Z42" i="19"/>
  <c r="Z18" i="19"/>
  <c r="Z72" i="19"/>
  <c r="Z86" i="19"/>
  <c r="Z157" i="19"/>
  <c r="Z155" i="19"/>
  <c r="Z88" i="19"/>
  <c r="Z137" i="19"/>
  <c r="Z12" i="19"/>
  <c r="Z126" i="19"/>
  <c r="Z59" i="19"/>
  <c r="Z112" i="19"/>
  <c r="Z152" i="19"/>
  <c r="Z144" i="19"/>
  <c r="Z81" i="19"/>
  <c r="Z110" i="19"/>
  <c r="Z67" i="19"/>
  <c r="Z130" i="19"/>
  <c r="Z19" i="19"/>
  <c r="Z146" i="19"/>
  <c r="Z128" i="19"/>
  <c r="Z75" i="19"/>
  <c r="Z154" i="19"/>
  <c r="Z40" i="19"/>
  <c r="Z141" i="19"/>
  <c r="Z123" i="19"/>
  <c r="Z70" i="19"/>
  <c r="Z127" i="19"/>
  <c r="Z31" i="19"/>
  <c r="Z117" i="19"/>
  <c r="Z11" i="19"/>
  <c r="Z109" i="19"/>
  <c r="Z101" i="19"/>
  <c r="Z48" i="19"/>
  <c r="Z100" i="19"/>
  <c r="Z61" i="19"/>
  <c r="Z103" i="19"/>
  <c r="Z96" i="19"/>
  <c r="Z43" i="19"/>
  <c r="Z90" i="19"/>
  <c r="Z20" i="19"/>
  <c r="Z98" i="19"/>
  <c r="Z104" i="19"/>
  <c r="Z32" i="19"/>
  <c r="Z84" i="19"/>
  <c r="Z56" i="19"/>
  <c r="Z156" i="19"/>
  <c r="Z142" i="19"/>
  <c r="Z68" i="19"/>
  <c r="Z132" i="19"/>
  <c r="Z87" i="19"/>
  <c r="Z82" i="19"/>
  <c r="Z16" i="19"/>
  <c r="Z73" i="19"/>
  <c r="Z34" i="19"/>
  <c r="Z39" i="19"/>
  <c r="Z76" i="19"/>
  <c r="Z151" i="19"/>
  <c r="Z71" i="19"/>
  <c r="Z115" i="19"/>
  <c r="Z62" i="19"/>
  <c r="Z95" i="19"/>
  <c r="Z15" i="19"/>
  <c r="Z145" i="19"/>
  <c r="Z60" i="19"/>
  <c r="Z159" i="19"/>
  <c r="Z57" i="19"/>
  <c r="Z25" i="19"/>
  <c r="Z89" i="19"/>
  <c r="Z158" i="19"/>
  <c r="Z14" i="19"/>
  <c r="Z140" i="19"/>
  <c r="Z44" i="19"/>
  <c r="Z46" i="19"/>
  <c r="Z129" i="19"/>
  <c r="Z124" i="19"/>
  <c r="Z33" i="19"/>
  <c r="Z74" i="19"/>
  <c r="Z131" i="19"/>
  <c r="Z29" i="19"/>
  <c r="H109" i="33"/>
  <c r="Z135" i="19"/>
  <c r="Z35" i="19"/>
  <c r="Z161" i="19"/>
  <c r="Z125" i="19"/>
  <c r="Z79" i="19"/>
  <c r="Z13" i="19"/>
  <c r="K57" i="12"/>
  <c r="J57" i="12"/>
  <c r="I57" i="12"/>
  <c r="L57" i="12"/>
  <c r="B15" i="48"/>
  <c r="D14" i="48"/>
  <c r="D12" i="46"/>
  <c r="B13" i="46"/>
  <c r="D8" i="30"/>
  <c r="F62" i="31"/>
  <c r="F41" i="31"/>
  <c r="F106" i="31"/>
  <c r="F85" i="31"/>
  <c r="F36" i="31"/>
  <c r="F34" i="31"/>
  <c r="F32" i="31"/>
  <c r="F64" i="31"/>
  <c r="F59" i="31"/>
  <c r="F57" i="31"/>
  <c r="F55" i="31"/>
  <c r="F53" i="31"/>
  <c r="F80" i="31"/>
  <c r="F78" i="31"/>
  <c r="F76" i="31"/>
  <c r="F108" i="31"/>
  <c r="C29" i="31"/>
  <c r="F30" i="31" s="1"/>
  <c r="F81" i="31"/>
  <c r="F65" i="31"/>
  <c r="F61" i="31"/>
  <c r="F58" i="31"/>
  <c r="F101" i="31"/>
  <c r="F35" i="31"/>
  <c r="F84" i="31"/>
  <c r="F75" i="31"/>
  <c r="F87" i="31"/>
  <c r="F104" i="31"/>
  <c r="F98" i="31"/>
  <c r="F37" i="31"/>
  <c r="F107" i="31"/>
  <c r="F103" i="31"/>
  <c r="F40" i="31"/>
  <c r="F77" i="31"/>
  <c r="F60" i="31"/>
  <c r="F54" i="31"/>
  <c r="F43" i="31"/>
  <c r="F97" i="31"/>
  <c r="F83" i="31"/>
  <c r="F63" i="31"/>
  <c r="F79" i="31"/>
  <c r="F38" i="31"/>
  <c r="F102" i="31"/>
  <c r="F86" i="31"/>
  <c r="F31" i="31"/>
  <c r="F100" i="31"/>
  <c r="F109" i="31"/>
  <c r="F56" i="31"/>
  <c r="F99" i="31"/>
  <c r="F82" i="31"/>
  <c r="F42" i="31"/>
  <c r="F105" i="31"/>
  <c r="F39" i="31"/>
  <c r="F33" i="31"/>
  <c r="F52" i="33"/>
  <c r="C51" i="33"/>
  <c r="F65" i="33"/>
  <c r="B12" i="47"/>
  <c r="D11" i="47"/>
  <c r="C73" i="30"/>
  <c r="D74" i="30" s="1"/>
  <c r="C23" i="19"/>
  <c r="I23" i="19" s="1"/>
  <c r="I24" i="19"/>
  <c r="C35" i="19"/>
  <c r="I35" i="19" s="1"/>
  <c r="I27" i="19"/>
  <c r="C93" i="19"/>
  <c r="I93" i="19" s="1"/>
  <c r="I94" i="19"/>
  <c r="D52" i="30"/>
  <c r="S161" i="19"/>
  <c r="Y161" i="19" s="1"/>
  <c r="Y126" i="19"/>
  <c r="S93" i="19"/>
  <c r="Y93" i="19" s="1"/>
  <c r="S135" i="19"/>
  <c r="Y135" i="19" s="1"/>
  <c r="S133" i="19"/>
  <c r="Y133" i="19" s="1"/>
  <c r="S107" i="19"/>
  <c r="Y107" i="19" s="1"/>
  <c r="S105" i="19"/>
  <c r="Y105" i="19" s="1"/>
  <c r="S149" i="19"/>
  <c r="Y149" i="19" s="1"/>
  <c r="S147" i="19"/>
  <c r="Y147" i="19" s="1"/>
  <c r="S65" i="19"/>
  <c r="Y65" i="19" s="1"/>
  <c r="S63" i="19"/>
  <c r="Y63" i="19" s="1"/>
  <c r="Y17" i="19"/>
  <c r="S119" i="19"/>
  <c r="Y119" i="19" s="1"/>
  <c r="S37" i="19"/>
  <c r="Y37" i="19" s="1"/>
  <c r="S35" i="19"/>
  <c r="Y35" i="19" s="1"/>
  <c r="S79" i="19"/>
  <c r="Y79" i="19" s="1"/>
  <c r="S77" i="19"/>
  <c r="Y77" i="19" s="1"/>
  <c r="S51" i="19"/>
  <c r="Y51" i="19" s="1"/>
  <c r="S49" i="19"/>
  <c r="Y49" i="19" s="1"/>
  <c r="S91" i="19"/>
  <c r="Y91" i="19" s="1"/>
  <c r="S121" i="19"/>
  <c r="Y121" i="19" s="1"/>
  <c r="Y30" i="19"/>
  <c r="Y18" i="19"/>
  <c r="Y12" i="19"/>
  <c r="S23" i="19"/>
  <c r="Y23" i="19" s="1"/>
  <c r="S9" i="19"/>
  <c r="Y9" i="19" s="1"/>
  <c r="S21" i="19"/>
  <c r="Y21" i="19" s="1"/>
  <c r="Y7" i="19"/>
  <c r="C271" i="30"/>
  <c r="D272" i="30" s="1"/>
  <c r="F272" i="30"/>
  <c r="K149" i="19"/>
  <c r="Q149" i="19" s="1"/>
  <c r="K147" i="19"/>
  <c r="Q147" i="19" s="1"/>
  <c r="Q117" i="19"/>
  <c r="K121" i="19"/>
  <c r="Q121" i="19" s="1"/>
  <c r="K119" i="19"/>
  <c r="Q119" i="19" s="1"/>
  <c r="K161" i="19"/>
  <c r="Q161" i="19" s="1"/>
  <c r="K135" i="19"/>
  <c r="Q135" i="19" s="1"/>
  <c r="K133" i="19"/>
  <c r="Q133" i="19" s="1"/>
  <c r="K107" i="19"/>
  <c r="Q107" i="19" s="1"/>
  <c r="K105" i="19"/>
  <c r="Q105" i="19" s="1"/>
  <c r="Q87" i="19"/>
  <c r="K51" i="19"/>
  <c r="Q51" i="19" s="1"/>
  <c r="K49" i="19"/>
  <c r="Q49" i="19" s="1"/>
  <c r="Q25" i="19"/>
  <c r="Q19" i="19"/>
  <c r="K91" i="19"/>
  <c r="Q91" i="19" s="1"/>
  <c r="K23" i="19"/>
  <c r="Q23" i="19" s="1"/>
  <c r="K65" i="19"/>
  <c r="Q65" i="19" s="1"/>
  <c r="K63" i="19"/>
  <c r="Q63" i="19" s="1"/>
  <c r="K93" i="19"/>
  <c r="Q93" i="19" s="1"/>
  <c r="K79" i="19"/>
  <c r="Q79" i="19" s="1"/>
  <c r="K77" i="19"/>
  <c r="Q77" i="19" s="1"/>
  <c r="Q17" i="19"/>
  <c r="Q16" i="19"/>
  <c r="Q15" i="19"/>
  <c r="K21" i="19"/>
  <c r="Q21" i="19" s="1"/>
  <c r="K35" i="19"/>
  <c r="Q35" i="19" s="1"/>
  <c r="Q12" i="19"/>
  <c r="K37" i="19"/>
  <c r="Q37" i="19" s="1"/>
  <c r="Q31" i="19"/>
  <c r="Q11" i="19"/>
  <c r="Q32" i="19"/>
  <c r="Q86" i="19"/>
  <c r="Q20" i="19"/>
  <c r="Q7" i="19"/>
  <c r="C117" i="30"/>
  <c r="D118" i="30" s="1"/>
  <c r="F118" i="30"/>
  <c r="D30" i="33"/>
  <c r="B62" i="11"/>
  <c r="D61" i="11"/>
  <c r="B13" i="11"/>
  <c r="D12" i="11"/>
  <c r="B105" i="11"/>
  <c r="D104" i="11"/>
  <c r="D82" i="11"/>
  <c r="B83" i="11"/>
  <c r="D39" i="11"/>
  <c r="B40" i="11"/>
  <c r="F52" i="52" l="1"/>
  <c r="F96" i="52"/>
  <c r="F30" i="52"/>
  <c r="F74" i="30"/>
  <c r="B41" i="11"/>
  <c r="D40" i="11"/>
  <c r="B84" i="11"/>
  <c r="D83" i="11"/>
  <c r="B106" i="11"/>
  <c r="D105" i="11"/>
  <c r="D13" i="11"/>
  <c r="B14" i="11"/>
  <c r="D62" i="11"/>
  <c r="B63" i="11"/>
  <c r="K9" i="19"/>
  <c r="Q9" i="19" s="1"/>
  <c r="Q10" i="19"/>
  <c r="B13" i="47"/>
  <c r="D12" i="47"/>
  <c r="D52" i="33"/>
  <c r="D30" i="31"/>
  <c r="B14" i="46"/>
  <c r="D13" i="46"/>
  <c r="D15" i="48"/>
  <c r="B16" i="48"/>
  <c r="B17" i="48" l="1"/>
  <c r="D16" i="48"/>
  <c r="B15" i="46"/>
  <c r="D14" i="46"/>
  <c r="B14" i="47"/>
  <c r="D13" i="47"/>
  <c r="B64" i="11"/>
  <c r="D63" i="11"/>
  <c r="B15" i="11"/>
  <c r="D14" i="11"/>
  <c r="B107" i="11"/>
  <c r="D106" i="11"/>
  <c r="D84" i="11"/>
  <c r="B85" i="11"/>
  <c r="B42" i="11"/>
  <c r="D41" i="11"/>
  <c r="B43" i="11" l="1"/>
  <c r="D42" i="11"/>
  <c r="B86" i="11"/>
  <c r="D85" i="11"/>
  <c r="B108" i="11"/>
  <c r="D107" i="11"/>
  <c r="B16" i="11"/>
  <c r="D15" i="11"/>
  <c r="B65" i="11"/>
  <c r="D64" i="11"/>
  <c r="B15" i="47"/>
  <c r="D14" i="47"/>
  <c r="D15" i="46"/>
  <c r="B16" i="46"/>
  <c r="D17" i="48"/>
  <c r="B18" i="48"/>
  <c r="B19" i="48" l="1"/>
  <c r="D18" i="48"/>
  <c r="B17" i="46"/>
  <c r="D16" i="46"/>
  <c r="B16" i="47"/>
  <c r="D15" i="47"/>
  <c r="B66" i="11"/>
  <c r="D65" i="11"/>
  <c r="D16" i="11"/>
  <c r="B17" i="11"/>
  <c r="B109" i="11"/>
  <c r="D108" i="11"/>
  <c r="B87" i="11"/>
  <c r="D86" i="11"/>
  <c r="B44" i="11"/>
  <c r="D43" i="11"/>
  <c r="B45" i="11" l="1"/>
  <c r="D44" i="11"/>
  <c r="B88" i="11"/>
  <c r="D87" i="11"/>
  <c r="B110" i="11"/>
  <c r="D109" i="11"/>
  <c r="B18" i="11"/>
  <c r="D17" i="11"/>
  <c r="B67" i="11"/>
  <c r="D66" i="11"/>
  <c r="B17" i="47"/>
  <c r="D16" i="47"/>
  <c r="B18" i="46"/>
  <c r="D17" i="46"/>
  <c r="B20" i="48"/>
  <c r="D19" i="48"/>
  <c r="B21" i="48" l="1"/>
  <c r="D20" i="48"/>
  <c r="B19" i="46"/>
  <c r="D18" i="46"/>
  <c r="D17" i="47"/>
  <c r="B18" i="47"/>
  <c r="D67" i="11"/>
  <c r="B68" i="11"/>
  <c r="B19" i="11"/>
  <c r="D18" i="11"/>
  <c r="B111" i="11"/>
  <c r="D110" i="11"/>
  <c r="B89" i="11"/>
  <c r="D88" i="11"/>
  <c r="B90" i="11" l="1"/>
  <c r="D89" i="11"/>
  <c r="D111" i="11"/>
  <c r="B112" i="11"/>
  <c r="D19" i="11"/>
  <c r="B20" i="11"/>
  <c r="B19" i="47"/>
  <c r="D18" i="47"/>
  <c r="B20" i="46"/>
  <c r="D19" i="46"/>
  <c r="B22" i="48"/>
  <c r="D21" i="48"/>
  <c r="B21" i="46" l="1"/>
  <c r="D20" i="46"/>
  <c r="D19" i="47"/>
  <c r="B20" i="47"/>
  <c r="B21" i="11"/>
  <c r="D20" i="11"/>
  <c r="B113" i="11"/>
  <c r="D112" i="11"/>
  <c r="D90" i="11"/>
  <c r="B91" i="11"/>
  <c r="B114" i="11" l="1"/>
  <c r="D113" i="11"/>
  <c r="B22" i="11"/>
  <c r="D21" i="11"/>
  <c r="D20" i="47"/>
  <c r="B21" i="47"/>
  <c r="B22" i="46"/>
  <c r="D21" i="46"/>
  <c r="B22" i="47" l="1"/>
  <c r="D21" i="47"/>
</calcChain>
</file>

<file path=xl/sharedStrings.xml><?xml version="1.0" encoding="utf-8"?>
<sst xmlns="http://schemas.openxmlformats.org/spreadsheetml/2006/main" count="5610" uniqueCount="331">
  <si>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</si>
  <si>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</si>
  <si>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</si>
  <si>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</si>
  <si>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</si>
  <si>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</si>
  <si>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</si>
  <si>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</si>
  <si>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</si>
  <si>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</si>
  <si>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</si>
  <si>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</si>
  <si>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</si>
  <si>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</si>
  <si>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</si>
  <si>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</si>
  <si>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</si>
  <si>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</si>
  <si>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</si>
  <si>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</si>
  <si>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</si>
  <si>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</si>
  <si>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</si>
  <si>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</si>
  <si>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</si>
  <si>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</si>
  <si>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</si>
  <si>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</si>
  <si>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</si>
  <si>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</si>
  <si>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</si>
  <si>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</si>
  <si>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</si>
  <si>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</si>
  <si>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</si>
  <si>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</si>
  <si>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</si>
  <si>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</si>
  <si>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</si>
  <si>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</si>
  <si>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</si>
  <si>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</si>
  <si>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</si>
  <si>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</si>
  <si>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</si>
  <si>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</si>
  <si>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</si>
  <si>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</si>
  <si>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</si>
  <si>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</si>
  <si>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</si>
  <si>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</si>
  <si>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</si>
  <si>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</si>
  <si>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</si>
  <si>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</si>
  <si>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</si>
  <si>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</si>
  <si>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</si>
  <si>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</si>
  <si>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</si>
  <si>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</si>
  <si>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</si>
  <si>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</si>
  <si>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</si>
  <si>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</si>
  <si>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</si>
  <si>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</si>
  <si>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</si>
  <si>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</si>
  <si>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</si>
  <si>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</si>
  <si>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</si>
  <si>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</si>
  <si>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</si>
  <si>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</si>
  <si>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</si>
  <si>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</si>
  <si>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</si>
  <si>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</si>
  <si>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</si>
  <si>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</si>
  <si>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</si>
  <si>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</si>
  <si>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</si>
  <si>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</si>
  <si>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</si>
  <si>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</si>
  <si>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</si>
  <si>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</si>
  <si>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</si>
  <si>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</si>
  <si>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</si>
  <si>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</si>
  <si>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</si>
  <si>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</si>
  <si>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</si>
  <si>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</si>
  <si>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</si>
  <si>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</si>
  <si>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</si>
  <si>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</si>
  <si>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</si>
  <si>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</si>
  <si>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</si>
  <si>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</si>
  <si>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</si>
  <si>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</si>
  <si>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</si>
  <si>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</si>
  <si>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</si>
  <si>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</si>
  <si>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</si>
  <si>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</si>
  <si>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</si>
  <si>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</si>
  <si>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</si>
  <si>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</si>
  <si>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</si>
  <si>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</si>
  <si>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</si>
  <si>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</si>
  <si>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</si>
  <si>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</si>
  <si>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</si>
  <si>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</si>
  <si>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</si>
  <si>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</si>
  <si>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</si>
  <si>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</si>
  <si>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</si>
  <si>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</si>
  <si>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</si>
  <si>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</si>
  <si>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</si>
  <si>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</si>
  <si>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</si>
  <si>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</si>
  <si>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</si>
  <si>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</si>
  <si>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</si>
  <si>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</si>
  <si>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</si>
  <si>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</si>
  <si>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</si>
  <si>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</si>
  <si>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</si>
  <si>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</si>
  <si>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</si>
  <si>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</si>
  <si>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</si>
  <si>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</si>
  <si>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</si>
  <si>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</si>
  <si>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</si>
  <si>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</si>
  <si>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</si>
  <si>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</si>
  <si>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</si>
  <si>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</si>
  <si>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</si>
  <si>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</si>
  <si>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</si>
  <si>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</si>
  <si>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</si>
  <si>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</si>
  <si>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</si>
  <si>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</si>
  <si>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</si>
  <si>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</si>
  <si>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</si>
  <si>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</si>
  <si>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</si>
  <si>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</si>
  <si>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</si>
  <si>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</si>
  <si>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</si>
  <si>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</si>
  <si>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</si>
  <si>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</si>
  <si>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</si>
  <si>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</si>
  <si>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</si>
  <si>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</si>
  <si>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</si>
  <si>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</si>
  <si>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</si>
  <si>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</si>
  <si>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</si>
  <si>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</si>
  <si>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</si>
  <si>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</si>
  <si>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</si>
  <si>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</si>
  <si>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</si>
  <si>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</si>
  <si>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</si>
  <si>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</si>
  <si>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</si>
  <si>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</si>
  <si>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</si>
  <si>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</si>
  <si>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</si>
  <si>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</si>
  <si>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</si>
  <si>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</si>
  <si>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</si>
  <si>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</si>
  <si>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</si>
  <si>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</si>
  <si>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</si>
  <si>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</si>
  <si>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</si>
  <si>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</si>
  <si>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</si>
  <si>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</si>
  <si>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</si>
  <si>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</si>
  <si>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</si>
  <si>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</si>
  <si>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</si>
  <si>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</si>
  <si>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Santiago del Teide</t>
  </si>
  <si>
    <t>Evolución mensual de viajeros entrados en Santiago del Teide según lugar de residencia</t>
  </si>
  <si>
    <t>Evolución mensual de viajeros entrados en Santiago del Teide según categoría del establecimiento</t>
  </si>
  <si>
    <t>Evolución anual de viajeros entrados en Santiago del Teide según categoría del establecimiento</t>
  </si>
  <si>
    <t>Evolución mensual de pernoctaciones en Santiago del Teide según lugar de residencia</t>
  </si>
  <si>
    <t>Evolución mensual de pernoctaciones en Santiago del Teide según categoría del establecimiento</t>
  </si>
  <si>
    <t>Evolución mensual de estancia media en Santiago del Teide según lugar de residencia</t>
  </si>
  <si>
    <t>Evolución mensual de estancia media en Santiago del Teide según categoría del establecimiento</t>
  </si>
  <si>
    <t>Evolución mensual de tasa de ocupación en Santiago del Teide según categoría del establecimiento</t>
  </si>
  <si>
    <t>Viajeros españoles entrados en los hotelera y apartamentos de Santiago del Teide según lugar de residencia - acumulado</t>
  </si>
  <si>
    <t>Viajeros españoles entrados en los hotelera y apartamentos de Santiago del Teide por tipología y categoría de alojamiento - acumulado</t>
  </si>
  <si>
    <t>Viajeros peninsulares entrados en los hotelera y apartamentos de Santiago del Teide por tipología y categoría de alojamiento - acumulado</t>
  </si>
  <si>
    <t>Viajeros canarios entrados en los hotelera y apartamentos de Santiago del Teide por tipología y categoría de alojamiento - acumulado</t>
  </si>
  <si>
    <t>Resumen de indicadores turísticos de Tenerife-Santiago del Teide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</si>
  <si>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</si>
  <si>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</si>
  <si>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</si>
  <si>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</si>
  <si>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</si>
  <si>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</si>
  <si>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</si>
  <si>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</si>
  <si>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</si>
  <si>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</si>
  <si>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Santiago del Teide 
(hotel + apartamento)</t>
  </si>
  <si>
    <t>Viajeros españoles entrados en los establecimientos alojativos de Santiago del Teide 
(hotel + apartamento)</t>
  </si>
  <si>
    <t>Viajeros peninsulares entrados en los establecimientos alojativos de Santiago del Teide 
(hotel + apartamento)</t>
  </si>
  <si>
    <t>Viajeros canarios entrados en los establecimientos alojativos de Santiago del Teide 
(hotel + apartamento)</t>
  </si>
  <si>
    <t>Viajeros extranjeros entrados en los establecimientos alojativos de Santiago del Teide 
(hotel + apartamento)</t>
  </si>
  <si>
    <t>Viajeros británicos entrados en los establecimientos alojativos de Santiago del Teide 
(hotel + apartamento)</t>
  </si>
  <si>
    <t>Viajeros alemanes entrados en los establecimientos alojativos de Santiago del Teide 
(hotel + apartamento)</t>
  </si>
  <si>
    <t>Viajeros franceses entrados en los establecimientos alojativos de Santiago del Teide 
(hotel + apartamento)</t>
  </si>
  <si>
    <t>Viajeros belgas entrados en los establecimientos alojativos de Santiago del Teide 
(hotel + apartamento)</t>
  </si>
  <si>
    <t>Viajeros holandeses entrados en los establecimientos alojativos de Santiago del Teide 
(hotel + apartamento)</t>
  </si>
  <si>
    <t>Viajeros daneses entrados en los establecimientos alojativos de Santiago del Teide 
(hotel + apartamento)</t>
  </si>
  <si>
    <t>-</t>
  </si>
  <si>
    <t>Viajeros suecos entrados en los establecimientos alojativos de Santiago del Teide 
(hotel + apartamento)</t>
  </si>
  <si>
    <t>var 23/22</t>
  </si>
  <si>
    <t>var 24/23</t>
  </si>
  <si>
    <t>var 25/24</t>
  </si>
  <si>
    <t>Viajeros entrados en los establecimientos alojativos de Santiago del Teide 
(hotel + apartamento)</t>
  </si>
  <si>
    <t>Viajeros entrados en los hoteles de Santiago del Teide</t>
  </si>
  <si>
    <t>Viajeros entrados en los hoteles de 4, 5 estrellas Santiago del Teide</t>
  </si>
  <si>
    <t>Viajeros entrados en los hoteles de 1, 2, 3 estrellas Santiago del Teide</t>
  </si>
  <si>
    <t>Viajeros entrados en los apartamentos de Santiago del Teide</t>
  </si>
  <si>
    <t>Evolución de viajeros entrados en los establecimientos alojativos de Santiago del Teide 
(hotel + apartamento)</t>
  </si>
  <si>
    <t>Evolución de viajeros entrados en los hoteles de Santiago del Teide</t>
  </si>
  <si>
    <t>Evolución de viajeros entrados en los hoteles de 4, 5 estrellas de Santiago del Teide</t>
  </si>
  <si>
    <t>Evolución de viajeros entrados en los apartamentos de Santiago del Teide</t>
  </si>
  <si>
    <t>acumulado a junio 2021</t>
  </si>
  <si>
    <t>junio 2021</t>
  </si>
  <si>
    <t>Viajeros entrados en los establecimientos alojativos de Santiago del Teide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</si>
  <si>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</si>
  <si>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</si>
  <si>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</si>
  <si>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</si>
  <si>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</si>
  <si>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</si>
  <si>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Santiago del Teide según lugar de residencia (hotel + apartamento)</t>
  </si>
  <si>
    <t>Viajeros entrados en los apartamentos de Santiago del Teide según lugar de residencia (hotel + apartamento)</t>
  </si>
  <si>
    <t>Viajeros alojados en los establecimientos alojativos de Santiago del Teide según lugar de residencia (hotel + apartamento)</t>
  </si>
  <si>
    <t>acumulado junio 2020</t>
  </si>
  <si>
    <t>Pernoctaciones realizadas por los turistas en los establecimientos alojativos de Santiago del Teide (hotel + apartamento)</t>
  </si>
  <si>
    <t>Pernoctaciones realizadas por los turistas españoles en los establecimientos alojativos de Santiago del Teide (hotel + apartamento)</t>
  </si>
  <si>
    <t>var 26/25</t>
  </si>
  <si>
    <t>Pernoctaciones realizadas por los procedentes de Península en los establecimientos alojativos de Santiago del Teide (hotel + apartamento)</t>
  </si>
  <si>
    <t>Pernoctaciones realizadas por los procedentes de Canarias en los establecimientos alojativos de Santiago del Teide (hotel + apartamento)</t>
  </si>
  <si>
    <t>Pernoctaciones realizadas por los procedentes de Total residentes en el extranjero en los establecimientos alojativos de Santiago del Teide (hotel + apartamento)</t>
  </si>
  <si>
    <t>Pernoctaciones realizadas por los procedentes de Reino Unido en los establecimientos alojativos de Santiago del Teide (hotel + apartamento)</t>
  </si>
  <si>
    <t>Pernoctaciones realizadas por los procedentes de Alemania en los establecimientos alojativos de Santiago del Teide (hotel + apartamento)</t>
  </si>
  <si>
    <t>Pernoctaciones realizadas por los procedentes de Francia en los establecimientos alojativos de Santiago del Teide (hotel + apartamento)</t>
  </si>
  <si>
    <t>Pernoctaciones realizadas por los procedentes de Bélgica en los establecimientos alojativos de Santiago del Teide (hotel + apartamento)</t>
  </si>
  <si>
    <t>Pernoctaciones realizadas por los procedentes de Países Bajos en los establecimientos alojativos de Santiago del Teide (hotel + apartamento)</t>
  </si>
  <si>
    <t>Pernoctaciones realizadas por los procedentes de Dinamarca en los establecimientos alojativos de Santiago del Teide (hotel + apartamento)</t>
  </si>
  <si>
    <t>Pernoctaciones realizadas por los procedentes de Suecia en los establecimientos alojativos de Santiago del Teide (hotel + apartamento)</t>
  </si>
  <si>
    <t>Pernoctaciones realizadas por los turistas en los hoteles de Santiago del Teide</t>
  </si>
  <si>
    <t>Pernoctaciones realizadas por los turistas en los hoteles de 4 y 5 estrellas de Santiago del Teide</t>
  </si>
  <si>
    <t>Pernoctaciones realizadas por los turistas en los apartamentos de Santiago del Teide</t>
  </si>
  <si>
    <t>Estancia Media en los establecimientos alojativos de Santiago del Teide
(hotel + apartamento)</t>
  </si>
  <si>
    <t>Estancia media de los viajeros españoles entrados en los establecimientos alojativos de Santiago del Teide (hotel + apartamento)</t>
  </si>
  <si>
    <t>Estancia media de los viajeros peninsulares entrados en los establecimientos alojativos de Santiago del Teide (hotel + apartamento)</t>
  </si>
  <si>
    <t>Estancia media de los viajeros canarios entrados en los establecimientos alojativos de Santiago del Teide (hotel + apartamento)</t>
  </si>
  <si>
    <t>Estancia media de los viajeros extranjeros entrados en los establecimientos alojativos de Santiago del Teide (hotel + apartamento)</t>
  </si>
  <si>
    <t>Estancia media de los viajeros británicos entrados en los establecimientos alojativos de Santiago del Teide (hotel + apartamento)</t>
  </si>
  <si>
    <t>Estancia media de los viajeros alemanes entrados en los establecimientos alojativos de Santiago del Teide (hotel + apartamento)</t>
  </si>
  <si>
    <t>Estancia media de los viajeros franceses entrados en los establecimientos alojativos de Santiago del Teide (hotel + apartamento)</t>
  </si>
  <si>
    <t>Estancia media de los viajeros belgas entrados en los establecimientos alojativos de Santiago del Teide (hotel + apartamento)</t>
  </si>
  <si>
    <t>Estancia media de los viajeros holandeses entrados en los establecimientos alojativos de Santiago del Teide (hotel + apartamento)</t>
  </si>
  <si>
    <t>Estancia media de los viajeros daneses entrados en los establecimientos alojativos de Santiago del Teide (hotel + apartamento)</t>
  </si>
  <si>
    <t>Estancia media de los viajeros suecos entrados en los establecimientos alojativos de Santiago del Teide (hotel + apartamento)</t>
  </si>
  <si>
    <t>Estancia Media en los hoteles de Santiago del Teide</t>
  </si>
  <si>
    <t>Estancia Media en los hoteles de 4, 5 estrellas de Santiago del Teide</t>
  </si>
  <si>
    <t>Estancia Media en los hoteles de 1, 2, 3 Estrellas de Santiago del Teide</t>
  </si>
  <si>
    <t>Estancia Media en los apartamentos de Santiago del Teide</t>
  </si>
  <si>
    <t>Tasa de ocupación por plaza en los establecimientos alojativos de Santiago del Teide
(hotel + apartamento)</t>
  </si>
  <si>
    <t>Tasa de ocupación por plaza en los hoteles de Santiago del Teide</t>
  </si>
  <si>
    <t>Tasa de ocupación por plaza en los hoteles de 4, 5 estrellas de Santiago del Teide</t>
  </si>
  <si>
    <t>Tasa de ocupación por plaza en los hoteles de 1, 2 y 3 estrellas de Santiago del Teide</t>
  </si>
  <si>
    <t>Tasa de ocupación por plaza en los apartamentos de Santiago del Teide</t>
  </si>
  <si>
    <t>Distribución de viajeros españoles entrados en hoteles y apartamentos de Santiago del Teide  por lugar de residencia</t>
  </si>
  <si>
    <t>Viajeros españoles entrados en los hoteles y apartamentos de Santiago del Teide según lugar de residencia</t>
  </si>
  <si>
    <t>Viajeros españoles entrados en los hoteles y apartamentos de Santiago del Teide por tipología y categoría de alojamiento</t>
  </si>
  <si>
    <t>Viajeros peninsulares entrados en los hoteles y apartamentos de Santiago del Teide por tipología y categoría de alojamiento</t>
  </si>
  <si>
    <t>Viajeros canarios entrados en los hoteles y apartamentos de Santiago del Teide por tipología y categoría de alojamiento</t>
  </si>
  <si>
    <t>Evolución de viajeros españoles entrados en los establecimientos alojativos de Santiago del Teide
(hotel + apartamento)</t>
  </si>
  <si>
    <t>Evolución de viajeros peninsulares entrados en los establecimientos alojativos de Santiago del Teide
(hotel + apartamento)</t>
  </si>
  <si>
    <t>Evolución de viajeros canarios entrados en los establecimientos alojativos de Santiago del Teide
(hotel + apartamento)</t>
  </si>
  <si>
    <t>nd</t>
  </si>
  <si>
    <t>Pernoctaciones realizadas por los turistas en los hoteles de 1, 2, 3 estrellas de Santiago del Teide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</si>
</sst>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24BACBE6-DB4F-4CDE-957C-054560B2DB14}"/>
    <cellStyle name="Normal 2 6" xfId="3" xr:uid="{F6B39CB5-1608-40FE-A921-FBC2612DF10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8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6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0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2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3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4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100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10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13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13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A8-4C21-9E27-97632BB607A4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23190</c:v>
                </c:pt>
                <c:pt idx="1">
                  <c:v>23921</c:v>
                </c:pt>
                <c:pt idx="2">
                  <c:v>27356</c:v>
                </c:pt>
                <c:pt idx="3">
                  <c:v>22205</c:v>
                </c:pt>
                <c:pt idx="4">
                  <c:v>23449</c:v>
                </c:pt>
                <c:pt idx="5">
                  <c:v>22841</c:v>
                </c:pt>
                <c:pt idx="6">
                  <c:v>24893</c:v>
                </c:pt>
                <c:pt idx="7">
                  <c:v>25319</c:v>
                </c:pt>
                <c:pt idx="8">
                  <c:v>21182</c:v>
                </c:pt>
                <c:pt idx="9">
                  <c:v>27341</c:v>
                </c:pt>
                <c:pt idx="10">
                  <c:v>23363</c:v>
                </c:pt>
                <c:pt idx="11">
                  <c:v>23290</c:v>
                </c:pt>
                <c:pt idx="12">
                  <c:v>288350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8-4C21-9E27-97632BB607A4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A8-4C21-9E27-97632BB607A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22528</c:v>
                </c:pt>
                <c:pt idx="1">
                  <c:v>23285</c:v>
                </c:pt>
                <c:pt idx="2">
                  <c:v>24054</c:v>
                </c:pt>
                <c:pt idx="3">
                  <c:v>23503</c:v>
                </c:pt>
                <c:pt idx="4">
                  <c:v>19536</c:v>
                </c:pt>
                <c:pt idx="5">
                  <c:v>23159</c:v>
                </c:pt>
                <c:pt idx="6">
                  <c:v>27952</c:v>
                </c:pt>
                <c:pt idx="7">
                  <c:v>25459</c:v>
                </c:pt>
                <c:pt idx="8">
                  <c:v>24257</c:v>
                </c:pt>
                <c:pt idx="9">
                  <c:v>26482</c:v>
                </c:pt>
                <c:pt idx="10">
                  <c:v>23375</c:v>
                </c:pt>
                <c:pt idx="11">
                  <c:v>24074</c:v>
                </c:pt>
                <c:pt idx="12">
                  <c:v>287664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A8-4C21-9E27-97632BB607A4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A8-4C21-9E27-97632BB607A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A8-4C21-9E27-97632BB607A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23783</c:v>
                </c:pt>
                <c:pt idx="1">
                  <c:v>21964</c:v>
                </c:pt>
                <c:pt idx="2">
                  <c:v>23677</c:v>
                </c:pt>
                <c:pt idx="3">
                  <c:v>23510</c:v>
                </c:pt>
                <c:pt idx="4">
                  <c:v>23254</c:v>
                </c:pt>
                <c:pt idx="5">
                  <c:v>25073</c:v>
                </c:pt>
                <c:pt idx="12">
                  <c:v>141261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A8-4C21-9E27-97632BB60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5A8-4C21-9E27-97632BB607A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15598</c:v>
                      </c:pt>
                      <c:pt idx="1">
                        <c:v>21666</c:v>
                      </c:pt>
                      <c:pt idx="2">
                        <c:v>22231</c:v>
                      </c:pt>
                      <c:pt idx="3">
                        <c:v>23894</c:v>
                      </c:pt>
                      <c:pt idx="4">
                        <c:v>20251</c:v>
                      </c:pt>
                      <c:pt idx="5">
                        <c:v>18886</c:v>
                      </c:pt>
                      <c:pt idx="6">
                        <c:v>23111</c:v>
                      </c:pt>
                      <c:pt idx="7">
                        <c:v>24659</c:v>
                      </c:pt>
                      <c:pt idx="8">
                        <c:v>20130</c:v>
                      </c:pt>
                      <c:pt idx="9">
                        <c:v>22327</c:v>
                      </c:pt>
                      <c:pt idx="10">
                        <c:v>21079</c:v>
                      </c:pt>
                      <c:pt idx="11">
                        <c:v>23310</c:v>
                      </c:pt>
                      <c:pt idx="12">
                        <c:v>257142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5A8-4C21-9E27-97632BB607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A8-4C21-9E27-97632BB607A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A8-4C21-9E27-97632BB607A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A8-4C21-9E27-97632BB607A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A8-4C21-9E27-97632BB607A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A8-4C21-9E27-97632BB607A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A8-4C21-9E27-97632BB607A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A8-4C21-9E27-97632BB607A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A8-4C21-9E27-97632BB607A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A8-4C21-9E27-97632BB607A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A8-4C21-9E27-97632BB607A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A8-4C21-9E27-97632BB607A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A8-4C21-9E27-97632BB607A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A8-4C21-9E27-97632BB607A4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5.5708451704545414E-2</c:v>
                </c:pt>
                <c:pt idx="1">
                  <c:v>-5.6731801589005815E-2</c:v>
                </c:pt>
                <c:pt idx="2">
                  <c:v>-1.5673068928244827E-2</c:v>
                </c:pt>
                <c:pt idx="3">
                  <c:v>2.9783431902319357E-4</c:v>
                </c:pt>
                <c:pt idx="4">
                  <c:v>0.19031531531531543</c:v>
                </c:pt>
                <c:pt idx="5">
                  <c:v>8.2646055529167928E-2</c:v>
                </c:pt>
                <c:pt idx="12">
                  <c:v>3.8187630911696635E-2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A8-4C21-9E27-97632BB60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4E-4692-A52D-33A2D0D9C455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577</c:v>
                </c:pt>
                <c:pt idx="1">
                  <c:v>669</c:v>
                </c:pt>
                <c:pt idx="2">
                  <c:v>493</c:v>
                </c:pt>
                <c:pt idx="3">
                  <c:v>570</c:v>
                </c:pt>
                <c:pt idx="4">
                  <c:v>527</c:v>
                </c:pt>
                <c:pt idx="5">
                  <c:v>432</c:v>
                </c:pt>
                <c:pt idx="6">
                  <c:v>531</c:v>
                </c:pt>
                <c:pt idx="7">
                  <c:v>508</c:v>
                </c:pt>
                <c:pt idx="8">
                  <c:v>446</c:v>
                </c:pt>
                <c:pt idx="9">
                  <c:v>702</c:v>
                </c:pt>
                <c:pt idx="10">
                  <c:v>613</c:v>
                </c:pt>
                <c:pt idx="11">
                  <c:v>489</c:v>
                </c:pt>
                <c:pt idx="12">
                  <c:v>6557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4E-4692-A52D-33A2D0D9C455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4E-4692-A52D-33A2D0D9C45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512</c:v>
                </c:pt>
                <c:pt idx="1">
                  <c:v>678</c:v>
                </c:pt>
                <c:pt idx="2">
                  <c:v>547</c:v>
                </c:pt>
                <c:pt idx="3">
                  <c:v>590</c:v>
                </c:pt>
                <c:pt idx="4">
                  <c:v>280</c:v>
                </c:pt>
                <c:pt idx="5">
                  <c:v>397</c:v>
                </c:pt>
                <c:pt idx="6">
                  <c:v>569</c:v>
                </c:pt>
                <c:pt idx="7">
                  <c:v>378</c:v>
                </c:pt>
                <c:pt idx="8">
                  <c:v>459</c:v>
                </c:pt>
                <c:pt idx="9">
                  <c:v>543</c:v>
                </c:pt>
                <c:pt idx="10">
                  <c:v>438</c:v>
                </c:pt>
                <c:pt idx="11">
                  <c:v>497</c:v>
                </c:pt>
                <c:pt idx="12">
                  <c:v>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4E-4692-A52D-33A2D0D9C455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4E-4692-A52D-33A2D0D9C45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4E-4692-A52D-33A2D0D9C45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346</c:v>
                </c:pt>
                <c:pt idx="1">
                  <c:v>392</c:v>
                </c:pt>
                <c:pt idx="2">
                  <c:v>386</c:v>
                </c:pt>
                <c:pt idx="3">
                  <c:v>623</c:v>
                </c:pt>
                <c:pt idx="4">
                  <c:v>280</c:v>
                </c:pt>
                <c:pt idx="5">
                  <c:v>300</c:v>
                </c:pt>
                <c:pt idx="12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4E-4692-A52D-33A2D0D9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04E-4692-A52D-33A2D0D9C45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928</c:v>
                      </c:pt>
                      <c:pt idx="1">
                        <c:v>770</c:v>
                      </c:pt>
                      <c:pt idx="2">
                        <c:v>561</c:v>
                      </c:pt>
                      <c:pt idx="3">
                        <c:v>1074</c:v>
                      </c:pt>
                      <c:pt idx="4">
                        <c:v>827</c:v>
                      </c:pt>
                      <c:pt idx="5">
                        <c:v>664</c:v>
                      </c:pt>
                      <c:pt idx="6">
                        <c:v>1141</c:v>
                      </c:pt>
                      <c:pt idx="7">
                        <c:v>1213</c:v>
                      </c:pt>
                      <c:pt idx="8">
                        <c:v>808</c:v>
                      </c:pt>
                      <c:pt idx="9">
                        <c:v>709</c:v>
                      </c:pt>
                      <c:pt idx="10">
                        <c:v>646</c:v>
                      </c:pt>
                      <c:pt idx="11">
                        <c:v>624</c:v>
                      </c:pt>
                      <c:pt idx="12">
                        <c:v>9965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04E-4692-A52D-33A2D0D9C4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4E-4692-A52D-33A2D0D9C45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4E-4692-A52D-33A2D0D9C45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4E-4692-A52D-33A2D0D9C45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4E-4692-A52D-33A2D0D9C45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4E-4692-A52D-33A2D0D9C45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4E-4692-A52D-33A2D0D9C45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4E-4692-A52D-33A2D0D9C45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4E-4692-A52D-33A2D0D9C45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4E-4692-A52D-33A2D0D9C45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4E-4692-A52D-33A2D0D9C45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4E-4692-A52D-33A2D0D9C45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4E-4692-A52D-33A2D0D9C45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4E-4692-A52D-33A2D0D9C455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-0.32421875</c:v>
                </c:pt>
                <c:pt idx="1">
                  <c:v>-0.42182890855457222</c:v>
                </c:pt>
                <c:pt idx="2">
                  <c:v>-0.29433272394881171</c:v>
                </c:pt>
                <c:pt idx="3">
                  <c:v>5.5932203389830404E-2</c:v>
                </c:pt>
                <c:pt idx="4">
                  <c:v>0</c:v>
                </c:pt>
                <c:pt idx="5">
                  <c:v>-0.24433249370277077</c:v>
                </c:pt>
                <c:pt idx="12">
                  <c:v>-0.22536617842876161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4E-4692-A52D-33A2D0D9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3-4CCD-86A6-BF3C0FBD86E6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401</c:v>
                </c:pt>
                <c:pt idx="1">
                  <c:v>462</c:v>
                </c:pt>
                <c:pt idx="2">
                  <c:v>592</c:v>
                </c:pt>
                <c:pt idx="3">
                  <c:v>404</c:v>
                </c:pt>
                <c:pt idx="4">
                  <c:v>597</c:v>
                </c:pt>
                <c:pt idx="5">
                  <c:v>533</c:v>
                </c:pt>
                <c:pt idx="6">
                  <c:v>628</c:v>
                </c:pt>
                <c:pt idx="7">
                  <c:v>486</c:v>
                </c:pt>
                <c:pt idx="8">
                  <c:v>217</c:v>
                </c:pt>
                <c:pt idx="9">
                  <c:v>350</c:v>
                </c:pt>
                <c:pt idx="10">
                  <c:v>424</c:v>
                </c:pt>
                <c:pt idx="11">
                  <c:v>497</c:v>
                </c:pt>
                <c:pt idx="12">
                  <c:v>5591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3-4CCD-86A6-BF3C0FBD86E6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93-4CCD-86A6-BF3C0FBD86E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326</c:v>
                </c:pt>
                <c:pt idx="1">
                  <c:v>351</c:v>
                </c:pt>
                <c:pt idx="2">
                  <c:v>381</c:v>
                </c:pt>
                <c:pt idx="3">
                  <c:v>569</c:v>
                </c:pt>
                <c:pt idx="4">
                  <c:v>211</c:v>
                </c:pt>
                <c:pt idx="5">
                  <c:v>304</c:v>
                </c:pt>
                <c:pt idx="6">
                  <c:v>554</c:v>
                </c:pt>
                <c:pt idx="7">
                  <c:v>299</c:v>
                </c:pt>
                <c:pt idx="8">
                  <c:v>205</c:v>
                </c:pt>
                <c:pt idx="9">
                  <c:v>481</c:v>
                </c:pt>
                <c:pt idx="10">
                  <c:v>416</c:v>
                </c:pt>
                <c:pt idx="11">
                  <c:v>534</c:v>
                </c:pt>
                <c:pt idx="12">
                  <c:v>4631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93-4CCD-86A6-BF3C0FBD86E6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3-4CCD-86A6-BF3C0FBD86E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93-4CCD-86A6-BF3C0FBD86E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323</c:v>
                </c:pt>
                <c:pt idx="1">
                  <c:v>383</c:v>
                </c:pt>
                <c:pt idx="2">
                  <c:v>304</c:v>
                </c:pt>
                <c:pt idx="3">
                  <c:v>539</c:v>
                </c:pt>
                <c:pt idx="4">
                  <c:v>347</c:v>
                </c:pt>
                <c:pt idx="5">
                  <c:v>339</c:v>
                </c:pt>
                <c:pt idx="12">
                  <c:v>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93-4CCD-86A6-BF3C0FBD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993-4CCD-86A6-BF3C0FBD86E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418</c:v>
                      </c:pt>
                      <c:pt idx="1">
                        <c:v>389</c:v>
                      </c:pt>
                      <c:pt idx="2">
                        <c:v>354</c:v>
                      </c:pt>
                      <c:pt idx="3">
                        <c:v>556</c:v>
                      </c:pt>
                      <c:pt idx="4">
                        <c:v>214</c:v>
                      </c:pt>
                      <c:pt idx="5">
                        <c:v>248</c:v>
                      </c:pt>
                      <c:pt idx="6">
                        <c:v>528</c:v>
                      </c:pt>
                      <c:pt idx="7">
                        <c:v>262</c:v>
                      </c:pt>
                      <c:pt idx="8">
                        <c:v>331</c:v>
                      </c:pt>
                      <c:pt idx="9">
                        <c:v>379</c:v>
                      </c:pt>
                      <c:pt idx="10">
                        <c:v>412</c:v>
                      </c:pt>
                      <c:pt idx="11">
                        <c:v>478</c:v>
                      </c:pt>
                      <c:pt idx="12">
                        <c:v>4569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993-4CCD-86A6-BF3C0FBD86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93-4CCD-86A6-BF3C0FBD86E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93-4CCD-86A6-BF3C0FBD86E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93-4CCD-86A6-BF3C0FBD86E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93-4CCD-86A6-BF3C0FBD86E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93-4CCD-86A6-BF3C0FBD86E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93-4CCD-86A6-BF3C0FBD86E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93-4CCD-86A6-BF3C0FBD86E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3-4CCD-86A6-BF3C0FBD86E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3-4CCD-86A6-BF3C0FBD86E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3-4CCD-86A6-BF3C0FBD86E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3-4CCD-86A6-BF3C0FBD86E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3-4CCD-86A6-BF3C0FBD86E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3-4CCD-86A6-BF3C0FBD86E6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-9.2024539877300082E-3</c:v>
                </c:pt>
                <c:pt idx="1">
                  <c:v>9.1168091168091214E-2</c:v>
                </c:pt>
                <c:pt idx="2">
                  <c:v>-0.20209973753280841</c:v>
                </c:pt>
                <c:pt idx="3">
                  <c:v>-5.2724077328646701E-2</c:v>
                </c:pt>
                <c:pt idx="4">
                  <c:v>0.64454976303317535</c:v>
                </c:pt>
                <c:pt idx="5">
                  <c:v>0.11513157894736836</c:v>
                </c:pt>
                <c:pt idx="12">
                  <c:v>4.3417366946778779E-2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93-4CCD-86A6-BF3C0FBD8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05-4D7D-B151-91604939D699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582</c:v>
                </c:pt>
                <c:pt idx="1">
                  <c:v>638</c:v>
                </c:pt>
                <c:pt idx="2">
                  <c:v>499</c:v>
                </c:pt>
                <c:pt idx="3">
                  <c:v>203</c:v>
                </c:pt>
                <c:pt idx="4">
                  <c:v>22</c:v>
                </c:pt>
                <c:pt idx="5">
                  <c:v>6</c:v>
                </c:pt>
                <c:pt idx="6">
                  <c:v>17</c:v>
                </c:pt>
                <c:pt idx="7">
                  <c:v>25</c:v>
                </c:pt>
                <c:pt idx="8">
                  <c:v>10</c:v>
                </c:pt>
                <c:pt idx="9">
                  <c:v>176</c:v>
                </c:pt>
                <c:pt idx="10">
                  <c:v>514</c:v>
                </c:pt>
                <c:pt idx="11">
                  <c:v>676</c:v>
                </c:pt>
                <c:pt idx="12">
                  <c:v>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5-4D7D-B151-91604939D699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05-4D7D-B151-91604939D69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664</c:v>
                </c:pt>
                <c:pt idx="1">
                  <c:v>582</c:v>
                </c:pt>
                <c:pt idx="2">
                  <c:v>650</c:v>
                </c:pt>
                <c:pt idx="3">
                  <c:v>320</c:v>
                </c:pt>
                <c:pt idx="4">
                  <c:v>9</c:v>
                </c:pt>
                <c:pt idx="5">
                  <c:v>23</c:v>
                </c:pt>
                <c:pt idx="6">
                  <c:v>57</c:v>
                </c:pt>
                <c:pt idx="7">
                  <c:v>11</c:v>
                </c:pt>
                <c:pt idx="8">
                  <c:v>17</c:v>
                </c:pt>
                <c:pt idx="9">
                  <c:v>153</c:v>
                </c:pt>
                <c:pt idx="10">
                  <c:v>557</c:v>
                </c:pt>
                <c:pt idx="11">
                  <c:v>441</c:v>
                </c:pt>
                <c:pt idx="12">
                  <c:v>3484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05-4D7D-B151-91604939D699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05-4D7D-B151-91604939D69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05-4D7D-B151-91604939D69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518</c:v>
                </c:pt>
                <c:pt idx="1">
                  <c:v>461</c:v>
                </c:pt>
                <c:pt idx="2">
                  <c:v>662</c:v>
                </c:pt>
                <c:pt idx="3">
                  <c:v>161</c:v>
                </c:pt>
                <c:pt idx="4">
                  <c:v>15</c:v>
                </c:pt>
                <c:pt idx="5">
                  <c:v>18</c:v>
                </c:pt>
                <c:pt idx="12">
                  <c:v>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05-4D7D-B151-91604939D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105-4D7D-B151-91604939D69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458</c:v>
                      </c:pt>
                      <c:pt idx="1">
                        <c:v>444</c:v>
                      </c:pt>
                      <c:pt idx="2">
                        <c:v>515</c:v>
                      </c:pt>
                      <c:pt idx="3">
                        <c:v>328</c:v>
                      </c:pt>
                      <c:pt idx="4">
                        <c:v>22</c:v>
                      </c:pt>
                      <c:pt idx="5">
                        <c:v>23</c:v>
                      </c:pt>
                      <c:pt idx="6">
                        <c:v>80</c:v>
                      </c:pt>
                      <c:pt idx="7">
                        <c:v>7</c:v>
                      </c:pt>
                      <c:pt idx="8">
                        <c:v>21</c:v>
                      </c:pt>
                      <c:pt idx="9">
                        <c:v>86</c:v>
                      </c:pt>
                      <c:pt idx="10">
                        <c:v>784</c:v>
                      </c:pt>
                      <c:pt idx="11">
                        <c:v>556</c:v>
                      </c:pt>
                      <c:pt idx="12">
                        <c:v>3324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105-4D7D-B151-91604939D6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05-4D7D-B151-91604939D69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05-4D7D-B151-91604939D69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05-4D7D-B151-91604939D69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05-4D7D-B151-91604939D69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05-4D7D-B151-91604939D69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05-4D7D-B151-91604939D69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05-4D7D-B151-91604939D69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05-4D7D-B151-91604939D69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05-4D7D-B151-91604939D69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05-4D7D-B151-91604939D69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05-4D7D-B151-91604939D69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05-4D7D-B151-91604939D69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05-4D7D-B151-91604939D699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-0.21987951807228912</c:v>
                </c:pt>
                <c:pt idx="1">
                  <c:v>-0.20790378006872856</c:v>
                </c:pt>
                <c:pt idx="2">
                  <c:v>1.8461538461538529E-2</c:v>
                </c:pt>
                <c:pt idx="3">
                  <c:v>-0.49687499999999996</c:v>
                </c:pt>
                <c:pt idx="4">
                  <c:v>0.66666666666666674</c:v>
                </c:pt>
                <c:pt idx="5">
                  <c:v>-0.21739130434782605</c:v>
                </c:pt>
                <c:pt idx="12">
                  <c:v>-0.18371886120996439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05-4D7D-B151-91604939D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8-4B21-8DFD-525FDAE1FFAA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592</c:v>
                </c:pt>
                <c:pt idx="1">
                  <c:v>407</c:v>
                </c:pt>
                <c:pt idx="2">
                  <c:v>446</c:v>
                </c:pt>
                <c:pt idx="3">
                  <c:v>96</c:v>
                </c:pt>
                <c:pt idx="4">
                  <c:v>14</c:v>
                </c:pt>
                <c:pt idx="5">
                  <c:v>5</c:v>
                </c:pt>
                <c:pt idx="6">
                  <c:v>25</c:v>
                </c:pt>
                <c:pt idx="7">
                  <c:v>3</c:v>
                </c:pt>
                <c:pt idx="8">
                  <c:v>12</c:v>
                </c:pt>
                <c:pt idx="9">
                  <c:v>229</c:v>
                </c:pt>
                <c:pt idx="10">
                  <c:v>519</c:v>
                </c:pt>
                <c:pt idx="11">
                  <c:v>484</c:v>
                </c:pt>
                <c:pt idx="12">
                  <c:v>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8-4B21-8DFD-525FDAE1FFAA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8-4B21-8DFD-525FDAE1FFA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342</c:v>
                </c:pt>
                <c:pt idx="1">
                  <c:v>288</c:v>
                </c:pt>
                <c:pt idx="2">
                  <c:v>331</c:v>
                </c:pt>
                <c:pt idx="3">
                  <c:v>95</c:v>
                </c:pt>
                <c:pt idx="4">
                  <c:v>14</c:v>
                </c:pt>
                <c:pt idx="5">
                  <c:v>23</c:v>
                </c:pt>
                <c:pt idx="6">
                  <c:v>25</c:v>
                </c:pt>
                <c:pt idx="7">
                  <c:v>8</c:v>
                </c:pt>
                <c:pt idx="8">
                  <c:v>7</c:v>
                </c:pt>
                <c:pt idx="9">
                  <c:v>228</c:v>
                </c:pt>
                <c:pt idx="10">
                  <c:v>481</c:v>
                </c:pt>
                <c:pt idx="11">
                  <c:v>411</c:v>
                </c:pt>
                <c:pt idx="12">
                  <c:v>2253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8-4B21-8DFD-525FDAE1FFAA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8-4B21-8DFD-525FDAE1FFA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98-4B21-8DFD-525FDAE1FFA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352</c:v>
                </c:pt>
                <c:pt idx="1">
                  <c:v>256</c:v>
                </c:pt>
                <c:pt idx="2">
                  <c:v>296</c:v>
                </c:pt>
                <c:pt idx="3">
                  <c:v>170</c:v>
                </c:pt>
                <c:pt idx="4">
                  <c:v>16</c:v>
                </c:pt>
                <c:pt idx="5">
                  <c:v>13</c:v>
                </c:pt>
                <c:pt idx="12">
                  <c:v>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98-4B21-8DFD-525FDAE1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298-4B21-8DFD-525FDAE1FFA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232</c:v>
                      </c:pt>
                      <c:pt idx="1">
                        <c:v>194</c:v>
                      </c:pt>
                      <c:pt idx="2">
                        <c:v>261</c:v>
                      </c:pt>
                      <c:pt idx="3">
                        <c:v>187</c:v>
                      </c:pt>
                      <c:pt idx="4">
                        <c:v>2</c:v>
                      </c:pt>
                      <c:pt idx="5">
                        <c:v>12</c:v>
                      </c:pt>
                      <c:pt idx="6">
                        <c:v>29</c:v>
                      </c:pt>
                      <c:pt idx="7">
                        <c:v>9</c:v>
                      </c:pt>
                      <c:pt idx="8">
                        <c:v>0</c:v>
                      </c:pt>
                      <c:pt idx="9">
                        <c:v>151</c:v>
                      </c:pt>
                      <c:pt idx="10">
                        <c:v>417</c:v>
                      </c:pt>
                      <c:pt idx="11">
                        <c:v>585</c:v>
                      </c:pt>
                      <c:pt idx="12">
                        <c:v>2079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298-4B21-8DFD-525FDAE1FF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98-4B21-8DFD-525FDAE1FFA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98-4B21-8DFD-525FDAE1FFA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98-4B21-8DFD-525FDAE1FFA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98-4B21-8DFD-525FDAE1FFA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98-4B21-8DFD-525FDAE1FFA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8-4B21-8DFD-525FDAE1FFA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8-4B21-8DFD-525FDAE1FFA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8-4B21-8DFD-525FDAE1FFA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98-4B21-8DFD-525FDAE1FFA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98-4B21-8DFD-525FDAE1FFA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98-4B21-8DFD-525FDAE1FFA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98-4B21-8DFD-525FDAE1FFA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98-4B21-8DFD-525FDAE1FFAA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2.9239766081871288E-2</c:v>
                </c:pt>
                <c:pt idx="1">
                  <c:v>-0.11111111111111116</c:v>
                </c:pt>
                <c:pt idx="2">
                  <c:v>-0.10574018126888218</c:v>
                </c:pt>
                <c:pt idx="3">
                  <c:v>0.78947368421052633</c:v>
                </c:pt>
                <c:pt idx="4">
                  <c:v>0.14285714285714279</c:v>
                </c:pt>
                <c:pt idx="5">
                  <c:v>-0.43478260869565222</c:v>
                </c:pt>
                <c:pt idx="12">
                  <c:v>9.1491308325708509E-3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98-4B21-8DFD-525FDAE1F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91-4726-84AE-3ED8BC5633D2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23190</c:v>
                </c:pt>
                <c:pt idx="1">
                  <c:v>23921</c:v>
                </c:pt>
                <c:pt idx="2">
                  <c:v>27356</c:v>
                </c:pt>
                <c:pt idx="3">
                  <c:v>22205</c:v>
                </c:pt>
                <c:pt idx="4">
                  <c:v>23449</c:v>
                </c:pt>
                <c:pt idx="5">
                  <c:v>22841</c:v>
                </c:pt>
                <c:pt idx="6">
                  <c:v>24893</c:v>
                </c:pt>
                <c:pt idx="7">
                  <c:v>25319</c:v>
                </c:pt>
                <c:pt idx="8">
                  <c:v>21182</c:v>
                </c:pt>
                <c:pt idx="9">
                  <c:v>27341</c:v>
                </c:pt>
                <c:pt idx="10">
                  <c:v>23363</c:v>
                </c:pt>
                <c:pt idx="11">
                  <c:v>23290</c:v>
                </c:pt>
                <c:pt idx="12">
                  <c:v>288350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1-4726-84AE-3ED8BC5633D2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91-4726-84AE-3ED8BC5633D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22528</c:v>
                </c:pt>
                <c:pt idx="1">
                  <c:v>23285</c:v>
                </c:pt>
                <c:pt idx="2">
                  <c:v>24054</c:v>
                </c:pt>
                <c:pt idx="3">
                  <c:v>23503</c:v>
                </c:pt>
                <c:pt idx="4">
                  <c:v>19536</c:v>
                </c:pt>
                <c:pt idx="5">
                  <c:v>23159</c:v>
                </c:pt>
                <c:pt idx="6">
                  <c:v>27952</c:v>
                </c:pt>
                <c:pt idx="7">
                  <c:v>25459</c:v>
                </c:pt>
                <c:pt idx="8">
                  <c:v>24257</c:v>
                </c:pt>
                <c:pt idx="9">
                  <c:v>26482</c:v>
                </c:pt>
                <c:pt idx="10">
                  <c:v>23375</c:v>
                </c:pt>
                <c:pt idx="11">
                  <c:v>24074</c:v>
                </c:pt>
                <c:pt idx="12">
                  <c:v>287664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91-4726-84AE-3ED8BC5633D2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91-4726-84AE-3ED8BC5633D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91-4726-84AE-3ED8BC5633D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23783</c:v>
                </c:pt>
                <c:pt idx="1">
                  <c:v>21964</c:v>
                </c:pt>
                <c:pt idx="2">
                  <c:v>23677</c:v>
                </c:pt>
                <c:pt idx="3">
                  <c:v>23510</c:v>
                </c:pt>
                <c:pt idx="4">
                  <c:v>23254</c:v>
                </c:pt>
                <c:pt idx="5">
                  <c:v>25073</c:v>
                </c:pt>
                <c:pt idx="12">
                  <c:v>141261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91-4726-84AE-3ED8BC5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291-4726-84AE-3ED8BC5633D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15598</c:v>
                      </c:pt>
                      <c:pt idx="1">
                        <c:v>21666</c:v>
                      </c:pt>
                      <c:pt idx="2">
                        <c:v>22231</c:v>
                      </c:pt>
                      <c:pt idx="3">
                        <c:v>23894</c:v>
                      </c:pt>
                      <c:pt idx="4">
                        <c:v>20251</c:v>
                      </c:pt>
                      <c:pt idx="5">
                        <c:v>18886</c:v>
                      </c:pt>
                      <c:pt idx="6">
                        <c:v>23111</c:v>
                      </c:pt>
                      <c:pt idx="7">
                        <c:v>24659</c:v>
                      </c:pt>
                      <c:pt idx="8">
                        <c:v>20130</c:v>
                      </c:pt>
                      <c:pt idx="9">
                        <c:v>22327</c:v>
                      </c:pt>
                      <c:pt idx="10">
                        <c:v>21079</c:v>
                      </c:pt>
                      <c:pt idx="11">
                        <c:v>23310</c:v>
                      </c:pt>
                      <c:pt idx="12">
                        <c:v>257142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291-4726-84AE-3ED8BC5633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91-4726-84AE-3ED8BC5633D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91-4726-84AE-3ED8BC5633D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91-4726-84AE-3ED8BC5633D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91-4726-84AE-3ED8BC5633D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91-4726-84AE-3ED8BC5633D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91-4726-84AE-3ED8BC5633D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91-4726-84AE-3ED8BC5633D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91-4726-84AE-3ED8BC5633D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91-4726-84AE-3ED8BC5633D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91-4726-84AE-3ED8BC5633D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91-4726-84AE-3ED8BC5633D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91-4726-84AE-3ED8BC5633D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91-4726-84AE-3ED8BC5633D2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5.5708451704545414E-2</c:v>
                </c:pt>
                <c:pt idx="1">
                  <c:v>-5.6731801589005815E-2</c:v>
                </c:pt>
                <c:pt idx="2">
                  <c:v>-1.5673068928244827E-2</c:v>
                </c:pt>
                <c:pt idx="3">
                  <c:v>2.9783431902319357E-4</c:v>
                </c:pt>
                <c:pt idx="4">
                  <c:v>0.19031531531531543</c:v>
                </c:pt>
                <c:pt idx="5">
                  <c:v>8.2646055529167928E-2</c:v>
                </c:pt>
                <c:pt idx="12">
                  <c:v>3.8187630911696635E-2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91-4726-84AE-3ED8BC5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D6-4F48-9CAA-0F9CF4934175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18822</c:v>
                </c:pt>
                <c:pt idx="1">
                  <c:v>20148</c:v>
                </c:pt>
                <c:pt idx="2">
                  <c:v>22158</c:v>
                </c:pt>
                <c:pt idx="3">
                  <c:v>18488</c:v>
                </c:pt>
                <c:pt idx="4">
                  <c:v>19636</c:v>
                </c:pt>
                <c:pt idx="5">
                  <c:v>19273</c:v>
                </c:pt>
                <c:pt idx="6">
                  <c:v>20528</c:v>
                </c:pt>
                <c:pt idx="7">
                  <c:v>20545</c:v>
                </c:pt>
                <c:pt idx="8">
                  <c:v>17254</c:v>
                </c:pt>
                <c:pt idx="9">
                  <c:v>22570</c:v>
                </c:pt>
                <c:pt idx="10">
                  <c:v>18565</c:v>
                </c:pt>
                <c:pt idx="11">
                  <c:v>18483</c:v>
                </c:pt>
                <c:pt idx="12">
                  <c:v>236470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D6-4F48-9CAA-0F9CF4934175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D6-4F48-9CAA-0F9CF4934175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18130</c:v>
                </c:pt>
                <c:pt idx="1">
                  <c:v>19062</c:v>
                </c:pt>
                <c:pt idx="2">
                  <c:v>19601</c:v>
                </c:pt>
                <c:pt idx="3">
                  <c:v>19232</c:v>
                </c:pt>
                <c:pt idx="4">
                  <c:v>15443</c:v>
                </c:pt>
                <c:pt idx="5">
                  <c:v>19200</c:v>
                </c:pt>
                <c:pt idx="6">
                  <c:v>22688</c:v>
                </c:pt>
                <c:pt idx="7">
                  <c:v>19559</c:v>
                </c:pt>
                <c:pt idx="8">
                  <c:v>20129</c:v>
                </c:pt>
                <c:pt idx="9">
                  <c:v>21549</c:v>
                </c:pt>
                <c:pt idx="10">
                  <c:v>18927</c:v>
                </c:pt>
                <c:pt idx="11">
                  <c:v>19257</c:v>
                </c:pt>
                <c:pt idx="12">
                  <c:v>232777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D6-4F48-9CAA-0F9CF4934175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D6-4F48-9CAA-0F9CF493417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D6-4F48-9CAA-0F9CF4934175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19382</c:v>
                </c:pt>
                <c:pt idx="1">
                  <c:v>17739</c:v>
                </c:pt>
                <c:pt idx="2">
                  <c:v>19142</c:v>
                </c:pt>
                <c:pt idx="3">
                  <c:v>19425</c:v>
                </c:pt>
                <c:pt idx="4">
                  <c:v>19974</c:v>
                </c:pt>
                <c:pt idx="5">
                  <c:v>20802</c:v>
                </c:pt>
                <c:pt idx="12">
                  <c:v>116464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D6-4F48-9CAA-0F9CF493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7D6-4F48-9CAA-0F9CF493417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12209</c:v>
                      </c:pt>
                      <c:pt idx="1">
                        <c:v>17700</c:v>
                      </c:pt>
                      <c:pt idx="2">
                        <c:v>17761</c:v>
                      </c:pt>
                      <c:pt idx="3">
                        <c:v>19923</c:v>
                      </c:pt>
                      <c:pt idx="4">
                        <c:v>17673</c:v>
                      </c:pt>
                      <c:pt idx="5">
                        <c:v>15881</c:v>
                      </c:pt>
                      <c:pt idx="6">
                        <c:v>18743</c:v>
                      </c:pt>
                      <c:pt idx="7">
                        <c:v>20467</c:v>
                      </c:pt>
                      <c:pt idx="8">
                        <c:v>16918</c:v>
                      </c:pt>
                      <c:pt idx="9">
                        <c:v>18718</c:v>
                      </c:pt>
                      <c:pt idx="10">
                        <c:v>16558</c:v>
                      </c:pt>
                      <c:pt idx="11">
                        <c:v>18747</c:v>
                      </c:pt>
                      <c:pt idx="12">
                        <c:v>211298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7D6-4F48-9CAA-0F9CF49341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D6-4F48-9CAA-0F9CF493417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D6-4F48-9CAA-0F9CF493417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D6-4F48-9CAA-0F9CF493417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D6-4F48-9CAA-0F9CF493417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D6-4F48-9CAA-0F9CF493417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D6-4F48-9CAA-0F9CF493417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D6-4F48-9CAA-0F9CF493417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6-4F48-9CAA-0F9CF493417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6-4F48-9CAA-0F9CF493417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6-4F48-9CAA-0F9CF493417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6-4F48-9CAA-0F9CF493417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6-4F48-9CAA-0F9CF493417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6-4F48-9CAA-0F9CF4934175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6.9056811913954741E-2</c:v>
                </c:pt>
                <c:pt idx="1">
                  <c:v>-6.9405099150141591E-2</c:v>
                </c:pt>
                <c:pt idx="2">
                  <c:v>-2.3417172593235058E-2</c:v>
                </c:pt>
                <c:pt idx="3">
                  <c:v>1.0035357737104844E-2</c:v>
                </c:pt>
                <c:pt idx="4">
                  <c:v>0.29340154115133066</c:v>
                </c:pt>
                <c:pt idx="5">
                  <c:v>8.3437500000000053E-2</c:v>
                </c:pt>
                <c:pt idx="12">
                  <c:v>5.2372862977554391E-2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D6-4F48-9CAA-0F9CF493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B5-493B-89E0-36A0F1449EB4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14894</c:v>
                </c:pt>
                <c:pt idx="1">
                  <c:v>15736</c:v>
                </c:pt>
                <c:pt idx="2">
                  <c:v>17491</c:v>
                </c:pt>
                <c:pt idx="3">
                  <c:v>14826</c:v>
                </c:pt>
                <c:pt idx="4">
                  <c:v>15219</c:v>
                </c:pt>
                <c:pt idx="5">
                  <c:v>14680</c:v>
                </c:pt>
                <c:pt idx="6">
                  <c:v>15688</c:v>
                </c:pt>
                <c:pt idx="7">
                  <c:v>15273</c:v>
                </c:pt>
                <c:pt idx="8">
                  <c:v>12989</c:v>
                </c:pt>
                <c:pt idx="9">
                  <c:v>17980</c:v>
                </c:pt>
                <c:pt idx="10">
                  <c:v>14412</c:v>
                </c:pt>
                <c:pt idx="11">
                  <c:v>14687</c:v>
                </c:pt>
                <c:pt idx="12">
                  <c:v>183875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5-493B-89E0-36A0F1449EB4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5-493B-89E0-36A0F1449EB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14208</c:v>
                </c:pt>
                <c:pt idx="1">
                  <c:v>15122</c:v>
                </c:pt>
                <c:pt idx="2">
                  <c:v>15694</c:v>
                </c:pt>
                <c:pt idx="3">
                  <c:v>15532</c:v>
                </c:pt>
                <c:pt idx="4">
                  <c:v>10784</c:v>
                </c:pt>
                <c:pt idx="5">
                  <c:v>14746</c:v>
                </c:pt>
                <c:pt idx="6">
                  <c:v>17978</c:v>
                </c:pt>
                <c:pt idx="7">
                  <c:v>14386</c:v>
                </c:pt>
                <c:pt idx="8">
                  <c:v>16265</c:v>
                </c:pt>
                <c:pt idx="9">
                  <c:v>17112</c:v>
                </c:pt>
                <c:pt idx="10">
                  <c:v>14925</c:v>
                </c:pt>
                <c:pt idx="11">
                  <c:v>15398</c:v>
                </c:pt>
                <c:pt idx="12">
                  <c:v>182150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B5-493B-89E0-36A0F1449EB4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B5-493B-89E0-36A0F1449EB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B5-493B-89E0-36A0F1449EB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15585</c:v>
                </c:pt>
                <c:pt idx="1">
                  <c:v>14293</c:v>
                </c:pt>
                <c:pt idx="2">
                  <c:v>15178</c:v>
                </c:pt>
                <c:pt idx="3">
                  <c:v>14580</c:v>
                </c:pt>
                <c:pt idx="4">
                  <c:v>13364</c:v>
                </c:pt>
                <c:pt idx="5">
                  <c:v>13503</c:v>
                </c:pt>
                <c:pt idx="12">
                  <c:v>92941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B5-493B-89E0-36A0F1449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AB5-493B-89E0-36A0F1449EB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9227</c:v>
                      </c:pt>
                      <c:pt idx="1">
                        <c:v>13725</c:v>
                      </c:pt>
                      <c:pt idx="2">
                        <c:v>13764</c:v>
                      </c:pt>
                      <c:pt idx="3">
                        <c:v>16004</c:v>
                      </c:pt>
                      <c:pt idx="4">
                        <c:v>13304</c:v>
                      </c:pt>
                      <c:pt idx="5">
                        <c:v>11604</c:v>
                      </c:pt>
                      <c:pt idx="6">
                        <c:v>13798</c:v>
                      </c:pt>
                      <c:pt idx="7">
                        <c:v>15896</c:v>
                      </c:pt>
                      <c:pt idx="8">
                        <c:v>12977</c:v>
                      </c:pt>
                      <c:pt idx="9">
                        <c:v>14897</c:v>
                      </c:pt>
                      <c:pt idx="10">
                        <c:v>13391</c:v>
                      </c:pt>
                      <c:pt idx="11">
                        <c:v>15326</c:v>
                      </c:pt>
                      <c:pt idx="12">
                        <c:v>163913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AB5-493B-89E0-36A0F1449E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B5-493B-89E0-36A0F1449EB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B5-493B-89E0-36A0F1449EB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B5-493B-89E0-36A0F1449EB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B5-493B-89E0-36A0F1449EB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B5-493B-89E0-36A0F1449EB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B5-493B-89E0-36A0F1449EB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B5-493B-89E0-36A0F1449EB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B5-493B-89E0-36A0F1449EB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B5-493B-89E0-36A0F1449EB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B5-493B-89E0-36A0F1449EB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B5-493B-89E0-36A0F1449EB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B5-493B-89E0-36A0F1449EB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B5-493B-89E0-36A0F1449EB4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9.6917229729729826E-2</c:v>
                </c:pt>
                <c:pt idx="1">
                  <c:v>-5.4820790900674488E-2</c:v>
                </c:pt>
                <c:pt idx="2">
                  <c:v>-3.2878807187460168E-2</c:v>
                </c:pt>
                <c:pt idx="3">
                  <c:v>-6.1292814833891374E-2</c:v>
                </c:pt>
                <c:pt idx="4">
                  <c:v>0.2392433234421365</c:v>
                </c:pt>
                <c:pt idx="5">
                  <c:v>-8.4294045842940424E-2</c:v>
                </c:pt>
                <c:pt idx="12">
                  <c:v>7.9629672652928418E-2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B5-493B-89E0-36A0F1449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9C-4F48-872F-417F8D764F94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3928</c:v>
                </c:pt>
                <c:pt idx="1">
                  <c:v>4412</c:v>
                </c:pt>
                <c:pt idx="2">
                  <c:v>4667</c:v>
                </c:pt>
                <c:pt idx="3">
                  <c:v>3662</c:v>
                </c:pt>
                <c:pt idx="4">
                  <c:v>4417</c:v>
                </c:pt>
                <c:pt idx="5">
                  <c:v>4593</c:v>
                </c:pt>
                <c:pt idx="6">
                  <c:v>4840</c:v>
                </c:pt>
                <c:pt idx="7">
                  <c:v>5272</c:v>
                </c:pt>
                <c:pt idx="8">
                  <c:v>4265</c:v>
                </c:pt>
                <c:pt idx="9">
                  <c:v>4590</c:v>
                </c:pt>
                <c:pt idx="10">
                  <c:v>4153</c:v>
                </c:pt>
                <c:pt idx="11">
                  <c:v>3796</c:v>
                </c:pt>
                <c:pt idx="12">
                  <c:v>52595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C-4F48-872F-417F8D764F94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C-4F48-872F-417F8D764F9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3922</c:v>
                </c:pt>
                <c:pt idx="1">
                  <c:v>3940</c:v>
                </c:pt>
                <c:pt idx="2">
                  <c:v>3907</c:v>
                </c:pt>
                <c:pt idx="3">
                  <c:v>3700</c:v>
                </c:pt>
                <c:pt idx="4">
                  <c:v>4659</c:v>
                </c:pt>
                <c:pt idx="5">
                  <c:v>4454</c:v>
                </c:pt>
                <c:pt idx="6">
                  <c:v>4710</c:v>
                </c:pt>
                <c:pt idx="7">
                  <c:v>5173</c:v>
                </c:pt>
                <c:pt idx="8">
                  <c:v>3864</c:v>
                </c:pt>
                <c:pt idx="9">
                  <c:v>4437</c:v>
                </c:pt>
                <c:pt idx="10">
                  <c:v>4002</c:v>
                </c:pt>
                <c:pt idx="11">
                  <c:v>3859</c:v>
                </c:pt>
                <c:pt idx="12">
                  <c:v>50627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C-4F48-872F-417F8D764F94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9C-4F48-872F-417F8D764F9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9C-4F48-872F-417F8D764F94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3797</c:v>
                </c:pt>
                <c:pt idx="1">
                  <c:v>3918</c:v>
                </c:pt>
                <c:pt idx="2">
                  <c:v>3901</c:v>
                </c:pt>
                <c:pt idx="3">
                  <c:v>3434</c:v>
                </c:pt>
                <c:pt idx="4">
                  <c:v>4076</c:v>
                </c:pt>
                <c:pt idx="5">
                  <c:v>3844</c:v>
                </c:pt>
                <c:pt idx="12">
                  <c:v>23523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9C-4F48-872F-417F8D76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C9C-4F48-872F-417F8D764F9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2982</c:v>
                      </c:pt>
                      <c:pt idx="1">
                        <c:v>3975</c:v>
                      </c:pt>
                      <c:pt idx="2">
                        <c:v>3997</c:v>
                      </c:pt>
                      <c:pt idx="3">
                        <c:v>3919</c:v>
                      </c:pt>
                      <c:pt idx="4">
                        <c:v>4369</c:v>
                      </c:pt>
                      <c:pt idx="5">
                        <c:v>4277</c:v>
                      </c:pt>
                      <c:pt idx="6">
                        <c:v>4945</c:v>
                      </c:pt>
                      <c:pt idx="7">
                        <c:v>4571</c:v>
                      </c:pt>
                      <c:pt idx="8">
                        <c:v>3941</c:v>
                      </c:pt>
                      <c:pt idx="9">
                        <c:v>3821</c:v>
                      </c:pt>
                      <c:pt idx="10">
                        <c:v>3167</c:v>
                      </c:pt>
                      <c:pt idx="11">
                        <c:v>3421</c:v>
                      </c:pt>
                      <c:pt idx="12">
                        <c:v>47385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C9C-4F48-872F-417F8D764F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9C-4F48-872F-417F8D764F9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9C-4F48-872F-417F8D764F9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9C-4F48-872F-417F8D764F9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9C-4F48-872F-417F8D764F9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9C-4F48-872F-417F8D764F9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9C-4F48-872F-417F8D764F9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9C-4F48-872F-417F8D764F9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9C-4F48-872F-417F8D764F9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9C-4F48-872F-417F8D764F9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9C-4F48-872F-417F8D764F9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9C-4F48-872F-417F8D764F9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9C-4F48-872F-417F8D764F9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9C-4F48-872F-417F8D764F94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-3.1871494135645051E-2</c:v>
                </c:pt>
                <c:pt idx="1">
                  <c:v>-5.583756345177715E-3</c:v>
                </c:pt>
                <c:pt idx="2">
                  <c:v>-1.5357051446122094E-3</c:v>
                </c:pt>
                <c:pt idx="3">
                  <c:v>-7.1891891891891935E-2</c:v>
                </c:pt>
                <c:pt idx="4">
                  <c:v>-0.1251341489590041</c:v>
                </c:pt>
                <c:pt idx="5">
                  <c:v>-0.1369555455770094</c:v>
                </c:pt>
                <c:pt idx="12">
                  <c:v>-4.3080302660483238E-2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9C-4F48-872F-417F8D764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46751207729469"/>
          <c:y val="0.11476520521627519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3-4493-98F0-BA34ED33DC9E}"/>
              </c:ext>
            </c:extLst>
          </c:dPt>
          <c:val>
            <c:numRef>
              <c:f>'Viajeros entr evol mensu TF cat'!$G$97:$G$109</c:f>
              <c:numCache>
                <c:formatCode>#,##0</c:formatCode>
                <c:ptCount val="13"/>
                <c:pt idx="0">
                  <c:v>4368</c:v>
                </c:pt>
                <c:pt idx="1">
                  <c:v>3773</c:v>
                </c:pt>
                <c:pt idx="2">
                  <c:v>5198</c:v>
                </c:pt>
                <c:pt idx="3">
                  <c:v>3717</c:v>
                </c:pt>
                <c:pt idx="4">
                  <c:v>3813</c:v>
                </c:pt>
                <c:pt idx="5">
                  <c:v>3568</c:v>
                </c:pt>
                <c:pt idx="6">
                  <c:v>4365</c:v>
                </c:pt>
                <c:pt idx="7">
                  <c:v>4774</c:v>
                </c:pt>
                <c:pt idx="8">
                  <c:v>3928</c:v>
                </c:pt>
                <c:pt idx="9">
                  <c:v>4771</c:v>
                </c:pt>
                <c:pt idx="10">
                  <c:v>4798</c:v>
                </c:pt>
                <c:pt idx="11">
                  <c:v>4807</c:v>
                </c:pt>
                <c:pt idx="12">
                  <c:v>51880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3-4493-98F0-BA34ED33DC9E}"/>
            </c:ext>
          </c:extLst>
        </c:ser>
        <c:ser>
          <c:idx val="0"/>
          <c:order val="2"/>
          <c:tx>
            <c:strRef>
              <c:f>'Viajeros entr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3-4493-98F0-BA34ED33DC9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cat'!$I$97:$I$109</c:f>
              <c:numCache>
                <c:formatCode>#,##0</c:formatCode>
                <c:ptCount val="13"/>
                <c:pt idx="0">
                  <c:v>4398</c:v>
                </c:pt>
                <c:pt idx="1">
                  <c:v>4223</c:v>
                </c:pt>
                <c:pt idx="2">
                  <c:v>4453</c:v>
                </c:pt>
                <c:pt idx="3">
                  <c:v>4271</c:v>
                </c:pt>
                <c:pt idx="4">
                  <c:v>4093</c:v>
                </c:pt>
                <c:pt idx="5">
                  <c:v>3959</c:v>
                </c:pt>
                <c:pt idx="6">
                  <c:v>5264</c:v>
                </c:pt>
                <c:pt idx="7">
                  <c:v>5900</c:v>
                </c:pt>
                <c:pt idx="8">
                  <c:v>4128</c:v>
                </c:pt>
                <c:pt idx="9">
                  <c:v>4933</c:v>
                </c:pt>
                <c:pt idx="10">
                  <c:v>4448</c:v>
                </c:pt>
                <c:pt idx="11">
                  <c:v>4817</c:v>
                </c:pt>
                <c:pt idx="12">
                  <c:v>54887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3-4493-98F0-BA34ED33DC9E}"/>
            </c:ext>
          </c:extLst>
        </c:ser>
        <c:ser>
          <c:idx val="1"/>
          <c:order val="3"/>
          <c:tx>
            <c:strRef>
              <c:f>'Viajeros entr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63-4493-98F0-BA34ED33DC9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63-4493-98F0-BA34ED33DC9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cat'!$K$97:$K$109</c:f>
              <c:numCache>
                <c:formatCode>#,##0</c:formatCode>
                <c:ptCount val="13"/>
                <c:pt idx="0">
                  <c:v>4401</c:v>
                </c:pt>
                <c:pt idx="1">
                  <c:v>4225</c:v>
                </c:pt>
                <c:pt idx="2">
                  <c:v>4535</c:v>
                </c:pt>
                <c:pt idx="3">
                  <c:v>4085</c:v>
                </c:pt>
                <c:pt idx="4">
                  <c:v>3280</c:v>
                </c:pt>
                <c:pt idx="5">
                  <c:v>4271</c:v>
                </c:pt>
                <c:pt idx="12">
                  <c:v>24797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63-4493-98F0-BA34ED33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663-4493-98F0-BA34ED33DC9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3389</c:v>
                      </c:pt>
                      <c:pt idx="1">
                        <c:v>3966</c:v>
                      </c:pt>
                      <c:pt idx="2">
                        <c:v>4470</c:v>
                      </c:pt>
                      <c:pt idx="3">
                        <c:v>3971</c:v>
                      </c:pt>
                      <c:pt idx="4">
                        <c:v>2578</c:v>
                      </c:pt>
                      <c:pt idx="5">
                        <c:v>3005</c:v>
                      </c:pt>
                      <c:pt idx="6">
                        <c:v>4368</c:v>
                      </c:pt>
                      <c:pt idx="7">
                        <c:v>4192</c:v>
                      </c:pt>
                      <c:pt idx="8">
                        <c:v>3212</c:v>
                      </c:pt>
                      <c:pt idx="9">
                        <c:v>3609</c:v>
                      </c:pt>
                      <c:pt idx="10">
                        <c:v>4521</c:v>
                      </c:pt>
                      <c:pt idx="11">
                        <c:v>4563</c:v>
                      </c:pt>
                      <c:pt idx="12">
                        <c:v>45844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663-4493-98F0-BA34ED33DC9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63-4493-98F0-BA34ED33DC9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63-4493-98F0-BA34ED33DC9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63-4493-98F0-BA34ED33DC9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63-4493-98F0-BA34ED33DC9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63-4493-98F0-BA34ED33DC9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63-4493-98F0-BA34ED33DC9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63-4493-98F0-BA34ED33DC9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3-4493-98F0-BA34ED33DC9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3-4493-98F0-BA34ED33DC9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63-4493-98F0-BA34ED33DC9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63-4493-98F0-BA34ED33DC9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63-4493-98F0-BA34ED33DC9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63-4493-98F0-BA34ED33DC9E}"/>
              </c:ext>
            </c:extLst>
          </c:dPt>
          <c:cat>
            <c:strRef>
              <c:f>'Viajeros entr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cat'!$L$97:$L$109</c:f>
              <c:numCache>
                <c:formatCode>0.0%</c:formatCode>
                <c:ptCount val="13"/>
                <c:pt idx="0">
                  <c:v>6.8212824010904782E-4</c:v>
                </c:pt>
                <c:pt idx="1">
                  <c:v>4.7359696897930625E-4</c:v>
                </c:pt>
                <c:pt idx="2">
                  <c:v>1.8414551987424144E-2</c:v>
                </c:pt>
                <c:pt idx="3">
                  <c:v>-4.3549520018731025E-2</c:v>
                </c:pt>
                <c:pt idx="4">
                  <c:v>-0.1986318104080137</c:v>
                </c:pt>
                <c:pt idx="5">
                  <c:v>7.8807779742359196E-2</c:v>
                </c:pt>
                <c:pt idx="12">
                  <c:v>-2.3624837579241609E-2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63-4493-98F0-BA34ED33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287664</c:v>
                </c:pt>
                <c:pt idx="1">
                  <c:v>288350</c:v>
                </c:pt>
                <c:pt idx="2">
                  <c:v>280769</c:v>
                </c:pt>
                <c:pt idx="3">
                  <c:v>257142</c:v>
                </c:pt>
                <c:pt idx="4">
                  <c:v>140346</c:v>
                </c:pt>
                <c:pt idx="5">
                  <c:v>96681</c:v>
                </c:pt>
                <c:pt idx="6">
                  <c:v>250224</c:v>
                </c:pt>
                <c:pt idx="7">
                  <c:v>272428</c:v>
                </c:pt>
                <c:pt idx="8">
                  <c:v>264633</c:v>
                </c:pt>
                <c:pt idx="9">
                  <c:v>252163</c:v>
                </c:pt>
                <c:pt idx="10">
                  <c:v>234964</c:v>
                </c:pt>
                <c:pt idx="11">
                  <c:v>227194</c:v>
                </c:pt>
                <c:pt idx="12">
                  <c:v>224100</c:v>
                </c:pt>
                <c:pt idx="13">
                  <c:v>232379</c:v>
                </c:pt>
                <c:pt idx="14">
                  <c:v>235365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A-45DA-98C5-8E484B85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-2.3790532339170722E-3</c:v>
                </c:pt>
                <c:pt idx="1">
                  <c:v>2.7000844110282918E-2</c:v>
                </c:pt>
                <c:pt idx="2">
                  <c:v>9.1883084054724673E-2</c:v>
                </c:pt>
                <c:pt idx="3">
                  <c:v>0.8322004189645591</c:v>
                </c:pt>
                <c:pt idx="4">
                  <c:v>0.45163992925186958</c:v>
                </c:pt>
                <c:pt idx="5">
                  <c:v>-0.61362219451371569</c:v>
                </c:pt>
                <c:pt idx="6">
                  <c:v>-8.1504103836609998E-2</c:v>
                </c:pt>
                <c:pt idx="7">
                  <c:v>2.9455887965597727E-2</c:v>
                </c:pt>
                <c:pt idx="8">
                  <c:v>4.9452140083993346E-2</c:v>
                </c:pt>
                <c:pt idx="9">
                  <c:v>7.3198447421732649E-2</c:v>
                </c:pt>
                <c:pt idx="10">
                  <c:v>3.4199846826940883E-2</c:v>
                </c:pt>
                <c:pt idx="11">
                  <c:v>1.3806336456938961E-2</c:v>
                </c:pt>
                <c:pt idx="12">
                  <c:v>-3.5627143588706334E-2</c:v>
                </c:pt>
                <c:pt idx="13">
                  <c:v>-1.2686678138210894E-2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A-45DA-98C5-8E484B85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B2-4DCD-AC72-67E1DA862652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1053</c:v>
                </c:pt>
                <c:pt idx="1">
                  <c:v>1343</c:v>
                </c:pt>
                <c:pt idx="2">
                  <c:v>2340</c:v>
                </c:pt>
                <c:pt idx="3">
                  <c:v>1383</c:v>
                </c:pt>
                <c:pt idx="4">
                  <c:v>2206</c:v>
                </c:pt>
                <c:pt idx="5">
                  <c:v>2734</c:v>
                </c:pt>
                <c:pt idx="6">
                  <c:v>4112</c:v>
                </c:pt>
                <c:pt idx="7">
                  <c:v>5008</c:v>
                </c:pt>
                <c:pt idx="8">
                  <c:v>2838</c:v>
                </c:pt>
                <c:pt idx="9">
                  <c:v>3489</c:v>
                </c:pt>
                <c:pt idx="10">
                  <c:v>1304</c:v>
                </c:pt>
                <c:pt idx="11">
                  <c:v>1399</c:v>
                </c:pt>
                <c:pt idx="12">
                  <c:v>29209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2-4DCD-AC72-67E1DA862652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2-4DCD-AC72-67E1DA86265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851</c:v>
                </c:pt>
                <c:pt idx="1">
                  <c:v>670</c:v>
                </c:pt>
                <c:pt idx="2">
                  <c:v>929</c:v>
                </c:pt>
                <c:pt idx="3">
                  <c:v>2250</c:v>
                </c:pt>
                <c:pt idx="4">
                  <c:v>1847</c:v>
                </c:pt>
                <c:pt idx="5">
                  <c:v>2922</c:v>
                </c:pt>
                <c:pt idx="6">
                  <c:v>6200</c:v>
                </c:pt>
                <c:pt idx="7">
                  <c:v>5409</c:v>
                </c:pt>
                <c:pt idx="8">
                  <c:v>5461</c:v>
                </c:pt>
                <c:pt idx="9">
                  <c:v>2925</c:v>
                </c:pt>
                <c:pt idx="10">
                  <c:v>1455</c:v>
                </c:pt>
                <c:pt idx="11">
                  <c:v>2071</c:v>
                </c:pt>
                <c:pt idx="12">
                  <c:v>32990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2-4DCD-AC72-67E1DA862652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B2-4DCD-AC72-67E1DA86265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B2-4DCD-AC72-67E1DA86265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1324</c:v>
                </c:pt>
                <c:pt idx="1">
                  <c:v>862</c:v>
                </c:pt>
                <c:pt idx="2">
                  <c:v>1376</c:v>
                </c:pt>
                <c:pt idx="3">
                  <c:v>3171</c:v>
                </c:pt>
                <c:pt idx="4">
                  <c:v>4643</c:v>
                </c:pt>
                <c:pt idx="5">
                  <c:v>6374</c:v>
                </c:pt>
                <c:pt idx="12">
                  <c:v>17750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B2-4DCD-AC72-67E1DA862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AB2-4DCD-AC72-67E1DA86265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744</c:v>
                      </c:pt>
                      <c:pt idx="1">
                        <c:v>1386</c:v>
                      </c:pt>
                      <c:pt idx="2">
                        <c:v>1477</c:v>
                      </c:pt>
                      <c:pt idx="3">
                        <c:v>3054</c:v>
                      </c:pt>
                      <c:pt idx="4">
                        <c:v>2857</c:v>
                      </c:pt>
                      <c:pt idx="5">
                        <c:v>1981</c:v>
                      </c:pt>
                      <c:pt idx="6">
                        <c:v>4035</c:v>
                      </c:pt>
                      <c:pt idx="7">
                        <c:v>5520</c:v>
                      </c:pt>
                      <c:pt idx="8">
                        <c:v>3446</c:v>
                      </c:pt>
                      <c:pt idx="9">
                        <c:v>1651</c:v>
                      </c:pt>
                      <c:pt idx="10">
                        <c:v>1088</c:v>
                      </c:pt>
                      <c:pt idx="11">
                        <c:v>1847</c:v>
                      </c:pt>
                      <c:pt idx="12">
                        <c:v>29086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AB2-4DCD-AC72-67E1DA8626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B2-4DCD-AC72-67E1DA86265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B2-4DCD-AC72-67E1DA86265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B2-4DCD-AC72-67E1DA86265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B2-4DCD-AC72-67E1DA86265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B2-4DCD-AC72-67E1DA86265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B2-4DCD-AC72-67E1DA86265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B2-4DCD-AC72-67E1DA86265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B2-4DCD-AC72-67E1DA86265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B2-4DCD-AC72-67E1DA86265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B2-4DCD-AC72-67E1DA86265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B2-4DCD-AC72-67E1DA86265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B2-4DCD-AC72-67E1DA86265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B2-4DCD-AC72-67E1DA862652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0.55581668625146885</c:v>
                </c:pt>
                <c:pt idx="1">
                  <c:v>0.28656716417910455</c:v>
                </c:pt>
                <c:pt idx="2">
                  <c:v>0.48116254036598494</c:v>
                </c:pt>
                <c:pt idx="3">
                  <c:v>0.40933333333333333</c:v>
                </c:pt>
                <c:pt idx="4">
                  <c:v>1.5138061721710883</c:v>
                </c:pt>
                <c:pt idx="5">
                  <c:v>1.1813826146475015</c:v>
                </c:pt>
                <c:pt idx="12">
                  <c:v>0.87453796599429712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B2-4DCD-AC72-67E1DA862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232777</c:v>
                </c:pt>
                <c:pt idx="1">
                  <c:v>236470</c:v>
                </c:pt>
                <c:pt idx="2">
                  <c:v>231221</c:v>
                </c:pt>
                <c:pt idx="3">
                  <c:v>211298</c:v>
                </c:pt>
                <c:pt idx="4">
                  <c:v>116590</c:v>
                </c:pt>
                <c:pt idx="5">
                  <c:v>77095</c:v>
                </c:pt>
                <c:pt idx="6">
                  <c:v>179597</c:v>
                </c:pt>
                <c:pt idx="7">
                  <c:v>174825</c:v>
                </c:pt>
                <c:pt idx="8">
                  <c:v>170572</c:v>
                </c:pt>
                <c:pt idx="9">
                  <c:v>169148</c:v>
                </c:pt>
                <c:pt idx="10">
                  <c:v>168456</c:v>
                </c:pt>
                <c:pt idx="11">
                  <c:v>166846</c:v>
                </c:pt>
                <c:pt idx="12">
                  <c:v>162205</c:v>
                </c:pt>
                <c:pt idx="13">
                  <c:v>162021</c:v>
                </c:pt>
                <c:pt idx="14">
                  <c:v>154116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7-48CA-B216-40BA6179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-1.5617203027868176E-2</c:v>
                </c:pt>
                <c:pt idx="1">
                  <c:v>2.2701225234732059E-2</c:v>
                </c:pt>
                <c:pt idx="2">
                  <c:v>9.4288635008376698E-2</c:v>
                </c:pt>
                <c:pt idx="3">
                  <c:v>0.81231666523715584</c:v>
                </c:pt>
                <c:pt idx="4">
                  <c:v>0.51229003177897403</c:v>
                </c:pt>
                <c:pt idx="5">
                  <c:v>-0.57073336414305365</c:v>
                </c:pt>
                <c:pt idx="6">
                  <c:v>2.7295867295867193E-2</c:v>
                </c:pt>
                <c:pt idx="7">
                  <c:v>2.4933752315737578E-2</c:v>
                </c:pt>
                <c:pt idx="8">
                  <c:v>8.4186629460589746E-3</c:v>
                </c:pt>
                <c:pt idx="9">
                  <c:v>4.1078976112456367E-3</c:v>
                </c:pt>
                <c:pt idx="10">
                  <c:v>9.6496170120949909E-3</c:v>
                </c:pt>
                <c:pt idx="11">
                  <c:v>2.8611941678739816E-2</c:v>
                </c:pt>
                <c:pt idx="12">
                  <c:v>1.1356552545658261E-3</c:v>
                </c:pt>
                <c:pt idx="13">
                  <c:v>5.1292532897298182E-2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7-48CA-B216-40BA61790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182150</c:v>
                </c:pt>
                <c:pt idx="1">
                  <c:v>183875</c:v>
                </c:pt>
                <c:pt idx="2">
                  <c:v>182213</c:v>
                </c:pt>
                <c:pt idx="3">
                  <c:v>163913</c:v>
                </c:pt>
                <c:pt idx="4">
                  <c:v>87353</c:v>
                </c:pt>
                <c:pt idx="5">
                  <c:v>0</c:v>
                </c:pt>
                <c:pt idx="6">
                  <c:v>149743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4-4B06-BFDB-86580362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-9.3813732154996998E-3</c:v>
                </c:pt>
                <c:pt idx="1">
                  <c:v>9.1211933286867719E-3</c:v>
                </c:pt>
                <c:pt idx="2">
                  <c:v>0.11164459194816767</c:v>
                </c:pt>
                <c:pt idx="3">
                  <c:v>0.8764438542465629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4-4B06-BFDB-86580362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F-4805-9D20-615EE6E9066A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4F-4805-9D20-615EE6E906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4F-4805-9D20-615EE6E906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4F-4805-9D20-615EE6E906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4F-4805-9D20-615EE6E906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4F-4805-9D20-615EE6E906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4F-4805-9D20-615EE6E9066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24F-4805-9D20-615EE6E906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287664</c:v>
                </c:pt>
                <c:pt idx="1">
                  <c:v>32990</c:v>
                </c:pt>
                <c:pt idx="2">
                  <c:v>254674</c:v>
                </c:pt>
                <c:pt idx="3">
                  <c:v>115809</c:v>
                </c:pt>
                <c:pt idx="4">
                  <c:v>21670</c:v>
                </c:pt>
                <c:pt idx="5">
                  <c:v>23656</c:v>
                </c:pt>
                <c:pt idx="6">
                  <c:v>5888</c:v>
                </c:pt>
                <c:pt idx="7">
                  <c:v>4631</c:v>
                </c:pt>
                <c:pt idx="8">
                  <c:v>3484</c:v>
                </c:pt>
                <c:pt idx="9">
                  <c:v>2253</c:v>
                </c:pt>
                <c:pt idx="10">
                  <c:v>77283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4F-4805-9D20-615EE6E9066A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-2.3790532339170722E-3</c:v>
                </c:pt>
                <c:pt idx="1">
                  <c:v>0.12944640350576875</c:v>
                </c:pt>
                <c:pt idx="2">
                  <c:v>-1.7237720005711221E-2</c:v>
                </c:pt>
                <c:pt idx="3">
                  <c:v>-5.0858669599058715E-3</c:v>
                </c:pt>
                <c:pt idx="4">
                  <c:v>1.0162222636584062E-2</c:v>
                </c:pt>
                <c:pt idx="5">
                  <c:v>-3.8608469478988883E-2</c:v>
                </c:pt>
                <c:pt idx="6">
                  <c:v>-0.10202836663108128</c:v>
                </c:pt>
                <c:pt idx="7">
                  <c:v>-0.17170452512967271</c:v>
                </c:pt>
                <c:pt idx="8">
                  <c:v>3.444180522565321E-2</c:v>
                </c:pt>
                <c:pt idx="9">
                  <c:v>-0.20444915254237284</c:v>
                </c:pt>
                <c:pt idx="10">
                  <c:v>-1.3416907090152419E-2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4F-4805-9D20-615EE6E9066A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24F-4805-9D20-615EE6E9066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24F-4805-9D20-615EE6E9066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24F-4805-9D20-615EE6E9066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24F-4805-9D20-615EE6E9066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24F-4805-9D20-615EE6E9066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24F-4805-9D20-615EE6E9066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24F-4805-9D20-615EE6E9066A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0.11468240725290617</c:v>
                </c:pt>
                <c:pt idx="2">
                  <c:v>0.88531759274709387</c:v>
                </c:pt>
                <c:pt idx="3">
                  <c:v>0.40258426497580513</c:v>
                </c:pt>
                <c:pt idx="4">
                  <c:v>7.5330941654152064E-2</c:v>
                </c:pt>
                <c:pt idx="5">
                  <c:v>8.2234829523332775E-2</c:v>
                </c:pt>
                <c:pt idx="6">
                  <c:v>2.0468324155959731E-2</c:v>
                </c:pt>
                <c:pt idx="7">
                  <c:v>1.6098642861115744E-2</c:v>
                </c:pt>
                <c:pt idx="8">
                  <c:v>1.2111352133044108E-2</c:v>
                </c:pt>
                <c:pt idx="9">
                  <c:v>7.832054063073586E-3</c:v>
                </c:pt>
                <c:pt idx="10">
                  <c:v>0.26865718338061073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24F-4805-9D20-615EE6E90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BA-4E61-A907-3A2E13A98DCD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BA-4E61-A907-3A2E13A98D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BA-4E61-A907-3A2E13A98DC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BA-4E61-A907-3A2E13A98D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BA-4E61-A907-3A2E13A98DC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BA-4E61-A907-3A2E13A98D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BA-4E61-A907-3A2E13A98DC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BA-4E61-A907-3A2E13A98D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23159</c:v>
                </c:pt>
                <c:pt idx="1">
                  <c:v>2922</c:v>
                </c:pt>
                <c:pt idx="2">
                  <c:v>1679</c:v>
                </c:pt>
                <c:pt idx="3">
                  <c:v>1243</c:v>
                </c:pt>
                <c:pt idx="4">
                  <c:v>20237</c:v>
                </c:pt>
                <c:pt idx="5">
                  <c:v>10224</c:v>
                </c:pt>
                <c:pt idx="6">
                  <c:v>1601</c:v>
                </c:pt>
                <c:pt idx="7">
                  <c:v>1687</c:v>
                </c:pt>
                <c:pt idx="8">
                  <c:v>397</c:v>
                </c:pt>
                <c:pt idx="9">
                  <c:v>304</c:v>
                </c:pt>
                <c:pt idx="10">
                  <c:v>23</c:v>
                </c:pt>
                <c:pt idx="11">
                  <c:v>23</c:v>
                </c:pt>
                <c:pt idx="12">
                  <c:v>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9BA-4E61-A907-3A2E13A98DCD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1.3922332647432256E-2</c:v>
                </c:pt>
                <c:pt idx="1">
                  <c:v>6.8763716166788669E-2</c:v>
                </c:pt>
                <c:pt idx="2">
                  <c:v>-0.10501066098081024</c:v>
                </c:pt>
                <c:pt idx="3">
                  <c:v>0.44871794871794868</c:v>
                </c:pt>
                <c:pt idx="4">
                  <c:v>6.4654100561993832E-3</c:v>
                </c:pt>
                <c:pt idx="5">
                  <c:v>-1.1027278003482244E-2</c:v>
                </c:pt>
                <c:pt idx="6">
                  <c:v>0.15097052480230055</c:v>
                </c:pt>
                <c:pt idx="7">
                  <c:v>-1.689976689976691E-2</c:v>
                </c:pt>
                <c:pt idx="8">
                  <c:v>-8.101851851851849E-2</c:v>
                </c:pt>
                <c:pt idx="9">
                  <c:v>-0.42964352720450283</c:v>
                </c:pt>
                <c:pt idx="10">
                  <c:v>2.8333333333333335</c:v>
                </c:pt>
                <c:pt idx="11">
                  <c:v>3.5999999999999996</c:v>
                </c:pt>
                <c:pt idx="12">
                  <c:v>5.135420330636653E-2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BA-4E61-A907-3A2E13A98DCD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BA-4E61-A907-3A2E13A98DC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BA-4E61-A907-3A2E13A98DC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BA-4E61-A907-3A2E13A98DC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BA-4E61-A907-3A2E13A98DC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BA-4E61-A907-3A2E13A98DC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BA-4E61-A907-3A2E13A98DC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BA-4E61-A907-3A2E13A98DCD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0.12617125091756984</c:v>
                </c:pt>
                <c:pt idx="2">
                  <c:v>7.2498812556673425E-2</c:v>
                </c:pt>
                <c:pt idx="3">
                  <c:v>5.3672438360896413E-2</c:v>
                </c:pt>
                <c:pt idx="4">
                  <c:v>0.87382874908243013</c:v>
                </c:pt>
                <c:pt idx="5">
                  <c:v>0.44146983893950514</c:v>
                </c:pt>
                <c:pt idx="6">
                  <c:v>6.9130791484951853E-2</c:v>
                </c:pt>
                <c:pt idx="7">
                  <c:v>7.2844250615311537E-2</c:v>
                </c:pt>
                <c:pt idx="8">
                  <c:v>1.714236365991623E-2</c:v>
                </c:pt>
                <c:pt idx="9">
                  <c:v>1.3126646228248197E-2</c:v>
                </c:pt>
                <c:pt idx="10">
                  <c:v>9.9313441858456752E-4</c:v>
                </c:pt>
                <c:pt idx="11">
                  <c:v>9.9313441858456752E-4</c:v>
                </c:pt>
                <c:pt idx="12">
                  <c:v>0.25812858931732802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9BA-4E61-A907-3A2E13A9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8-4650-9E51-0CC183431BAE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4F8-4650-9E51-0CC183431B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F8-4650-9E51-0CC183431B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F8-4650-9E51-0CC183431B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F8-4650-9E51-0CC183431B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F8-4650-9E51-0CC183431B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F8-4650-9E51-0CC183431B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F8-4650-9E51-0CC183431B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141261</c:v>
                </c:pt>
                <c:pt idx="1">
                  <c:v>17750</c:v>
                </c:pt>
                <c:pt idx="2">
                  <c:v>123511</c:v>
                </c:pt>
                <c:pt idx="3">
                  <c:v>52401</c:v>
                </c:pt>
                <c:pt idx="4">
                  <c:v>10450</c:v>
                </c:pt>
                <c:pt idx="5">
                  <c:v>11910</c:v>
                </c:pt>
                <c:pt idx="6">
                  <c:v>2327</c:v>
                </c:pt>
                <c:pt idx="7">
                  <c:v>2235</c:v>
                </c:pt>
                <c:pt idx="8">
                  <c:v>1835</c:v>
                </c:pt>
                <c:pt idx="9">
                  <c:v>1103</c:v>
                </c:pt>
                <c:pt idx="10">
                  <c:v>41250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F8-4650-9E51-0CC183431BAE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3.8187630911696635E-2</c:v>
                </c:pt>
                <c:pt idx="1">
                  <c:v>0.87453796599429712</c:v>
                </c:pt>
                <c:pt idx="2">
                  <c:v>-2.4368858415747763E-2</c:v>
                </c:pt>
                <c:pt idx="3">
                  <c:v>-7.903616998840024E-2</c:v>
                </c:pt>
                <c:pt idx="4">
                  <c:v>3.2642089093701809E-3</c:v>
                </c:pt>
                <c:pt idx="5">
                  <c:v>3.6192796241517389E-2</c:v>
                </c:pt>
                <c:pt idx="6">
                  <c:v>-0.22536617842876161</c:v>
                </c:pt>
                <c:pt idx="7">
                  <c:v>4.3417366946778779E-2</c:v>
                </c:pt>
                <c:pt idx="8">
                  <c:v>-0.18371886120996439</c:v>
                </c:pt>
                <c:pt idx="9">
                  <c:v>9.1491308325708509E-3</c:v>
                </c:pt>
                <c:pt idx="10">
                  <c:v>4.9591613444950555E-2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F8-4650-9E51-0CC183431BAE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4F8-4650-9E51-0CC183431BA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4F8-4650-9E51-0CC183431BA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4F8-4650-9E51-0CC183431BA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4F8-4650-9E51-0CC183431BA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4F8-4650-9E51-0CC183431BA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4F8-4650-9E51-0CC183431BA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4F8-4650-9E51-0CC183431BAE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0.12565393137525574</c:v>
                </c:pt>
                <c:pt idx="2">
                  <c:v>0.87434606862474429</c:v>
                </c:pt>
                <c:pt idx="3">
                  <c:v>0.37095164270393099</c:v>
                </c:pt>
                <c:pt idx="4">
                  <c:v>7.3976539880080142E-2</c:v>
                </c:pt>
                <c:pt idx="5">
                  <c:v>8.4312018179115253E-2</c:v>
                </c:pt>
                <c:pt idx="6">
                  <c:v>1.6473053425927892E-2</c:v>
                </c:pt>
                <c:pt idx="7">
                  <c:v>1.5821776711194172E-2</c:v>
                </c:pt>
                <c:pt idx="8">
                  <c:v>1.2990138821047565E-2</c:v>
                </c:pt>
                <c:pt idx="9">
                  <c:v>7.808241482079272E-3</c:v>
                </c:pt>
                <c:pt idx="10">
                  <c:v>0.29201265742136895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4F8-4650-9E51-0CC183431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E4-4D9F-8A53-D92A9C0FEA1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E4-4D9F-8A53-D92A9C0FEA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E4-4D9F-8A53-D92A9C0FEA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E4-4D9F-8A53-D92A9C0FEA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E4-4D9F-8A53-D92A9C0FEA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E4-4D9F-8A53-D92A9C0FEA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E4-4D9F-8A53-D92A9C0FEA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E4-4D9F-8A53-D92A9C0FEA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116464</c:v>
                </c:pt>
                <c:pt idx="1">
                  <c:v>13387</c:v>
                </c:pt>
                <c:pt idx="2">
                  <c:v>103077</c:v>
                </c:pt>
                <c:pt idx="3">
                  <c:v>43807</c:v>
                </c:pt>
                <c:pt idx="4">
                  <c:v>9229</c:v>
                </c:pt>
                <c:pt idx="5">
                  <c:v>10284</c:v>
                </c:pt>
                <c:pt idx="6">
                  <c:v>1774</c:v>
                </c:pt>
                <c:pt idx="7">
                  <c:v>1916</c:v>
                </c:pt>
                <c:pt idx="8">
                  <c:v>1500</c:v>
                </c:pt>
                <c:pt idx="9">
                  <c:v>771</c:v>
                </c:pt>
                <c:pt idx="10">
                  <c:v>33796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4-4D9F-8A53-D92A9C0FEA17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5.2372862977554391E-2</c:v>
                </c:pt>
                <c:pt idx="1">
                  <c:v>1.0771140418929401</c:v>
                </c:pt>
                <c:pt idx="2">
                  <c:v>-1.099565355055987E-2</c:v>
                </c:pt>
                <c:pt idx="3">
                  <c:v>-7.359316514052483E-2</c:v>
                </c:pt>
                <c:pt idx="4">
                  <c:v>2.5102743529934468E-2</c:v>
                </c:pt>
                <c:pt idx="5">
                  <c:v>8.9522195147791139E-2</c:v>
                </c:pt>
                <c:pt idx="6">
                  <c:v>-0.23269896193771622</c:v>
                </c:pt>
                <c:pt idx="7">
                  <c:v>0.11785297549591589</c:v>
                </c:pt>
                <c:pt idx="8">
                  <c:v>-0.2473657802308078</c:v>
                </c:pt>
                <c:pt idx="9">
                  <c:v>-4.3424317617866026E-2</c:v>
                </c:pt>
                <c:pt idx="10">
                  <c:v>6.7163472165208793E-2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E4-4D9F-8A53-D92A9C0FEA1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FE4-4D9F-8A53-D92A9C0FEA1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FE4-4D9F-8A53-D92A9C0FEA1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FE4-4D9F-8A53-D92A9C0FEA1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FE4-4D9F-8A53-D92A9C0FEA1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FE4-4D9F-8A53-D92A9C0FEA1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FE4-4D9F-8A53-D92A9C0FEA1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FE4-4D9F-8A53-D92A9C0FEA17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0.11494539085039154</c:v>
                </c:pt>
                <c:pt idx="2">
                  <c:v>0.88505460914960843</c:v>
                </c:pt>
                <c:pt idx="3">
                  <c:v>0.376141983788982</c:v>
                </c:pt>
                <c:pt idx="4">
                  <c:v>7.9243371342217331E-2</c:v>
                </c:pt>
                <c:pt idx="5">
                  <c:v>8.8301964555570822E-2</c:v>
                </c:pt>
                <c:pt idx="6">
                  <c:v>1.5232174749278748E-2</c:v>
                </c:pt>
                <c:pt idx="7">
                  <c:v>1.6451435636763292E-2</c:v>
                </c:pt>
                <c:pt idx="8">
                  <c:v>1.287951641709026E-2</c:v>
                </c:pt>
                <c:pt idx="9">
                  <c:v>6.6200714383843938E-3</c:v>
                </c:pt>
                <c:pt idx="10">
                  <c:v>0.29018409122132161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FE4-4D9F-8A53-D92A9C0F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3973976937093389"/>
          <c:w val="0.95795330741250462"/>
          <c:h val="0.341939400432088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apt'!$T$7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0-40AC-BC63-20873A76B2D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0-40AC-BC63-20873A76B2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A0-40AC-BC63-20873A76B2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A0-40AC-BC63-20873A76B2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A0-40AC-BC63-20873A76B2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A0-40AC-BC63-20873A76B2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A0-40AC-BC63-20873A76B2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A0-40AC-BC63-20873A76B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apt'!$T$9:$T$10,'viaj entrados lugar residen apt'!$T$13:$T$21)</c:f>
              <c:numCache>
                <c:formatCode>#,##0</c:formatCode>
                <c:ptCount val="11"/>
                <c:pt idx="0">
                  <c:v>24797</c:v>
                </c:pt>
                <c:pt idx="1">
                  <c:v>4363</c:v>
                </c:pt>
                <c:pt idx="2">
                  <c:v>20434</c:v>
                </c:pt>
                <c:pt idx="3">
                  <c:v>8594</c:v>
                </c:pt>
                <c:pt idx="4">
                  <c:v>1221</c:v>
                </c:pt>
                <c:pt idx="5">
                  <c:v>1626</c:v>
                </c:pt>
                <c:pt idx="6">
                  <c:v>553</c:v>
                </c:pt>
                <c:pt idx="7">
                  <c:v>319</c:v>
                </c:pt>
                <c:pt idx="8">
                  <c:v>335</c:v>
                </c:pt>
                <c:pt idx="9">
                  <c:v>332</c:v>
                </c:pt>
                <c:pt idx="10">
                  <c:v>7454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A0-40AC-BC63-20873A76B2DF}"/>
            </c:ext>
          </c:extLst>
        </c:ser>
        <c:ser>
          <c:idx val="1"/>
          <c:order val="1"/>
          <c:tx>
            <c:strRef>
              <c:f>'viaj entrados lugar residen apt'!$U$7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apt'!$U$9:$U$10,'viaj entrados lugar residen apt'!$U$13:$U$21)</c:f>
              <c:numCache>
                <c:formatCode>0.0%</c:formatCode>
                <c:ptCount val="11"/>
                <c:pt idx="0">
                  <c:v>-2.3624837579241609E-2</c:v>
                </c:pt>
                <c:pt idx="1">
                  <c:v>0.44279100529100535</c:v>
                </c:pt>
                <c:pt idx="2">
                  <c:v>-8.6666964644884437E-2</c:v>
                </c:pt>
                <c:pt idx="3">
                  <c:v>-0.10581625221100821</c:v>
                </c:pt>
                <c:pt idx="4">
                  <c:v>-0.13588110403397025</c:v>
                </c:pt>
                <c:pt idx="5">
                  <c:v>-0.20875912408759123</c:v>
                </c:pt>
                <c:pt idx="6">
                  <c:v>-0.20086705202312138</c:v>
                </c:pt>
                <c:pt idx="7">
                  <c:v>-0.25467289719626163</c:v>
                </c:pt>
                <c:pt idx="8">
                  <c:v>0.31372549019607843</c:v>
                </c:pt>
                <c:pt idx="9">
                  <c:v>0.15679442508710806</c:v>
                </c:pt>
                <c:pt idx="10">
                  <c:v>-2.3322851153039781E-2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A0-40AC-BC63-20873A76B2D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4A0-40AC-BC63-20873A76B2D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4A0-40AC-BC63-20873A76B2D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4A0-40AC-BC63-20873A76B2D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4A0-40AC-BC63-20873A76B2D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4A0-40AC-BC63-20873A76B2D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4A0-40AC-BC63-20873A76B2D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4A0-40AC-BC63-20873A76B2DF}"/>
              </c:ext>
            </c:extLst>
          </c:dPt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apt'!$W$9:$W$10,'viaj entrados lugar residen apt'!$W$13:$W$21)</c:f>
              <c:numCache>
                <c:formatCode>0.0%</c:formatCode>
                <c:ptCount val="11"/>
                <c:pt idx="0">
                  <c:v>1</c:v>
                </c:pt>
                <c:pt idx="1">
                  <c:v>0.17594870347219421</c:v>
                </c:pt>
                <c:pt idx="2">
                  <c:v>0.82405129652780573</c:v>
                </c:pt>
                <c:pt idx="3">
                  <c:v>0.34657418236076942</c:v>
                </c:pt>
                <c:pt idx="4">
                  <c:v>4.923982739847562E-2</c:v>
                </c:pt>
                <c:pt idx="5">
                  <c:v>6.5572448280033876E-2</c:v>
                </c:pt>
                <c:pt idx="6">
                  <c:v>2.2301084808646208E-2</c:v>
                </c:pt>
                <c:pt idx="7">
                  <c:v>1.2864459410412549E-2</c:v>
                </c:pt>
                <c:pt idx="8">
                  <c:v>1.3509698753881519E-2</c:v>
                </c:pt>
                <c:pt idx="9">
                  <c:v>1.3388716376981087E-2</c:v>
                </c:pt>
                <c:pt idx="10">
                  <c:v>0.3006008791386055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4A0-40AC-BC63-20873A76B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EA-4EC5-8103-F33D2465451B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EA-4EC5-8103-F33D246545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EA-4EC5-8103-F33D246545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EA-4EC5-8103-F33D246545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EA-4EC5-8103-F33D246545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EA-4EC5-8103-F33D246545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EA-4EC5-8103-F33D2465451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EA-4EC5-8103-F33D246545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29373</c:v>
                </c:pt>
                <c:pt idx="1">
                  <c:v>6602</c:v>
                </c:pt>
                <c:pt idx="2">
                  <c:v>22771</c:v>
                </c:pt>
                <c:pt idx="3">
                  <c:v>10794</c:v>
                </c:pt>
                <c:pt idx="4">
                  <c:v>1761</c:v>
                </c:pt>
                <c:pt idx="5">
                  <c:v>1884</c:v>
                </c:pt>
                <c:pt idx="6">
                  <c:v>351</c:v>
                </c:pt>
                <c:pt idx="7">
                  <c:v>406</c:v>
                </c:pt>
                <c:pt idx="8">
                  <c:v>18</c:v>
                </c:pt>
                <c:pt idx="9">
                  <c:v>16</c:v>
                </c:pt>
                <c:pt idx="10">
                  <c:v>7541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EA-4EC5-8103-F33D2465451B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7.3143107668700358E-2</c:v>
                </c:pt>
                <c:pt idx="1">
                  <c:v>1.180317040951123</c:v>
                </c:pt>
                <c:pt idx="2">
                  <c:v>-6.4577085815224144E-2</c:v>
                </c:pt>
                <c:pt idx="3">
                  <c:v>-0.14489424067178958</c:v>
                </c:pt>
                <c:pt idx="4">
                  <c:v>-9.1799896854048435E-2</c:v>
                </c:pt>
                <c:pt idx="5">
                  <c:v>-5.7057057057057103E-2</c:v>
                </c:pt>
                <c:pt idx="6">
                  <c:v>-0.304950495049505</c:v>
                </c:pt>
                <c:pt idx="7">
                  <c:v>7.4074074074074181E-2</c:v>
                </c:pt>
                <c:pt idx="8">
                  <c:v>-0.3571428571428571</c:v>
                </c:pt>
                <c:pt idx="9">
                  <c:v>-0.36</c:v>
                </c:pt>
                <c:pt idx="10">
                  <c:v>0.10135825909157292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EA-4EC5-8103-F33D2465451B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1EA-4EC5-8103-F33D2465451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1EA-4EC5-8103-F33D2465451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1EA-4EC5-8103-F33D2465451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1EA-4EC5-8103-F33D2465451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1EA-4EC5-8103-F33D2465451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1EA-4EC5-8103-F33D2465451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1EA-4EC5-8103-F33D2465451B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0.22476423926735437</c:v>
                </c:pt>
                <c:pt idx="2">
                  <c:v>0.77523576073264566</c:v>
                </c:pt>
                <c:pt idx="3">
                  <c:v>0.36748033908691657</c:v>
                </c:pt>
                <c:pt idx="4">
                  <c:v>5.9953018077826575E-2</c:v>
                </c:pt>
                <c:pt idx="5">
                  <c:v>6.4140537228066591E-2</c:v>
                </c:pt>
                <c:pt idx="6">
                  <c:v>1.194974977019712E-2</c:v>
                </c:pt>
                <c:pt idx="7">
                  <c:v>1.382221768290607E-2</c:v>
                </c:pt>
                <c:pt idx="8">
                  <c:v>6.1280768052292918E-4</c:v>
                </c:pt>
                <c:pt idx="9">
                  <c:v>5.4471793824260374E-4</c:v>
                </c:pt>
                <c:pt idx="10">
                  <c:v>0.25673237326796716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1EA-4EC5-8103-F33D24654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F7-49B4-B8E2-FED6E268D775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F7-49B4-B8E2-FED6E268D7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F7-49B4-B8E2-FED6E268D7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F7-49B4-B8E2-FED6E268D7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F7-49B4-B8E2-FED6E268D7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F7-49B4-B8E2-FED6E268D7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F7-49B4-B8E2-FED6E268D7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EF7-49B4-B8E2-FED6E268D7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170157</c:v>
                </c:pt>
                <c:pt idx="1">
                  <c:v>19539</c:v>
                </c:pt>
                <c:pt idx="2">
                  <c:v>11607</c:v>
                </c:pt>
                <c:pt idx="3">
                  <c:v>7932</c:v>
                </c:pt>
                <c:pt idx="4">
                  <c:v>150618</c:v>
                </c:pt>
                <c:pt idx="5">
                  <c:v>64707</c:v>
                </c:pt>
                <c:pt idx="6">
                  <c:v>13167</c:v>
                </c:pt>
                <c:pt idx="7">
                  <c:v>14042</c:v>
                </c:pt>
                <c:pt idx="8">
                  <c:v>3014</c:v>
                </c:pt>
                <c:pt idx="9">
                  <c:v>2831</c:v>
                </c:pt>
                <c:pt idx="10">
                  <c:v>2265</c:v>
                </c:pt>
                <c:pt idx="11">
                  <c:v>1429</c:v>
                </c:pt>
                <c:pt idx="12">
                  <c:v>49163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F7-49B4-B8E2-FED6E268D775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4.3344697341312743E-2</c:v>
                </c:pt>
                <c:pt idx="1">
                  <c:v>0.90438596491228074</c:v>
                </c:pt>
                <c:pt idx="2">
                  <c:v>1.4090909090909092</c:v>
                </c:pt>
                <c:pt idx="3">
                  <c:v>0.45755237045203967</c:v>
                </c:pt>
                <c:pt idx="4">
                  <c:v>-1.4460700918679792E-2</c:v>
                </c:pt>
                <c:pt idx="5">
                  <c:v>-6.6546451240623195E-2</c:v>
                </c:pt>
                <c:pt idx="6">
                  <c:v>1.6285890707008255E-2</c:v>
                </c:pt>
                <c:pt idx="7">
                  <c:v>4.588112617309692E-2</c:v>
                </c:pt>
                <c:pt idx="8">
                  <c:v>-0.18606535241695921</c:v>
                </c:pt>
                <c:pt idx="9">
                  <c:v>4.5807166605097871E-2</c:v>
                </c:pt>
                <c:pt idx="10">
                  <c:v>-0.16111111111111109</c:v>
                </c:pt>
                <c:pt idx="11">
                  <c:v>6.4035740878629843E-2</c:v>
                </c:pt>
                <c:pt idx="12">
                  <c:v>5.3349902513230241E-2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F7-49B4-B8E2-FED6E268D775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EF7-49B4-B8E2-FED6E268D7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EF7-49B4-B8E2-FED6E268D7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EF7-49B4-B8E2-FED6E268D7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EF7-49B4-B8E2-FED6E268D7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EF7-49B4-B8E2-FED6E268D7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EF7-49B4-B8E2-FED6E268D7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EF7-49B4-B8E2-FED6E268D775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0.11482924593169837</c:v>
                </c:pt>
                <c:pt idx="2">
                  <c:v>6.8213473439235534E-2</c:v>
                </c:pt>
                <c:pt idx="3">
                  <c:v>4.6615772492462841E-2</c:v>
                </c:pt>
                <c:pt idx="4">
                  <c:v>0.88517075406830159</c:v>
                </c:pt>
                <c:pt idx="5">
                  <c:v>0.38027821364974701</c:v>
                </c:pt>
                <c:pt idx="6">
                  <c:v>7.7381477106437002E-2</c:v>
                </c:pt>
                <c:pt idx="7">
                  <c:v>8.2523786855668593E-2</c:v>
                </c:pt>
                <c:pt idx="8">
                  <c:v>1.7713053239067449E-2</c:v>
                </c:pt>
                <c:pt idx="9">
                  <c:v>1.6637575885799585E-2</c:v>
                </c:pt>
                <c:pt idx="10">
                  <c:v>1.3311236093725207E-2</c:v>
                </c:pt>
                <c:pt idx="11">
                  <c:v>8.3981264361736516E-3</c:v>
                </c:pt>
                <c:pt idx="12">
                  <c:v>0.28892728480168317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EF7-49B4-B8E2-FED6E268D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EF-4021-B3FA-D8A64BD530F7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175787</c:v>
                </c:pt>
                <c:pt idx="1">
                  <c:v>166759</c:v>
                </c:pt>
                <c:pt idx="2">
                  <c:v>176870</c:v>
                </c:pt>
                <c:pt idx="3">
                  <c:v>154662</c:v>
                </c:pt>
                <c:pt idx="4">
                  <c:v>159924</c:v>
                </c:pt>
                <c:pt idx="5">
                  <c:v>157113</c:v>
                </c:pt>
                <c:pt idx="6">
                  <c:v>173767</c:v>
                </c:pt>
                <c:pt idx="7">
                  <c:v>179514</c:v>
                </c:pt>
                <c:pt idx="8">
                  <c:v>145872</c:v>
                </c:pt>
                <c:pt idx="9">
                  <c:v>177711</c:v>
                </c:pt>
                <c:pt idx="10">
                  <c:v>162641</c:v>
                </c:pt>
                <c:pt idx="11">
                  <c:v>160539</c:v>
                </c:pt>
                <c:pt idx="12">
                  <c:v>1991159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F-4021-B3FA-D8A64BD530F7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EF-4021-B3FA-D8A64BD530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169944</c:v>
                </c:pt>
                <c:pt idx="1">
                  <c:v>168166</c:v>
                </c:pt>
                <c:pt idx="2">
                  <c:v>166403</c:v>
                </c:pt>
                <c:pt idx="3">
                  <c:v>160144</c:v>
                </c:pt>
                <c:pt idx="4">
                  <c:v>143215</c:v>
                </c:pt>
                <c:pt idx="5">
                  <c:v>156124</c:v>
                </c:pt>
                <c:pt idx="6">
                  <c:v>187387</c:v>
                </c:pt>
                <c:pt idx="7">
                  <c:v>189132</c:v>
                </c:pt>
                <c:pt idx="8">
                  <c:v>164231</c:v>
                </c:pt>
                <c:pt idx="9">
                  <c:v>182092</c:v>
                </c:pt>
                <c:pt idx="10">
                  <c:v>162859</c:v>
                </c:pt>
                <c:pt idx="11">
                  <c:v>163498</c:v>
                </c:pt>
                <c:pt idx="12">
                  <c:v>2013195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EF-4021-B3FA-D8A64BD530F7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EF-4021-B3FA-D8A64BD530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EF-4021-B3FA-D8A64BD530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173007</c:v>
                </c:pt>
                <c:pt idx="1">
                  <c:v>167644</c:v>
                </c:pt>
                <c:pt idx="2">
                  <c:v>168396</c:v>
                </c:pt>
                <c:pt idx="3">
                  <c:v>155224</c:v>
                </c:pt>
                <c:pt idx="4">
                  <c:v>146616</c:v>
                </c:pt>
                <c:pt idx="5">
                  <c:v>156064</c:v>
                </c:pt>
                <c:pt idx="12">
                  <c:v>966951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EF-4021-B3FA-D8A64BD53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FEF-4021-B3FA-D8A64BD530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114870</c:v>
                      </c:pt>
                      <c:pt idx="1">
                        <c:v>141290</c:v>
                      </c:pt>
                      <c:pt idx="2">
                        <c:v>148905</c:v>
                      </c:pt>
                      <c:pt idx="3">
                        <c:v>152510</c:v>
                      </c:pt>
                      <c:pt idx="4">
                        <c:v>125910</c:v>
                      </c:pt>
                      <c:pt idx="5">
                        <c:v>132220</c:v>
                      </c:pt>
                      <c:pt idx="6">
                        <c:v>159520</c:v>
                      </c:pt>
                      <c:pt idx="7">
                        <c:v>178525</c:v>
                      </c:pt>
                      <c:pt idx="8">
                        <c:v>136089</c:v>
                      </c:pt>
                      <c:pt idx="9">
                        <c:v>154114</c:v>
                      </c:pt>
                      <c:pt idx="10">
                        <c:v>153023</c:v>
                      </c:pt>
                      <c:pt idx="11">
                        <c:v>156197</c:v>
                      </c:pt>
                      <c:pt idx="12">
                        <c:v>1753173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FEF-4021-B3FA-D8A64BD530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EF-4021-B3FA-D8A64BD530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EF-4021-B3FA-D8A64BD530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EF-4021-B3FA-D8A64BD530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EF-4021-B3FA-D8A64BD530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EF-4021-B3FA-D8A64BD530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F-4021-B3FA-D8A64BD530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F-4021-B3FA-D8A64BD530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F-4021-B3FA-D8A64BD530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F-4021-B3FA-D8A64BD530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F-4021-B3FA-D8A64BD530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F-4021-B3FA-D8A64BD530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F-4021-B3FA-D8A64BD530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EF-4021-B3FA-D8A64BD530F7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1.8023584239514223E-2</c:v>
                </c:pt>
                <c:pt idx="1">
                  <c:v>-3.1040757346907366E-3</c:v>
                </c:pt>
                <c:pt idx="2">
                  <c:v>1.1976947530994098E-2</c:v>
                </c:pt>
                <c:pt idx="3">
                  <c:v>-3.0722349885103362E-2</c:v>
                </c:pt>
                <c:pt idx="4">
                  <c:v>2.3747512481234523E-2</c:v>
                </c:pt>
                <c:pt idx="5">
                  <c:v>-3.8430990750937255E-4</c:v>
                </c:pt>
                <c:pt idx="12">
                  <c:v>3.06536541645408E-3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EF-4021-B3FA-D8A64BD53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16-4CE0-806E-3C83B69D51E2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482</c:v>
                </c:pt>
                <c:pt idx="1">
                  <c:v>473</c:v>
                </c:pt>
                <c:pt idx="2">
                  <c:v>813</c:v>
                </c:pt>
                <c:pt idx="3">
                  <c:v>563</c:v>
                </c:pt>
                <c:pt idx="4">
                  <c:v>742</c:v>
                </c:pt>
                <c:pt idx="5">
                  <c:v>858</c:v>
                </c:pt>
                <c:pt idx="6">
                  <c:v>1216</c:v>
                </c:pt>
                <c:pt idx="7">
                  <c:v>1718</c:v>
                </c:pt>
                <c:pt idx="8">
                  <c:v>1147</c:v>
                </c:pt>
                <c:pt idx="9">
                  <c:v>932</c:v>
                </c:pt>
                <c:pt idx="10">
                  <c:v>937</c:v>
                </c:pt>
                <c:pt idx="11">
                  <c:v>952</c:v>
                </c:pt>
                <c:pt idx="12">
                  <c:v>10833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6-4CE0-806E-3C83B69D51E2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16-4CE0-806E-3C83B69D51E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603</c:v>
                </c:pt>
                <c:pt idx="1">
                  <c:v>400</c:v>
                </c:pt>
                <c:pt idx="2">
                  <c:v>604</c:v>
                </c:pt>
                <c:pt idx="3">
                  <c:v>1123</c:v>
                </c:pt>
                <c:pt idx="4">
                  <c:v>815</c:v>
                </c:pt>
                <c:pt idx="5">
                  <c:v>1243</c:v>
                </c:pt>
                <c:pt idx="6">
                  <c:v>1640</c:v>
                </c:pt>
                <c:pt idx="7">
                  <c:v>2020</c:v>
                </c:pt>
                <c:pt idx="8">
                  <c:v>1800</c:v>
                </c:pt>
                <c:pt idx="9">
                  <c:v>1091</c:v>
                </c:pt>
                <c:pt idx="10">
                  <c:v>941</c:v>
                </c:pt>
                <c:pt idx="11">
                  <c:v>1104</c:v>
                </c:pt>
                <c:pt idx="12">
                  <c:v>13384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16-4CE0-806E-3C83B69D51E2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16-4CE0-806E-3C83B69D51E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16-4CE0-806E-3C83B69D51E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780</c:v>
                </c:pt>
                <c:pt idx="1">
                  <c:v>438</c:v>
                </c:pt>
                <c:pt idx="2">
                  <c:v>835</c:v>
                </c:pt>
                <c:pt idx="3">
                  <c:v>1058</c:v>
                </c:pt>
                <c:pt idx="4">
                  <c:v>1392</c:v>
                </c:pt>
                <c:pt idx="5">
                  <c:v>2146</c:v>
                </c:pt>
                <c:pt idx="12">
                  <c:v>6649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16-4CE0-806E-3C83B69D5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616-4CE0-806E-3C83B69D51E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515</c:v>
                      </c:pt>
                      <c:pt idx="1">
                        <c:v>515</c:v>
                      </c:pt>
                      <c:pt idx="2">
                        <c:v>541</c:v>
                      </c:pt>
                      <c:pt idx="3">
                        <c:v>688</c:v>
                      </c:pt>
                      <c:pt idx="4">
                        <c:v>629</c:v>
                      </c:pt>
                      <c:pt idx="5">
                        <c:v>736</c:v>
                      </c:pt>
                      <c:pt idx="6">
                        <c:v>1359</c:v>
                      </c:pt>
                      <c:pt idx="7">
                        <c:v>1359</c:v>
                      </c:pt>
                      <c:pt idx="8">
                        <c:v>914</c:v>
                      </c:pt>
                      <c:pt idx="9">
                        <c:v>587</c:v>
                      </c:pt>
                      <c:pt idx="10">
                        <c:v>454</c:v>
                      </c:pt>
                      <c:pt idx="11">
                        <c:v>821</c:v>
                      </c:pt>
                      <c:pt idx="12">
                        <c:v>9118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616-4CE0-806E-3C83B69D51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16-4CE0-806E-3C83B69D51E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16-4CE0-806E-3C83B69D51E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16-4CE0-806E-3C83B69D51E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16-4CE0-806E-3C83B69D51E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16-4CE0-806E-3C83B69D51E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16-4CE0-806E-3C83B69D51E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16-4CE0-806E-3C83B69D51E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16-4CE0-806E-3C83B69D51E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16-4CE0-806E-3C83B69D51E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16-4CE0-806E-3C83B69D51E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16-4CE0-806E-3C83B69D51E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16-4CE0-806E-3C83B69D51E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16-4CE0-806E-3C83B69D51E2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0.29353233830845782</c:v>
                </c:pt>
                <c:pt idx="1">
                  <c:v>9.4999999999999973E-2</c:v>
                </c:pt>
                <c:pt idx="2">
                  <c:v>0.38245033112582782</c:v>
                </c:pt>
                <c:pt idx="3">
                  <c:v>-5.7880676758682137E-2</c:v>
                </c:pt>
                <c:pt idx="4">
                  <c:v>0.7079754601226993</c:v>
                </c:pt>
                <c:pt idx="5">
                  <c:v>0.7264682220434433</c:v>
                </c:pt>
                <c:pt idx="12">
                  <c:v>0.38868003341687563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16-4CE0-806E-3C83B69D5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1-4A86-BCDB-95F7634780E8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4696</c:v>
                </c:pt>
                <c:pt idx="1">
                  <c:v>3359</c:v>
                </c:pt>
                <c:pt idx="2">
                  <c:v>7332</c:v>
                </c:pt>
                <c:pt idx="3">
                  <c:v>5241</c:v>
                </c:pt>
                <c:pt idx="4">
                  <c:v>6651</c:v>
                </c:pt>
                <c:pt idx="5">
                  <c:v>9313</c:v>
                </c:pt>
                <c:pt idx="6">
                  <c:v>15147</c:v>
                </c:pt>
                <c:pt idx="7">
                  <c:v>17997</c:v>
                </c:pt>
                <c:pt idx="8">
                  <c:v>11247</c:v>
                </c:pt>
                <c:pt idx="9">
                  <c:v>11565</c:v>
                </c:pt>
                <c:pt idx="10">
                  <c:v>5701</c:v>
                </c:pt>
                <c:pt idx="11">
                  <c:v>5544</c:v>
                </c:pt>
                <c:pt idx="12">
                  <c:v>103793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1-4A86-BCDB-95F7634780E8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E1-4A86-BCDB-95F7634780E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4190</c:v>
                </c:pt>
                <c:pt idx="1">
                  <c:v>2494</c:v>
                </c:pt>
                <c:pt idx="2">
                  <c:v>3474</c:v>
                </c:pt>
                <c:pt idx="3">
                  <c:v>8301</c:v>
                </c:pt>
                <c:pt idx="4">
                  <c:v>7050</c:v>
                </c:pt>
                <c:pt idx="5">
                  <c:v>9472</c:v>
                </c:pt>
                <c:pt idx="6">
                  <c:v>20797</c:v>
                </c:pt>
                <c:pt idx="7">
                  <c:v>22722</c:v>
                </c:pt>
                <c:pt idx="8">
                  <c:v>20603</c:v>
                </c:pt>
                <c:pt idx="9">
                  <c:v>10139</c:v>
                </c:pt>
                <c:pt idx="10">
                  <c:v>6011</c:v>
                </c:pt>
                <c:pt idx="11">
                  <c:v>7404</c:v>
                </c:pt>
                <c:pt idx="12">
                  <c:v>122657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E1-4A86-BCDB-95F7634780E8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E1-4A86-BCDB-95F7634780E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E1-4A86-BCDB-95F7634780E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6096</c:v>
                </c:pt>
                <c:pt idx="1">
                  <c:v>3771</c:v>
                </c:pt>
                <c:pt idx="2">
                  <c:v>5021</c:v>
                </c:pt>
                <c:pt idx="3">
                  <c:v>10608</c:v>
                </c:pt>
                <c:pt idx="4">
                  <c:v>16299</c:v>
                </c:pt>
                <c:pt idx="5">
                  <c:v>20055</c:v>
                </c:pt>
                <c:pt idx="12">
                  <c:v>61850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E1-4A86-BCDB-95F76347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FE1-4A86-BCDB-95F7634780E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4259</c:v>
                      </c:pt>
                      <c:pt idx="1">
                        <c:v>4072</c:v>
                      </c:pt>
                      <c:pt idx="2">
                        <c:v>4758</c:v>
                      </c:pt>
                      <c:pt idx="3">
                        <c:v>8585</c:v>
                      </c:pt>
                      <c:pt idx="4">
                        <c:v>7510</c:v>
                      </c:pt>
                      <c:pt idx="5">
                        <c:v>7211</c:v>
                      </c:pt>
                      <c:pt idx="6">
                        <c:v>16871</c:v>
                      </c:pt>
                      <c:pt idx="7">
                        <c:v>22263</c:v>
                      </c:pt>
                      <c:pt idx="8">
                        <c:v>12307</c:v>
                      </c:pt>
                      <c:pt idx="9">
                        <c:v>5869</c:v>
                      </c:pt>
                      <c:pt idx="10">
                        <c:v>3929</c:v>
                      </c:pt>
                      <c:pt idx="11">
                        <c:v>7641</c:v>
                      </c:pt>
                      <c:pt idx="12">
                        <c:v>105275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FE1-4A86-BCDB-95F7634780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E1-4A86-BCDB-95F7634780E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E1-4A86-BCDB-95F7634780E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E1-4A86-BCDB-95F7634780E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E1-4A86-BCDB-95F7634780E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E1-4A86-BCDB-95F7634780E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E1-4A86-BCDB-95F7634780E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E1-4A86-BCDB-95F7634780E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1-4A86-BCDB-95F7634780E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1-4A86-BCDB-95F7634780E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E1-4A86-BCDB-95F7634780E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E1-4A86-BCDB-95F7634780E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E1-4A86-BCDB-95F7634780E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E1-4A86-BCDB-95F7634780E8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0.45489260143198096</c:v>
                </c:pt>
                <c:pt idx="1">
                  <c:v>0.5120288692862871</c:v>
                </c:pt>
                <c:pt idx="2">
                  <c:v>0.44530800230282086</c:v>
                </c:pt>
                <c:pt idx="3">
                  <c:v>0.27791832309360309</c:v>
                </c:pt>
                <c:pt idx="4">
                  <c:v>1.3119148936170211</c:v>
                </c:pt>
                <c:pt idx="5">
                  <c:v>1.1172930743243241</c:v>
                </c:pt>
                <c:pt idx="12">
                  <c:v>0.76810268431434214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E1-4A86-BCDB-95F76347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7E-430F-8623-B37CB1AF79AA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2726</c:v>
                </c:pt>
                <c:pt idx="1">
                  <c:v>1677</c:v>
                </c:pt>
                <c:pt idx="2">
                  <c:v>3345</c:v>
                </c:pt>
                <c:pt idx="3">
                  <c:v>2702</c:v>
                </c:pt>
                <c:pt idx="4">
                  <c:v>3660</c:v>
                </c:pt>
                <c:pt idx="5">
                  <c:v>4118</c:v>
                </c:pt>
                <c:pt idx="6">
                  <c:v>7349</c:v>
                </c:pt>
                <c:pt idx="7">
                  <c:v>10060</c:v>
                </c:pt>
                <c:pt idx="8">
                  <c:v>6716</c:v>
                </c:pt>
                <c:pt idx="9">
                  <c:v>4738</c:v>
                </c:pt>
                <c:pt idx="10">
                  <c:v>4224</c:v>
                </c:pt>
                <c:pt idx="11">
                  <c:v>4590</c:v>
                </c:pt>
                <c:pt idx="12">
                  <c:v>55905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E-430F-8623-B37CB1AF79AA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E-430F-8623-B37CB1AF79A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3585</c:v>
                </c:pt>
                <c:pt idx="1">
                  <c:v>1820</c:v>
                </c:pt>
                <c:pt idx="2">
                  <c:v>2781</c:v>
                </c:pt>
                <c:pt idx="3">
                  <c:v>5202</c:v>
                </c:pt>
                <c:pt idx="4">
                  <c:v>4562</c:v>
                </c:pt>
                <c:pt idx="5">
                  <c:v>5916</c:v>
                </c:pt>
                <c:pt idx="6">
                  <c:v>8907</c:v>
                </c:pt>
                <c:pt idx="7">
                  <c:v>11833</c:v>
                </c:pt>
                <c:pt idx="8">
                  <c:v>9450</c:v>
                </c:pt>
                <c:pt idx="9">
                  <c:v>5385</c:v>
                </c:pt>
                <c:pt idx="10">
                  <c:v>4881</c:v>
                </c:pt>
                <c:pt idx="11">
                  <c:v>5024</c:v>
                </c:pt>
                <c:pt idx="12">
                  <c:v>69346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E-430F-8623-B37CB1AF79AA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E-430F-8623-B37CB1AF79A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7E-430F-8623-B37CB1AF79A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4599</c:v>
                </c:pt>
                <c:pt idx="1">
                  <c:v>2284</c:v>
                </c:pt>
                <c:pt idx="2">
                  <c:v>3356</c:v>
                </c:pt>
                <c:pt idx="3">
                  <c:v>5902</c:v>
                </c:pt>
                <c:pt idx="4">
                  <c:v>8566</c:v>
                </c:pt>
                <c:pt idx="5">
                  <c:v>9742</c:v>
                </c:pt>
                <c:pt idx="12">
                  <c:v>34449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7E-430F-8623-B37CB1AF7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97E-430F-8623-B37CB1AF79A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2953</c:v>
                      </c:pt>
                      <c:pt idx="1">
                        <c:v>2193</c:v>
                      </c:pt>
                      <c:pt idx="2">
                        <c:v>2613</c:v>
                      </c:pt>
                      <c:pt idx="3">
                        <c:v>2610</c:v>
                      </c:pt>
                      <c:pt idx="4">
                        <c:v>2461</c:v>
                      </c:pt>
                      <c:pt idx="5">
                        <c:v>4006</c:v>
                      </c:pt>
                      <c:pt idx="6">
                        <c:v>8443</c:v>
                      </c:pt>
                      <c:pt idx="7">
                        <c:v>8711</c:v>
                      </c:pt>
                      <c:pt idx="8">
                        <c:v>5083</c:v>
                      </c:pt>
                      <c:pt idx="9">
                        <c:v>2717</c:v>
                      </c:pt>
                      <c:pt idx="10">
                        <c:v>2080</c:v>
                      </c:pt>
                      <c:pt idx="11">
                        <c:v>3803</c:v>
                      </c:pt>
                      <c:pt idx="12">
                        <c:v>47673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97E-430F-8623-B37CB1AF79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7E-430F-8623-B37CB1AF79A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7E-430F-8623-B37CB1AF79A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7E-430F-8623-B37CB1AF79A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7E-430F-8623-B37CB1AF79A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7E-430F-8623-B37CB1AF79A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7E-430F-8623-B37CB1AF79A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7E-430F-8623-B37CB1AF79A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7E-430F-8623-B37CB1AF79A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7E-430F-8623-B37CB1AF79A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7E-430F-8623-B37CB1AF79A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7E-430F-8623-B37CB1AF79A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7E-430F-8623-B37CB1AF79A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7E-430F-8623-B37CB1AF79AA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0.28284518828451888</c:v>
                </c:pt>
                <c:pt idx="1">
                  <c:v>0.25494505494505493</c:v>
                </c:pt>
                <c:pt idx="2">
                  <c:v>0.20676015821646887</c:v>
                </c:pt>
                <c:pt idx="3">
                  <c:v>0.13456362937331789</c:v>
                </c:pt>
                <c:pt idx="4">
                  <c:v>0.87768522577816754</c:v>
                </c:pt>
                <c:pt idx="5">
                  <c:v>0.6467207572684246</c:v>
                </c:pt>
                <c:pt idx="12">
                  <c:v>0.44343417413894248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7E-430F-8623-B37CB1AF7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E7-4994-A9DD-316DCC2E7668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1970</c:v>
                </c:pt>
                <c:pt idx="1">
                  <c:v>1682</c:v>
                </c:pt>
                <c:pt idx="2">
                  <c:v>3987</c:v>
                </c:pt>
                <c:pt idx="3">
                  <c:v>2539</c:v>
                </c:pt>
                <c:pt idx="4">
                  <c:v>2991</c:v>
                </c:pt>
                <c:pt idx="5">
                  <c:v>5195</c:v>
                </c:pt>
                <c:pt idx="6">
                  <c:v>7798</c:v>
                </c:pt>
                <c:pt idx="7">
                  <c:v>7937</c:v>
                </c:pt>
                <c:pt idx="8">
                  <c:v>4531</c:v>
                </c:pt>
                <c:pt idx="9">
                  <c:v>6827</c:v>
                </c:pt>
                <c:pt idx="10">
                  <c:v>1477</c:v>
                </c:pt>
                <c:pt idx="11">
                  <c:v>954</c:v>
                </c:pt>
                <c:pt idx="12">
                  <c:v>47888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7-4994-A9DD-316DCC2E7668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E7-4994-A9DD-316DCC2E766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605</c:v>
                </c:pt>
                <c:pt idx="1">
                  <c:v>674</c:v>
                </c:pt>
                <c:pt idx="2">
                  <c:v>693</c:v>
                </c:pt>
                <c:pt idx="3">
                  <c:v>3099</c:v>
                </c:pt>
                <c:pt idx="4">
                  <c:v>2488</c:v>
                </c:pt>
                <c:pt idx="5">
                  <c:v>3556</c:v>
                </c:pt>
                <c:pt idx="6">
                  <c:v>11890</c:v>
                </c:pt>
                <c:pt idx="7">
                  <c:v>10889</c:v>
                </c:pt>
                <c:pt idx="8">
                  <c:v>11153</c:v>
                </c:pt>
                <c:pt idx="9">
                  <c:v>4754</c:v>
                </c:pt>
                <c:pt idx="10">
                  <c:v>1130</c:v>
                </c:pt>
                <c:pt idx="11">
                  <c:v>2380</c:v>
                </c:pt>
                <c:pt idx="12">
                  <c:v>53311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7-4994-A9DD-316DCC2E7668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E7-4994-A9DD-316DCC2E766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E7-4994-A9DD-316DCC2E766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1497</c:v>
                </c:pt>
                <c:pt idx="1">
                  <c:v>1487</c:v>
                </c:pt>
                <c:pt idx="2">
                  <c:v>1665</c:v>
                </c:pt>
                <c:pt idx="3">
                  <c:v>4706</c:v>
                </c:pt>
                <c:pt idx="4">
                  <c:v>7733</c:v>
                </c:pt>
                <c:pt idx="5">
                  <c:v>10313</c:v>
                </c:pt>
                <c:pt idx="12">
                  <c:v>27401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E7-4994-A9DD-316DCC2E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4E7-4994-A9DD-316DCC2E766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1306</c:v>
                      </c:pt>
                      <c:pt idx="1">
                        <c:v>1879</c:v>
                      </c:pt>
                      <c:pt idx="2">
                        <c:v>2145</c:v>
                      </c:pt>
                      <c:pt idx="3">
                        <c:v>5975</c:v>
                      </c:pt>
                      <c:pt idx="4">
                        <c:v>5049</c:v>
                      </c:pt>
                      <c:pt idx="5">
                        <c:v>3205</c:v>
                      </c:pt>
                      <c:pt idx="6">
                        <c:v>8428</c:v>
                      </c:pt>
                      <c:pt idx="7">
                        <c:v>13552</c:v>
                      </c:pt>
                      <c:pt idx="8">
                        <c:v>7224</c:v>
                      </c:pt>
                      <c:pt idx="9">
                        <c:v>3152</c:v>
                      </c:pt>
                      <c:pt idx="10">
                        <c:v>1849</c:v>
                      </c:pt>
                      <c:pt idx="11">
                        <c:v>3838</c:v>
                      </c:pt>
                      <c:pt idx="12">
                        <c:v>57602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4E7-4994-A9DD-316DCC2E766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E7-4994-A9DD-316DCC2E766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E7-4994-A9DD-316DCC2E766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E7-4994-A9DD-316DCC2E766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E7-4994-A9DD-316DCC2E766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E7-4994-A9DD-316DCC2E766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E7-4994-A9DD-316DCC2E766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E7-4994-A9DD-316DCC2E766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E7-4994-A9DD-316DCC2E766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E7-4994-A9DD-316DCC2E766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E7-4994-A9DD-316DCC2E766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E7-4994-A9DD-316DCC2E766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E7-4994-A9DD-316DCC2E766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E7-4994-A9DD-316DCC2E7668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1.4743801652892561</c:v>
                </c:pt>
                <c:pt idx="1">
                  <c:v>1.2062314540059349</c:v>
                </c:pt>
                <c:pt idx="2">
                  <c:v>1.4025974025974026</c:v>
                </c:pt>
                <c:pt idx="3">
                  <c:v>0.51855437237818647</c:v>
                </c:pt>
                <c:pt idx="4">
                  <c:v>2.108118971061093</c:v>
                </c:pt>
                <c:pt idx="5">
                  <c:v>1.9001687289088864</c:v>
                </c:pt>
                <c:pt idx="12">
                  <c:v>1.4652271704903286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E7-4994-A9DD-316DCC2E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9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1-47A4-93E9-EC54B641D5D3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171091</c:v>
                </c:pt>
                <c:pt idx="1">
                  <c:v>163400</c:v>
                </c:pt>
                <c:pt idx="2">
                  <c:v>169538</c:v>
                </c:pt>
                <c:pt idx="3">
                  <c:v>149421</c:v>
                </c:pt>
                <c:pt idx="4">
                  <c:v>153273</c:v>
                </c:pt>
                <c:pt idx="5">
                  <c:v>147800</c:v>
                </c:pt>
                <c:pt idx="6">
                  <c:v>158620</c:v>
                </c:pt>
                <c:pt idx="7">
                  <c:v>161517</c:v>
                </c:pt>
                <c:pt idx="8">
                  <c:v>134625</c:v>
                </c:pt>
                <c:pt idx="9">
                  <c:v>166146</c:v>
                </c:pt>
                <c:pt idx="10">
                  <c:v>156940</c:v>
                </c:pt>
                <c:pt idx="11">
                  <c:v>154995</c:v>
                </c:pt>
                <c:pt idx="12">
                  <c:v>1887366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1-47A4-93E9-EC54B641D5D3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1-47A4-93E9-EC54B641D5D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165754</c:v>
                </c:pt>
                <c:pt idx="1">
                  <c:v>165672</c:v>
                </c:pt>
                <c:pt idx="2">
                  <c:v>162929</c:v>
                </c:pt>
                <c:pt idx="3">
                  <c:v>151843</c:v>
                </c:pt>
                <c:pt idx="4">
                  <c:v>136165</c:v>
                </c:pt>
                <c:pt idx="5">
                  <c:v>146652</c:v>
                </c:pt>
                <c:pt idx="6">
                  <c:v>166590</c:v>
                </c:pt>
                <c:pt idx="7">
                  <c:v>166410</c:v>
                </c:pt>
                <c:pt idx="8">
                  <c:v>143628</c:v>
                </c:pt>
                <c:pt idx="9">
                  <c:v>171953</c:v>
                </c:pt>
                <c:pt idx="10">
                  <c:v>156848</c:v>
                </c:pt>
                <c:pt idx="11">
                  <c:v>156094</c:v>
                </c:pt>
                <c:pt idx="12">
                  <c:v>1890538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21-47A4-93E9-EC54B641D5D3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21-47A4-93E9-EC54B641D5D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21-47A4-93E9-EC54B641D5D3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166911</c:v>
                </c:pt>
                <c:pt idx="1">
                  <c:v>163873</c:v>
                </c:pt>
                <c:pt idx="2">
                  <c:v>163375</c:v>
                </c:pt>
                <c:pt idx="3">
                  <c:v>144616</c:v>
                </c:pt>
                <c:pt idx="4">
                  <c:v>130317</c:v>
                </c:pt>
                <c:pt idx="5">
                  <c:v>136009</c:v>
                </c:pt>
                <c:pt idx="12">
                  <c:v>905101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21-47A4-93E9-EC54B641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321-47A4-93E9-EC54B641D5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110611</c:v>
                      </c:pt>
                      <c:pt idx="1">
                        <c:v>137218</c:v>
                      </c:pt>
                      <c:pt idx="2">
                        <c:v>144147</c:v>
                      </c:pt>
                      <c:pt idx="3">
                        <c:v>143925</c:v>
                      </c:pt>
                      <c:pt idx="4">
                        <c:v>118400</c:v>
                      </c:pt>
                      <c:pt idx="5">
                        <c:v>125009</c:v>
                      </c:pt>
                      <c:pt idx="6">
                        <c:v>142649</c:v>
                      </c:pt>
                      <c:pt idx="7">
                        <c:v>156262</c:v>
                      </c:pt>
                      <c:pt idx="8">
                        <c:v>123782</c:v>
                      </c:pt>
                      <c:pt idx="9">
                        <c:v>148245</c:v>
                      </c:pt>
                      <c:pt idx="10">
                        <c:v>149094</c:v>
                      </c:pt>
                      <c:pt idx="11">
                        <c:v>148556</c:v>
                      </c:pt>
                      <c:pt idx="12">
                        <c:v>1647898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321-47A4-93E9-EC54B641D5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21-47A4-93E9-EC54B641D5D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21-47A4-93E9-EC54B641D5D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21-47A4-93E9-EC54B641D5D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21-47A4-93E9-EC54B641D5D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21-47A4-93E9-EC54B641D5D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21-47A4-93E9-EC54B641D5D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21-47A4-93E9-EC54B641D5D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21-47A4-93E9-EC54B641D5D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21-47A4-93E9-EC54B641D5D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21-47A4-93E9-EC54B641D5D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21-47A4-93E9-EC54B641D5D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21-47A4-93E9-EC54B641D5D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21-47A4-93E9-EC54B641D5D3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6.9802237050087257E-3</c:v>
                </c:pt>
                <c:pt idx="1">
                  <c:v>-1.0858805350330791E-2</c:v>
                </c:pt>
                <c:pt idx="2">
                  <c:v>2.737388678504038E-3</c:v>
                </c:pt>
                <c:pt idx="3">
                  <c:v>-4.7595213477078291E-2</c:v>
                </c:pt>
                <c:pt idx="4">
                  <c:v>-4.294789409907096E-2</c:v>
                </c:pt>
                <c:pt idx="5">
                  <c:v>-7.2573166407549849E-2</c:v>
                </c:pt>
                <c:pt idx="12">
                  <c:v>-2.5741242068212045E-2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21-47A4-93E9-EC54B641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AC-4B80-8244-D5AE7065663E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68773</c:v>
                </c:pt>
                <c:pt idx="1">
                  <c:v>68185</c:v>
                </c:pt>
                <c:pt idx="2">
                  <c:v>62209</c:v>
                </c:pt>
                <c:pt idx="3">
                  <c:v>65140</c:v>
                </c:pt>
                <c:pt idx="4">
                  <c:v>74566</c:v>
                </c:pt>
                <c:pt idx="5">
                  <c:v>77243</c:v>
                </c:pt>
                <c:pt idx="6">
                  <c:v>76495</c:v>
                </c:pt>
                <c:pt idx="7">
                  <c:v>82370</c:v>
                </c:pt>
                <c:pt idx="8">
                  <c:v>69701</c:v>
                </c:pt>
                <c:pt idx="9">
                  <c:v>81903</c:v>
                </c:pt>
                <c:pt idx="10">
                  <c:v>69290</c:v>
                </c:pt>
                <c:pt idx="11">
                  <c:v>63488</c:v>
                </c:pt>
                <c:pt idx="12">
                  <c:v>859363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AC-4B80-8244-D5AE7065663E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AC-4B80-8244-D5AE7065663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72901</c:v>
                </c:pt>
                <c:pt idx="1">
                  <c:v>72176</c:v>
                </c:pt>
                <c:pt idx="2">
                  <c:v>65836</c:v>
                </c:pt>
                <c:pt idx="3">
                  <c:v>70585</c:v>
                </c:pt>
                <c:pt idx="4">
                  <c:v>74655</c:v>
                </c:pt>
                <c:pt idx="5">
                  <c:v>76127</c:v>
                </c:pt>
                <c:pt idx="6">
                  <c:v>80250</c:v>
                </c:pt>
                <c:pt idx="7">
                  <c:v>87951</c:v>
                </c:pt>
                <c:pt idx="8">
                  <c:v>74942</c:v>
                </c:pt>
                <c:pt idx="9">
                  <c:v>83011</c:v>
                </c:pt>
                <c:pt idx="10">
                  <c:v>66356</c:v>
                </c:pt>
                <c:pt idx="11">
                  <c:v>63934</c:v>
                </c:pt>
                <c:pt idx="12">
                  <c:v>888724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AC-4B80-8244-D5AE7065663E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AC-4B80-8244-D5AE7065663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AC-4B80-8244-D5AE7065663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68988</c:v>
                </c:pt>
                <c:pt idx="1">
                  <c:v>70434</c:v>
                </c:pt>
                <c:pt idx="2">
                  <c:v>72644</c:v>
                </c:pt>
                <c:pt idx="3">
                  <c:v>67507</c:v>
                </c:pt>
                <c:pt idx="4">
                  <c:v>61122</c:v>
                </c:pt>
                <c:pt idx="5">
                  <c:v>68323</c:v>
                </c:pt>
                <c:pt idx="12">
                  <c:v>409018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AC-4B80-8244-D5AE7065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BAC-4B80-8244-D5AE7065663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36008</c:v>
                      </c:pt>
                      <c:pt idx="1">
                        <c:v>53181</c:v>
                      </c:pt>
                      <c:pt idx="2">
                        <c:v>65273</c:v>
                      </c:pt>
                      <c:pt idx="3">
                        <c:v>69119</c:v>
                      </c:pt>
                      <c:pt idx="4">
                        <c:v>59127</c:v>
                      </c:pt>
                      <c:pt idx="5">
                        <c:v>59135</c:v>
                      </c:pt>
                      <c:pt idx="6">
                        <c:v>64510</c:v>
                      </c:pt>
                      <c:pt idx="7">
                        <c:v>78894</c:v>
                      </c:pt>
                      <c:pt idx="8">
                        <c:v>60744</c:v>
                      </c:pt>
                      <c:pt idx="9">
                        <c:v>74615</c:v>
                      </c:pt>
                      <c:pt idx="10">
                        <c:v>58033</c:v>
                      </c:pt>
                      <c:pt idx="11">
                        <c:v>61422</c:v>
                      </c:pt>
                      <c:pt idx="12">
                        <c:v>740061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BAC-4B80-8244-D5AE706566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AC-4B80-8244-D5AE7065663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AC-4B80-8244-D5AE7065663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AC-4B80-8244-D5AE7065663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AC-4B80-8244-D5AE7065663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AC-4B80-8244-D5AE7065663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AC-4B80-8244-D5AE7065663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AC-4B80-8244-D5AE7065663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AC-4B80-8244-D5AE7065663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AC-4B80-8244-D5AE7065663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AC-4B80-8244-D5AE7065663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AC-4B80-8244-D5AE7065663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AC-4B80-8244-D5AE7065663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AC-4B80-8244-D5AE7065663E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-5.3675532571569651E-2</c:v>
                </c:pt>
                <c:pt idx="1">
                  <c:v>-2.413544668587897E-2</c:v>
                </c:pt>
                <c:pt idx="2">
                  <c:v>0.1034084695303481</c:v>
                </c:pt>
                <c:pt idx="3">
                  <c:v>-4.3606998654105E-2</c:v>
                </c:pt>
                <c:pt idx="4">
                  <c:v>-0.18127385975487242</c:v>
                </c:pt>
                <c:pt idx="5">
                  <c:v>-0.10251290606486529</c:v>
                </c:pt>
                <c:pt idx="12">
                  <c:v>-5.3812343851207589E-2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AC-4B80-8244-D5AE7065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F6-4E93-A4E4-52D123129EDD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15329</c:v>
                </c:pt>
                <c:pt idx="1">
                  <c:v>18617</c:v>
                </c:pt>
                <c:pt idx="2">
                  <c:v>27146</c:v>
                </c:pt>
                <c:pt idx="3">
                  <c:v>15780</c:v>
                </c:pt>
                <c:pt idx="4">
                  <c:v>15299</c:v>
                </c:pt>
                <c:pt idx="5">
                  <c:v>12045</c:v>
                </c:pt>
                <c:pt idx="6">
                  <c:v>11369</c:v>
                </c:pt>
                <c:pt idx="7">
                  <c:v>11599</c:v>
                </c:pt>
                <c:pt idx="8">
                  <c:v>10309</c:v>
                </c:pt>
                <c:pt idx="9">
                  <c:v>17259</c:v>
                </c:pt>
                <c:pt idx="10">
                  <c:v>20409</c:v>
                </c:pt>
                <c:pt idx="11">
                  <c:v>15069</c:v>
                </c:pt>
                <c:pt idx="12">
                  <c:v>190230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6-4E93-A4E4-52D123129EDD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6-4E93-A4E4-52D123129ED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14398</c:v>
                </c:pt>
                <c:pt idx="1">
                  <c:v>15634</c:v>
                </c:pt>
                <c:pt idx="2">
                  <c:v>19555</c:v>
                </c:pt>
                <c:pt idx="3">
                  <c:v>16806</c:v>
                </c:pt>
                <c:pt idx="4">
                  <c:v>10398</c:v>
                </c:pt>
                <c:pt idx="5">
                  <c:v>14419</c:v>
                </c:pt>
                <c:pt idx="6">
                  <c:v>15851</c:v>
                </c:pt>
                <c:pt idx="7">
                  <c:v>14741</c:v>
                </c:pt>
                <c:pt idx="8">
                  <c:v>13426</c:v>
                </c:pt>
                <c:pt idx="9">
                  <c:v>19414</c:v>
                </c:pt>
                <c:pt idx="10">
                  <c:v>19041</c:v>
                </c:pt>
                <c:pt idx="11">
                  <c:v>16167</c:v>
                </c:pt>
                <c:pt idx="12">
                  <c:v>189850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6-4E93-A4E4-52D123129EDD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6-4E93-A4E4-52D123129ED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F6-4E93-A4E4-52D123129ED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14127</c:v>
                </c:pt>
                <c:pt idx="1">
                  <c:v>14638</c:v>
                </c:pt>
                <c:pt idx="2">
                  <c:v>19683</c:v>
                </c:pt>
                <c:pt idx="3">
                  <c:v>13203</c:v>
                </c:pt>
                <c:pt idx="4">
                  <c:v>10136</c:v>
                </c:pt>
                <c:pt idx="5">
                  <c:v>10672</c:v>
                </c:pt>
                <c:pt idx="12">
                  <c:v>82459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F6-4E93-A4E4-52D123129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2F6-4E93-A4E4-52D123129ED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10166</c:v>
                      </c:pt>
                      <c:pt idx="1">
                        <c:v>9417</c:v>
                      </c:pt>
                      <c:pt idx="2">
                        <c:v>11533</c:v>
                      </c:pt>
                      <c:pt idx="3">
                        <c:v>11437</c:v>
                      </c:pt>
                      <c:pt idx="4">
                        <c:v>6863</c:v>
                      </c:pt>
                      <c:pt idx="5">
                        <c:v>9733</c:v>
                      </c:pt>
                      <c:pt idx="6">
                        <c:v>9290</c:v>
                      </c:pt>
                      <c:pt idx="7">
                        <c:v>9424</c:v>
                      </c:pt>
                      <c:pt idx="8">
                        <c:v>9609</c:v>
                      </c:pt>
                      <c:pt idx="9">
                        <c:v>12307</c:v>
                      </c:pt>
                      <c:pt idx="10">
                        <c:v>19260</c:v>
                      </c:pt>
                      <c:pt idx="11">
                        <c:v>13422</c:v>
                      </c:pt>
                      <c:pt idx="12">
                        <c:v>132461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2F6-4E93-A4E4-52D123129E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F6-4E93-A4E4-52D123129ED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F6-4E93-A4E4-52D123129ED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F6-4E93-A4E4-52D123129ED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F6-4E93-A4E4-52D123129ED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F6-4E93-A4E4-52D123129ED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F6-4E93-A4E4-52D123129ED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F6-4E93-A4E4-52D123129ED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F6-4E93-A4E4-52D123129ED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F6-4E93-A4E4-52D123129ED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F6-4E93-A4E4-52D123129ED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F6-4E93-A4E4-52D123129ED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F6-4E93-A4E4-52D123129ED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F6-4E93-A4E4-52D123129EDD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-1.882205861925268E-2</c:v>
                </c:pt>
                <c:pt idx="1">
                  <c:v>-6.3707304592554692E-2</c:v>
                </c:pt>
                <c:pt idx="2">
                  <c:v>6.5456405011505847E-3</c:v>
                </c:pt>
                <c:pt idx="3">
                  <c:v>-0.21438771867190287</c:v>
                </c:pt>
                <c:pt idx="4">
                  <c:v>-2.5197153298711306E-2</c:v>
                </c:pt>
                <c:pt idx="5">
                  <c:v>-0.25986545530203209</c:v>
                </c:pt>
                <c:pt idx="12">
                  <c:v>-9.5943427255783309E-2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F6-4E93-A4E4-52D123129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5-4ECC-8BD1-8BD57392359F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11817</c:v>
                </c:pt>
                <c:pt idx="1">
                  <c:v>12570</c:v>
                </c:pt>
                <c:pt idx="2">
                  <c:v>17270</c:v>
                </c:pt>
                <c:pt idx="3">
                  <c:v>18946</c:v>
                </c:pt>
                <c:pt idx="4">
                  <c:v>17473</c:v>
                </c:pt>
                <c:pt idx="5">
                  <c:v>11749</c:v>
                </c:pt>
                <c:pt idx="6">
                  <c:v>14161</c:v>
                </c:pt>
                <c:pt idx="7">
                  <c:v>16901</c:v>
                </c:pt>
                <c:pt idx="8">
                  <c:v>10957</c:v>
                </c:pt>
                <c:pt idx="9">
                  <c:v>17244</c:v>
                </c:pt>
                <c:pt idx="10">
                  <c:v>7982</c:v>
                </c:pt>
                <c:pt idx="11">
                  <c:v>9423</c:v>
                </c:pt>
                <c:pt idx="12">
                  <c:v>166493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5-4ECC-8BD1-8BD57392359F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5-4ECC-8BD1-8BD57392359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11295</c:v>
                </c:pt>
                <c:pt idx="1">
                  <c:v>14802</c:v>
                </c:pt>
                <c:pt idx="2">
                  <c:v>13070</c:v>
                </c:pt>
                <c:pt idx="3">
                  <c:v>13583</c:v>
                </c:pt>
                <c:pt idx="4">
                  <c:v>12618</c:v>
                </c:pt>
                <c:pt idx="5">
                  <c:v>12238</c:v>
                </c:pt>
                <c:pt idx="6">
                  <c:v>15027</c:v>
                </c:pt>
                <c:pt idx="7">
                  <c:v>16604</c:v>
                </c:pt>
                <c:pt idx="8">
                  <c:v>12394</c:v>
                </c:pt>
                <c:pt idx="9">
                  <c:v>18386</c:v>
                </c:pt>
                <c:pt idx="10">
                  <c:v>9277</c:v>
                </c:pt>
                <c:pt idx="11">
                  <c:v>10324</c:v>
                </c:pt>
                <c:pt idx="12">
                  <c:v>159618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F5-4ECC-8BD1-8BD57392359F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5-4ECC-8BD1-8BD57392359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F5-4ECC-8BD1-8BD57392359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10198</c:v>
                </c:pt>
                <c:pt idx="1">
                  <c:v>12645</c:v>
                </c:pt>
                <c:pt idx="2">
                  <c:v>11194</c:v>
                </c:pt>
                <c:pt idx="3">
                  <c:v>18769</c:v>
                </c:pt>
                <c:pt idx="4">
                  <c:v>14385</c:v>
                </c:pt>
                <c:pt idx="5">
                  <c:v>10544</c:v>
                </c:pt>
                <c:pt idx="12">
                  <c:v>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F5-4ECC-8BD1-8BD57392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7F5-4ECC-8BD1-8BD57392359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8832</c:v>
                      </c:pt>
                      <c:pt idx="1">
                        <c:v>17087</c:v>
                      </c:pt>
                      <c:pt idx="2">
                        <c:v>13393</c:v>
                      </c:pt>
                      <c:pt idx="3">
                        <c:v>16101</c:v>
                      </c:pt>
                      <c:pt idx="4">
                        <c:v>15637</c:v>
                      </c:pt>
                      <c:pt idx="5">
                        <c:v>13362</c:v>
                      </c:pt>
                      <c:pt idx="6">
                        <c:v>15174</c:v>
                      </c:pt>
                      <c:pt idx="7">
                        <c:v>18095</c:v>
                      </c:pt>
                      <c:pt idx="8">
                        <c:v>11521</c:v>
                      </c:pt>
                      <c:pt idx="9">
                        <c:v>17416</c:v>
                      </c:pt>
                      <c:pt idx="10">
                        <c:v>12685</c:v>
                      </c:pt>
                      <c:pt idx="11">
                        <c:v>11919</c:v>
                      </c:pt>
                      <c:pt idx="12">
                        <c:v>171222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7F5-4ECC-8BD1-8BD5739235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F5-4ECC-8BD1-8BD57392359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5-4ECC-8BD1-8BD57392359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5-4ECC-8BD1-8BD57392359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5-4ECC-8BD1-8BD57392359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5-4ECC-8BD1-8BD57392359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F5-4ECC-8BD1-8BD57392359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F5-4ECC-8BD1-8BD57392359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F5-4ECC-8BD1-8BD57392359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F5-4ECC-8BD1-8BD57392359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F5-4ECC-8BD1-8BD57392359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F5-4ECC-8BD1-8BD57392359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F5-4ECC-8BD1-8BD57392359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F5-4ECC-8BD1-8BD57392359F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-9.7122620628596779E-2</c:v>
                </c:pt>
                <c:pt idx="1">
                  <c:v>-0.1457235508715039</c:v>
                </c:pt>
                <c:pt idx="2">
                  <c:v>-0.14353481254781941</c:v>
                </c:pt>
                <c:pt idx="3">
                  <c:v>0.38180078038724874</c:v>
                </c:pt>
                <c:pt idx="4">
                  <c:v>0.14003804089396099</c:v>
                </c:pt>
                <c:pt idx="5">
                  <c:v>-0.1384213106716784</c:v>
                </c:pt>
                <c:pt idx="12">
                  <c:v>1.6622426101073895E-3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F5-4ECC-8BD1-8BD57392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1F-4F19-B136-E52F985F4851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3441</c:v>
                </c:pt>
                <c:pt idx="1">
                  <c:v>3536</c:v>
                </c:pt>
                <c:pt idx="2">
                  <c:v>4561</c:v>
                </c:pt>
                <c:pt idx="3">
                  <c:v>3507</c:v>
                </c:pt>
                <c:pt idx="4">
                  <c:v>4860</c:v>
                </c:pt>
                <c:pt idx="5">
                  <c:v>4328</c:v>
                </c:pt>
                <c:pt idx="6">
                  <c:v>4658</c:v>
                </c:pt>
                <c:pt idx="7">
                  <c:v>3150</c:v>
                </c:pt>
                <c:pt idx="8">
                  <c:v>1713</c:v>
                </c:pt>
                <c:pt idx="9">
                  <c:v>2226</c:v>
                </c:pt>
                <c:pt idx="10">
                  <c:v>2752</c:v>
                </c:pt>
                <c:pt idx="11">
                  <c:v>3325</c:v>
                </c:pt>
                <c:pt idx="12">
                  <c:v>42057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F-4F19-B136-E52F985F4851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F-4F19-B136-E52F985F485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2559</c:v>
                </c:pt>
                <c:pt idx="1">
                  <c:v>2201</c:v>
                </c:pt>
                <c:pt idx="2">
                  <c:v>2940</c:v>
                </c:pt>
                <c:pt idx="3">
                  <c:v>3393</c:v>
                </c:pt>
                <c:pt idx="4">
                  <c:v>2524</c:v>
                </c:pt>
                <c:pt idx="5">
                  <c:v>2367</c:v>
                </c:pt>
                <c:pt idx="6">
                  <c:v>4292</c:v>
                </c:pt>
                <c:pt idx="7">
                  <c:v>2359</c:v>
                </c:pt>
                <c:pt idx="8">
                  <c:v>1481</c:v>
                </c:pt>
                <c:pt idx="9">
                  <c:v>3035</c:v>
                </c:pt>
                <c:pt idx="10">
                  <c:v>2708</c:v>
                </c:pt>
                <c:pt idx="11">
                  <c:v>3493</c:v>
                </c:pt>
                <c:pt idx="12">
                  <c:v>33352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F-4F19-B136-E52F985F4851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F-4F19-B136-E52F985F485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1F-4F19-B136-E52F985F4851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2491</c:v>
                </c:pt>
                <c:pt idx="1">
                  <c:v>2593</c:v>
                </c:pt>
                <c:pt idx="2">
                  <c:v>2415</c:v>
                </c:pt>
                <c:pt idx="3">
                  <c:v>2874</c:v>
                </c:pt>
                <c:pt idx="4">
                  <c:v>3065</c:v>
                </c:pt>
                <c:pt idx="5">
                  <c:v>2185</c:v>
                </c:pt>
                <c:pt idx="12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1F-4F19-B136-E52F985F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F1F-4F19-B136-E52F985F485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3577</c:v>
                      </c:pt>
                      <c:pt idx="1">
                        <c:v>2176</c:v>
                      </c:pt>
                      <c:pt idx="2">
                        <c:v>2516</c:v>
                      </c:pt>
                      <c:pt idx="3">
                        <c:v>3467</c:v>
                      </c:pt>
                      <c:pt idx="4">
                        <c:v>1313</c:v>
                      </c:pt>
                      <c:pt idx="5">
                        <c:v>1664</c:v>
                      </c:pt>
                      <c:pt idx="6">
                        <c:v>4163</c:v>
                      </c:pt>
                      <c:pt idx="7">
                        <c:v>2347</c:v>
                      </c:pt>
                      <c:pt idx="8">
                        <c:v>2357</c:v>
                      </c:pt>
                      <c:pt idx="9">
                        <c:v>2416</c:v>
                      </c:pt>
                      <c:pt idx="10">
                        <c:v>3088</c:v>
                      </c:pt>
                      <c:pt idx="11">
                        <c:v>3054</c:v>
                      </c:pt>
                      <c:pt idx="12">
                        <c:v>32138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F1F-4F19-B136-E52F985F48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1F-4F19-B136-E52F985F485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1F-4F19-B136-E52F985F485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1F-4F19-B136-E52F985F485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1F-4F19-B136-E52F985F485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1F-4F19-B136-E52F985F485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1F-4F19-B136-E52F985F485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1F-4F19-B136-E52F985F485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1F-4F19-B136-E52F985F485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1F-4F19-B136-E52F985F485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1F-4F19-B136-E52F985F485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1F-4F19-B136-E52F985F485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1F-4F19-B136-E52F985F485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1F-4F19-B136-E52F985F4851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-2.6572880031262236E-2</c:v>
                </c:pt>
                <c:pt idx="1">
                  <c:v>0.17810086324398</c:v>
                </c:pt>
                <c:pt idx="2">
                  <c:v>-0.1785714285714286</c:v>
                </c:pt>
                <c:pt idx="3">
                  <c:v>-0.15296198054818744</c:v>
                </c:pt>
                <c:pt idx="4">
                  <c:v>0.21434231378763857</c:v>
                </c:pt>
                <c:pt idx="5">
                  <c:v>-7.6890578791719455E-2</c:v>
                </c:pt>
                <c:pt idx="12">
                  <c:v>-2.2585085085085055E-2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1F-4F19-B136-E52F985F4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B0-4F79-BC44-7BCEE13C55F9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5676</c:v>
                </c:pt>
                <c:pt idx="1">
                  <c:v>6436</c:v>
                </c:pt>
                <c:pt idx="2">
                  <c:v>4950</c:v>
                </c:pt>
                <c:pt idx="3">
                  <c:v>4758</c:v>
                </c:pt>
                <c:pt idx="4">
                  <c:v>5717</c:v>
                </c:pt>
                <c:pt idx="5">
                  <c:v>5221</c:v>
                </c:pt>
                <c:pt idx="6">
                  <c:v>5284</c:v>
                </c:pt>
                <c:pt idx="7">
                  <c:v>4873</c:v>
                </c:pt>
                <c:pt idx="8">
                  <c:v>3763</c:v>
                </c:pt>
                <c:pt idx="9">
                  <c:v>5114</c:v>
                </c:pt>
                <c:pt idx="10">
                  <c:v>3398</c:v>
                </c:pt>
                <c:pt idx="11">
                  <c:v>3856</c:v>
                </c:pt>
                <c:pt idx="12">
                  <c:v>59046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0-4F79-BC44-7BCEE13C55F9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0-4F79-BC44-7BCEE13C55F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4517</c:v>
                </c:pt>
                <c:pt idx="1">
                  <c:v>4373</c:v>
                </c:pt>
                <c:pt idx="2">
                  <c:v>4108</c:v>
                </c:pt>
                <c:pt idx="3">
                  <c:v>4247</c:v>
                </c:pt>
                <c:pt idx="4">
                  <c:v>3153</c:v>
                </c:pt>
                <c:pt idx="5">
                  <c:v>3653</c:v>
                </c:pt>
                <c:pt idx="6">
                  <c:v>5938</c:v>
                </c:pt>
                <c:pt idx="7">
                  <c:v>5372</c:v>
                </c:pt>
                <c:pt idx="8">
                  <c:v>4657</c:v>
                </c:pt>
                <c:pt idx="9">
                  <c:v>6487</c:v>
                </c:pt>
                <c:pt idx="10">
                  <c:v>6448</c:v>
                </c:pt>
                <c:pt idx="11">
                  <c:v>4138</c:v>
                </c:pt>
                <c:pt idx="12">
                  <c:v>57091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0-4F79-BC44-7BCEE13C55F9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0-4F79-BC44-7BCEE13C55F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B0-4F79-BC44-7BCEE13C55F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3650</c:v>
                </c:pt>
                <c:pt idx="1">
                  <c:v>4043</c:v>
                </c:pt>
                <c:pt idx="2">
                  <c:v>4557</c:v>
                </c:pt>
                <c:pt idx="3">
                  <c:v>5955</c:v>
                </c:pt>
                <c:pt idx="4">
                  <c:v>2746</c:v>
                </c:pt>
                <c:pt idx="5">
                  <c:v>2072</c:v>
                </c:pt>
                <c:pt idx="12">
                  <c:v>23023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B0-4F79-BC44-7BCEE13C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CB0-4F79-BC44-7BCEE13C55F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5030</c:v>
                      </c:pt>
                      <c:pt idx="1">
                        <c:v>4398</c:v>
                      </c:pt>
                      <c:pt idx="2">
                        <c:v>3695</c:v>
                      </c:pt>
                      <c:pt idx="3">
                        <c:v>5717</c:v>
                      </c:pt>
                      <c:pt idx="4">
                        <c:v>5879</c:v>
                      </c:pt>
                      <c:pt idx="5">
                        <c:v>4085</c:v>
                      </c:pt>
                      <c:pt idx="6">
                        <c:v>6948</c:v>
                      </c:pt>
                      <c:pt idx="7">
                        <c:v>7259</c:v>
                      </c:pt>
                      <c:pt idx="8">
                        <c:v>5770</c:v>
                      </c:pt>
                      <c:pt idx="9">
                        <c:v>4458</c:v>
                      </c:pt>
                      <c:pt idx="10">
                        <c:v>3763</c:v>
                      </c:pt>
                      <c:pt idx="11">
                        <c:v>3879</c:v>
                      </c:pt>
                      <c:pt idx="12">
                        <c:v>60881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CB0-4F79-BC44-7BCEE13C55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B0-4F79-BC44-7BCEE13C55F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B0-4F79-BC44-7BCEE13C55F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B0-4F79-BC44-7BCEE13C55F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B0-4F79-BC44-7BCEE13C55F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B0-4F79-BC44-7BCEE13C55F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B0-4F79-BC44-7BCEE13C55F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B0-4F79-BC44-7BCEE13C55F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B0-4F79-BC44-7BCEE13C55F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B0-4F79-BC44-7BCEE13C55F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B0-4F79-BC44-7BCEE13C55F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B0-4F79-BC44-7BCEE13C55F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B0-4F79-BC44-7BCEE13C55F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B0-4F79-BC44-7BCEE13C55F9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-0.19194155412884661</c:v>
                </c:pt>
                <c:pt idx="1">
                  <c:v>-7.5463068831465807E-2</c:v>
                </c:pt>
                <c:pt idx="2">
                  <c:v>0.10929892891918214</c:v>
                </c:pt>
                <c:pt idx="3">
                  <c:v>0.40216623498940418</c:v>
                </c:pt>
                <c:pt idx="4">
                  <c:v>-0.1290834126228988</c:v>
                </c:pt>
                <c:pt idx="5">
                  <c:v>-0.43279496304407339</c:v>
                </c:pt>
                <c:pt idx="12">
                  <c:v>-4.2742505509126394E-2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B0-4F79-BC44-7BCEE13C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06-4147-9071-5DAF576BF16A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4848</c:v>
                </c:pt>
                <c:pt idx="1">
                  <c:v>5083</c:v>
                </c:pt>
                <c:pt idx="2">
                  <c:v>4024</c:v>
                </c:pt>
                <c:pt idx="3">
                  <c:v>1498</c:v>
                </c:pt>
                <c:pt idx="4">
                  <c:v>193</c:v>
                </c:pt>
                <c:pt idx="5">
                  <c:v>28</c:v>
                </c:pt>
                <c:pt idx="6">
                  <c:v>144</c:v>
                </c:pt>
                <c:pt idx="7">
                  <c:v>161</c:v>
                </c:pt>
                <c:pt idx="8">
                  <c:v>94</c:v>
                </c:pt>
                <c:pt idx="9">
                  <c:v>1114</c:v>
                </c:pt>
                <c:pt idx="10">
                  <c:v>3947</c:v>
                </c:pt>
                <c:pt idx="11">
                  <c:v>4912</c:v>
                </c:pt>
                <c:pt idx="12">
                  <c:v>26046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6-4147-9071-5DAF576BF16A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06-4147-9071-5DAF576BF16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5194</c:v>
                </c:pt>
                <c:pt idx="1">
                  <c:v>4547</c:v>
                </c:pt>
                <c:pt idx="2">
                  <c:v>5135</c:v>
                </c:pt>
                <c:pt idx="3">
                  <c:v>2670</c:v>
                </c:pt>
                <c:pt idx="4">
                  <c:v>122</c:v>
                </c:pt>
                <c:pt idx="5">
                  <c:v>136</c:v>
                </c:pt>
                <c:pt idx="6">
                  <c:v>513</c:v>
                </c:pt>
                <c:pt idx="7">
                  <c:v>114</c:v>
                </c:pt>
                <c:pt idx="8">
                  <c:v>167</c:v>
                </c:pt>
                <c:pt idx="9">
                  <c:v>947</c:v>
                </c:pt>
                <c:pt idx="10">
                  <c:v>3414</c:v>
                </c:pt>
                <c:pt idx="11">
                  <c:v>3725</c:v>
                </c:pt>
                <c:pt idx="12">
                  <c:v>26684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06-4147-9071-5DAF576BF16A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06-4147-9071-5DAF576BF16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06-4147-9071-5DAF576BF16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4306</c:v>
                </c:pt>
                <c:pt idx="1">
                  <c:v>4528</c:v>
                </c:pt>
                <c:pt idx="2">
                  <c:v>5212</c:v>
                </c:pt>
                <c:pt idx="3">
                  <c:v>1599</c:v>
                </c:pt>
                <c:pt idx="4">
                  <c:v>97</c:v>
                </c:pt>
                <c:pt idx="5">
                  <c:v>62</c:v>
                </c:pt>
                <c:pt idx="12">
                  <c:v>15804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06-4147-9071-5DAF576BF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106-4147-9071-5DAF576BF16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3368</c:v>
                      </c:pt>
                      <c:pt idx="1">
                        <c:v>3577</c:v>
                      </c:pt>
                      <c:pt idx="2">
                        <c:v>4011</c:v>
                      </c:pt>
                      <c:pt idx="3">
                        <c:v>2697</c:v>
                      </c:pt>
                      <c:pt idx="4">
                        <c:v>98</c:v>
                      </c:pt>
                      <c:pt idx="5">
                        <c:v>86</c:v>
                      </c:pt>
                      <c:pt idx="6">
                        <c:v>683</c:v>
                      </c:pt>
                      <c:pt idx="7">
                        <c:v>164</c:v>
                      </c:pt>
                      <c:pt idx="8">
                        <c:v>126</c:v>
                      </c:pt>
                      <c:pt idx="9">
                        <c:v>539</c:v>
                      </c:pt>
                      <c:pt idx="10">
                        <c:v>5248</c:v>
                      </c:pt>
                      <c:pt idx="11">
                        <c:v>4094</c:v>
                      </c:pt>
                      <c:pt idx="12">
                        <c:v>24691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106-4147-9071-5DAF576BF1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06-4147-9071-5DAF576BF16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06-4147-9071-5DAF576BF16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06-4147-9071-5DAF576BF16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06-4147-9071-5DAF576BF16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06-4147-9071-5DAF576BF16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06-4147-9071-5DAF576BF16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06-4147-9071-5DAF576BF16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06-4147-9071-5DAF576BF16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06-4147-9071-5DAF576BF16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06-4147-9071-5DAF576BF16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06-4147-9071-5DAF576BF16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06-4147-9071-5DAF576BF16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06-4147-9071-5DAF576BF16A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-0.17096649980747014</c:v>
                </c:pt>
                <c:pt idx="1">
                  <c:v>-4.1785792830437707E-3</c:v>
                </c:pt>
                <c:pt idx="2">
                  <c:v>1.4995131450827648E-2</c:v>
                </c:pt>
                <c:pt idx="3">
                  <c:v>-0.40112359550561794</c:v>
                </c:pt>
                <c:pt idx="4">
                  <c:v>-0.20491803278688525</c:v>
                </c:pt>
                <c:pt idx="5">
                  <c:v>-0.54411764705882359</c:v>
                </c:pt>
                <c:pt idx="12">
                  <c:v>-0.11233430689732649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06-4147-9071-5DAF576BF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4-4B64-BF65-5273A34E61E1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571</c:v>
                </c:pt>
                <c:pt idx="1">
                  <c:v>870</c:v>
                </c:pt>
                <c:pt idx="2">
                  <c:v>1527</c:v>
                </c:pt>
                <c:pt idx="3">
                  <c:v>820</c:v>
                </c:pt>
                <c:pt idx="4">
                  <c:v>1464</c:v>
                </c:pt>
                <c:pt idx="5">
                  <c:v>1876</c:v>
                </c:pt>
                <c:pt idx="6">
                  <c:v>2896</c:v>
                </c:pt>
                <c:pt idx="7">
                  <c:v>3290</c:v>
                </c:pt>
                <c:pt idx="8">
                  <c:v>1691</c:v>
                </c:pt>
                <c:pt idx="9">
                  <c:v>2557</c:v>
                </c:pt>
                <c:pt idx="10">
                  <c:v>367</c:v>
                </c:pt>
                <c:pt idx="11">
                  <c:v>447</c:v>
                </c:pt>
                <c:pt idx="12">
                  <c:v>18376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4-4B64-BF65-5273A34E61E1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94-4B64-BF65-5273A34E61E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248</c:v>
                </c:pt>
                <c:pt idx="1">
                  <c:v>270</c:v>
                </c:pt>
                <c:pt idx="2">
                  <c:v>325</c:v>
                </c:pt>
                <c:pt idx="3">
                  <c:v>1127</c:v>
                </c:pt>
                <c:pt idx="4">
                  <c:v>1032</c:v>
                </c:pt>
                <c:pt idx="5">
                  <c:v>1679</c:v>
                </c:pt>
                <c:pt idx="6">
                  <c:v>4560</c:v>
                </c:pt>
                <c:pt idx="7">
                  <c:v>3389</c:v>
                </c:pt>
                <c:pt idx="8">
                  <c:v>3661</c:v>
                </c:pt>
                <c:pt idx="9">
                  <c:v>1834</c:v>
                </c:pt>
                <c:pt idx="10">
                  <c:v>514</c:v>
                </c:pt>
                <c:pt idx="11">
                  <c:v>967</c:v>
                </c:pt>
                <c:pt idx="12">
                  <c:v>19606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94-4B64-BF65-5273A34E61E1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94-4B64-BF65-5273A34E61E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94-4B64-BF65-5273A34E61E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544</c:v>
                </c:pt>
                <c:pt idx="1">
                  <c:v>424</c:v>
                </c:pt>
                <c:pt idx="2">
                  <c:v>541</c:v>
                </c:pt>
                <c:pt idx="3">
                  <c:v>2113</c:v>
                </c:pt>
                <c:pt idx="4">
                  <c:v>3251</c:v>
                </c:pt>
                <c:pt idx="5">
                  <c:v>4228</c:v>
                </c:pt>
                <c:pt idx="12">
                  <c:v>11101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94-4B64-BF65-5273A34E6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A94-4B64-BF65-5273A34E61E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229</c:v>
                      </c:pt>
                      <c:pt idx="1">
                        <c:v>871</c:v>
                      </c:pt>
                      <c:pt idx="2">
                        <c:v>936</c:v>
                      </c:pt>
                      <c:pt idx="3">
                        <c:v>2366</c:v>
                      </c:pt>
                      <c:pt idx="4">
                        <c:v>2228</c:v>
                      </c:pt>
                      <c:pt idx="5">
                        <c:v>1245</c:v>
                      </c:pt>
                      <c:pt idx="6">
                        <c:v>2676</c:v>
                      </c:pt>
                      <c:pt idx="7">
                        <c:v>4161</c:v>
                      </c:pt>
                      <c:pt idx="8">
                        <c:v>2532</c:v>
                      </c:pt>
                      <c:pt idx="9">
                        <c:v>1064</c:v>
                      </c:pt>
                      <c:pt idx="10">
                        <c:v>634</c:v>
                      </c:pt>
                      <c:pt idx="11">
                        <c:v>1026</c:v>
                      </c:pt>
                      <c:pt idx="12">
                        <c:v>19968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A94-4B64-BF65-5273A34E61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94-4B64-BF65-5273A34E61E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94-4B64-BF65-5273A34E61E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94-4B64-BF65-5273A34E61E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94-4B64-BF65-5273A34E61E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94-4B64-BF65-5273A34E61E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94-4B64-BF65-5273A34E61E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94-4B64-BF65-5273A34E61E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94-4B64-BF65-5273A34E61E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94-4B64-BF65-5273A34E61E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94-4B64-BF65-5273A34E61E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94-4B64-BF65-5273A34E61E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94-4B64-BF65-5273A34E61E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94-4B64-BF65-5273A34E61E1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1.193548387096774</c:v>
                </c:pt>
                <c:pt idx="1">
                  <c:v>0.57037037037037042</c:v>
                </c:pt>
                <c:pt idx="2">
                  <c:v>0.66461538461538461</c:v>
                </c:pt>
                <c:pt idx="3">
                  <c:v>0.87488908606921023</c:v>
                </c:pt>
                <c:pt idx="4">
                  <c:v>2.1501937984496124</c:v>
                </c:pt>
                <c:pt idx="5">
                  <c:v>1.518165574746873</c:v>
                </c:pt>
                <c:pt idx="12">
                  <c:v>1.3715018158513139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94-4B64-BF65-5273A34E6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D-4B08-BF0F-5D13AD82C36F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4204</c:v>
                </c:pt>
                <c:pt idx="1">
                  <c:v>3238</c:v>
                </c:pt>
                <c:pt idx="2">
                  <c:v>2853</c:v>
                </c:pt>
                <c:pt idx="3">
                  <c:v>920</c:v>
                </c:pt>
                <c:pt idx="4">
                  <c:v>71</c:v>
                </c:pt>
                <c:pt idx="5">
                  <c:v>24</c:v>
                </c:pt>
                <c:pt idx="6">
                  <c:v>146</c:v>
                </c:pt>
                <c:pt idx="7">
                  <c:v>3</c:v>
                </c:pt>
                <c:pt idx="8">
                  <c:v>102</c:v>
                </c:pt>
                <c:pt idx="9">
                  <c:v>1129</c:v>
                </c:pt>
                <c:pt idx="10">
                  <c:v>3568</c:v>
                </c:pt>
                <c:pt idx="11">
                  <c:v>3681</c:v>
                </c:pt>
                <c:pt idx="12">
                  <c:v>19939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D-4B08-BF0F-5D13AD82C36F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D-4B08-BF0F-5D13AD82C36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2656</c:v>
                </c:pt>
                <c:pt idx="1">
                  <c:v>2572</c:v>
                </c:pt>
                <c:pt idx="2">
                  <c:v>2401</c:v>
                </c:pt>
                <c:pt idx="3">
                  <c:v>897</c:v>
                </c:pt>
                <c:pt idx="4">
                  <c:v>79</c:v>
                </c:pt>
                <c:pt idx="5">
                  <c:v>166</c:v>
                </c:pt>
                <c:pt idx="6">
                  <c:v>161</c:v>
                </c:pt>
                <c:pt idx="7">
                  <c:v>76</c:v>
                </c:pt>
                <c:pt idx="8">
                  <c:v>26</c:v>
                </c:pt>
                <c:pt idx="9">
                  <c:v>1277</c:v>
                </c:pt>
                <c:pt idx="10">
                  <c:v>3157</c:v>
                </c:pt>
                <c:pt idx="11">
                  <c:v>3291</c:v>
                </c:pt>
                <c:pt idx="12">
                  <c:v>16759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D-4B08-BF0F-5D13AD82C36F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D-4B08-BF0F-5D13AD82C36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6D-4B08-BF0F-5D13AD82C36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2865</c:v>
                </c:pt>
                <c:pt idx="1">
                  <c:v>2383</c:v>
                </c:pt>
                <c:pt idx="2">
                  <c:v>2390</c:v>
                </c:pt>
                <c:pt idx="3">
                  <c:v>1349</c:v>
                </c:pt>
                <c:pt idx="4">
                  <c:v>62</c:v>
                </c:pt>
                <c:pt idx="5">
                  <c:v>50</c:v>
                </c:pt>
                <c:pt idx="12">
                  <c:v>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6D-4B08-BF0F-5D13AD82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86D-4B08-BF0F-5D13AD82C3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1650</c:v>
                      </c:pt>
                      <c:pt idx="1">
                        <c:v>1120</c:v>
                      </c:pt>
                      <c:pt idx="2">
                        <c:v>2215</c:v>
                      </c:pt>
                      <c:pt idx="3">
                        <c:v>1354</c:v>
                      </c:pt>
                      <c:pt idx="4">
                        <c:v>12</c:v>
                      </c:pt>
                      <c:pt idx="5">
                        <c:v>46</c:v>
                      </c:pt>
                      <c:pt idx="6">
                        <c:v>101</c:v>
                      </c:pt>
                      <c:pt idx="7">
                        <c:v>101</c:v>
                      </c:pt>
                      <c:pt idx="8">
                        <c:v>15</c:v>
                      </c:pt>
                      <c:pt idx="9">
                        <c:v>612</c:v>
                      </c:pt>
                      <c:pt idx="10">
                        <c:v>2952</c:v>
                      </c:pt>
                      <c:pt idx="11">
                        <c:v>4086</c:v>
                      </c:pt>
                      <c:pt idx="12">
                        <c:v>14264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86D-4B08-BF0F-5D13AD82C3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6D-4B08-BF0F-5D13AD82C36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6D-4B08-BF0F-5D13AD82C36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6D-4B08-BF0F-5D13AD82C36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6D-4B08-BF0F-5D13AD82C36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6D-4B08-BF0F-5D13AD82C36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6D-4B08-BF0F-5D13AD82C36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6D-4B08-BF0F-5D13AD82C36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6D-4B08-BF0F-5D13AD82C36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6D-4B08-BF0F-5D13AD82C36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6D-4B08-BF0F-5D13AD82C36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6D-4B08-BF0F-5D13AD82C36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6D-4B08-BF0F-5D13AD82C36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6D-4B08-BF0F-5D13AD82C36F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7.8689759036144613E-2</c:v>
                </c:pt>
                <c:pt idx="1">
                  <c:v>-7.3483670295489856E-2</c:v>
                </c:pt>
                <c:pt idx="2">
                  <c:v>-4.5814244064973364E-3</c:v>
                </c:pt>
                <c:pt idx="3">
                  <c:v>0.50390189520624307</c:v>
                </c:pt>
                <c:pt idx="4">
                  <c:v>-0.21518987341772156</c:v>
                </c:pt>
                <c:pt idx="5">
                  <c:v>-0.6987951807228916</c:v>
                </c:pt>
                <c:pt idx="12">
                  <c:v>3.7395963972181034E-2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6D-4B08-BF0F-5D13AD82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D8-41C7-AEDA-02FB2345CCAC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175787</c:v>
                </c:pt>
                <c:pt idx="1">
                  <c:v>166759</c:v>
                </c:pt>
                <c:pt idx="2">
                  <c:v>176870</c:v>
                </c:pt>
                <c:pt idx="3">
                  <c:v>154662</c:v>
                </c:pt>
                <c:pt idx="4">
                  <c:v>159924</c:v>
                </c:pt>
                <c:pt idx="5">
                  <c:v>157113</c:v>
                </c:pt>
                <c:pt idx="6">
                  <c:v>173767</c:v>
                </c:pt>
                <c:pt idx="7">
                  <c:v>179514</c:v>
                </c:pt>
                <c:pt idx="8">
                  <c:v>145872</c:v>
                </c:pt>
                <c:pt idx="9">
                  <c:v>177711</c:v>
                </c:pt>
                <c:pt idx="10">
                  <c:v>162641</c:v>
                </c:pt>
                <c:pt idx="11">
                  <c:v>160539</c:v>
                </c:pt>
                <c:pt idx="12">
                  <c:v>1991159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D8-41C7-AEDA-02FB2345CCAC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D8-41C7-AEDA-02FB2345CCAC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169944</c:v>
                </c:pt>
                <c:pt idx="1">
                  <c:v>168166</c:v>
                </c:pt>
                <c:pt idx="2">
                  <c:v>166403</c:v>
                </c:pt>
                <c:pt idx="3">
                  <c:v>160144</c:v>
                </c:pt>
                <c:pt idx="4">
                  <c:v>143215</c:v>
                </c:pt>
                <c:pt idx="5">
                  <c:v>156124</c:v>
                </c:pt>
                <c:pt idx="6">
                  <c:v>187387</c:v>
                </c:pt>
                <c:pt idx="7">
                  <c:v>189132</c:v>
                </c:pt>
                <c:pt idx="8">
                  <c:v>164231</c:v>
                </c:pt>
                <c:pt idx="9">
                  <c:v>182092</c:v>
                </c:pt>
                <c:pt idx="10">
                  <c:v>162859</c:v>
                </c:pt>
                <c:pt idx="11">
                  <c:v>163498</c:v>
                </c:pt>
                <c:pt idx="12">
                  <c:v>2013195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D8-41C7-AEDA-02FB2345CCAC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D8-41C7-AEDA-02FB2345CCA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D8-41C7-AEDA-02FB2345CCAC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173007</c:v>
                </c:pt>
                <c:pt idx="1">
                  <c:v>167644</c:v>
                </c:pt>
                <c:pt idx="2">
                  <c:v>168396</c:v>
                </c:pt>
                <c:pt idx="3">
                  <c:v>155224</c:v>
                </c:pt>
                <c:pt idx="4">
                  <c:v>146616</c:v>
                </c:pt>
                <c:pt idx="5">
                  <c:v>156064</c:v>
                </c:pt>
                <c:pt idx="12">
                  <c:v>966951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D8-41C7-AEDA-02FB2345C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BD8-41C7-AEDA-02FB2345CCA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26469</c:v>
                      </c:pt>
                      <c:pt idx="1">
                        <c:v>18511</c:v>
                      </c:pt>
                      <c:pt idx="2">
                        <c:v>22143</c:v>
                      </c:pt>
                      <c:pt idx="3">
                        <c:v>22148</c:v>
                      </c:pt>
                      <c:pt idx="4">
                        <c:v>24096</c:v>
                      </c:pt>
                      <c:pt idx="5">
                        <c:v>18794</c:v>
                      </c:pt>
                      <c:pt idx="6">
                        <c:v>61086</c:v>
                      </c:pt>
                      <c:pt idx="7">
                        <c:v>94829</c:v>
                      </c:pt>
                      <c:pt idx="8">
                        <c:v>89027</c:v>
                      </c:pt>
                      <c:pt idx="9">
                        <c:v>137179</c:v>
                      </c:pt>
                      <c:pt idx="10">
                        <c:v>137494</c:v>
                      </c:pt>
                      <c:pt idx="11">
                        <c:v>123213</c:v>
                      </c:pt>
                      <c:pt idx="12">
                        <c:v>774989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BD8-41C7-AEDA-02FB2345CC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D8-41C7-AEDA-02FB2345CCA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D8-41C7-AEDA-02FB2345CCA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D8-41C7-AEDA-02FB2345CCA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D8-41C7-AEDA-02FB2345CCA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D8-41C7-AEDA-02FB2345CCA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D8-41C7-AEDA-02FB2345CCA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D8-41C7-AEDA-02FB2345CCA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D8-41C7-AEDA-02FB2345CCA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D8-41C7-AEDA-02FB2345CCA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D8-41C7-AEDA-02FB2345CCA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D8-41C7-AEDA-02FB2345CCA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D8-41C7-AEDA-02FB2345CCA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D8-41C7-AEDA-02FB2345CCAC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1.8023584239514223E-2</c:v>
                </c:pt>
                <c:pt idx="1">
                  <c:v>-3.1040757346907366E-3</c:v>
                </c:pt>
                <c:pt idx="2">
                  <c:v>1.1976947530994098E-2</c:v>
                </c:pt>
                <c:pt idx="3">
                  <c:v>-3.0722349885103362E-2</c:v>
                </c:pt>
                <c:pt idx="4">
                  <c:v>2.3747512481234523E-2</c:v>
                </c:pt>
                <c:pt idx="5">
                  <c:v>-3.8430990750937255E-4</c:v>
                </c:pt>
                <c:pt idx="12">
                  <c:v>3.06536541645408E-3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D8-41C7-AEDA-02FB2345C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11-44C8-B8FB-6D117B7A1AEA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144668</c:v>
                </c:pt>
                <c:pt idx="1">
                  <c:v>141936</c:v>
                </c:pt>
                <c:pt idx="2">
                  <c:v>145867</c:v>
                </c:pt>
                <c:pt idx="3">
                  <c:v>131033</c:v>
                </c:pt>
                <c:pt idx="4">
                  <c:v>138860</c:v>
                </c:pt>
                <c:pt idx="5">
                  <c:v>137217</c:v>
                </c:pt>
                <c:pt idx="6">
                  <c:v>146858</c:v>
                </c:pt>
                <c:pt idx="7">
                  <c:v>148337</c:v>
                </c:pt>
                <c:pt idx="8">
                  <c:v>122477</c:v>
                </c:pt>
                <c:pt idx="9">
                  <c:v>149661</c:v>
                </c:pt>
                <c:pt idx="10">
                  <c:v>131764</c:v>
                </c:pt>
                <c:pt idx="11">
                  <c:v>130081</c:v>
                </c:pt>
                <c:pt idx="12">
                  <c:v>1668759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1-44C8-B8FB-6D117B7A1AEA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11-44C8-B8FB-6D117B7A1AEA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138341</c:v>
                </c:pt>
                <c:pt idx="1">
                  <c:v>137229</c:v>
                </c:pt>
                <c:pt idx="2">
                  <c:v>134131</c:v>
                </c:pt>
                <c:pt idx="3">
                  <c:v>131324</c:v>
                </c:pt>
                <c:pt idx="4">
                  <c:v>120839</c:v>
                </c:pt>
                <c:pt idx="5">
                  <c:v>131926</c:v>
                </c:pt>
                <c:pt idx="6">
                  <c:v>152938</c:v>
                </c:pt>
                <c:pt idx="7">
                  <c:v>149422</c:v>
                </c:pt>
                <c:pt idx="8">
                  <c:v>136310</c:v>
                </c:pt>
                <c:pt idx="9">
                  <c:v>149403</c:v>
                </c:pt>
                <c:pt idx="10">
                  <c:v>130371</c:v>
                </c:pt>
                <c:pt idx="11">
                  <c:v>131091</c:v>
                </c:pt>
                <c:pt idx="12">
                  <c:v>1643325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11-44C8-B8FB-6D117B7A1AEA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11-44C8-B8FB-6D117B7A1AE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11-44C8-B8FB-6D117B7A1AEA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137353</c:v>
                </c:pt>
                <c:pt idx="1">
                  <c:v>133955</c:v>
                </c:pt>
                <c:pt idx="2">
                  <c:v>134117</c:v>
                </c:pt>
                <c:pt idx="3">
                  <c:v>125607</c:v>
                </c:pt>
                <c:pt idx="4">
                  <c:v>125753</c:v>
                </c:pt>
                <c:pt idx="5">
                  <c:v>132851</c:v>
                </c:pt>
                <c:pt idx="12">
                  <c:v>789636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11-44C8-B8FB-6D117B7A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E11-44C8-B8FB-6D117B7A1AE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90631</c:v>
                      </c:pt>
                      <c:pt idx="1">
                        <c:v>114673</c:v>
                      </c:pt>
                      <c:pt idx="2">
                        <c:v>121331</c:v>
                      </c:pt>
                      <c:pt idx="3">
                        <c:v>129658</c:v>
                      </c:pt>
                      <c:pt idx="4">
                        <c:v>112218</c:v>
                      </c:pt>
                      <c:pt idx="5">
                        <c:v>116273</c:v>
                      </c:pt>
                      <c:pt idx="6">
                        <c:v>136571</c:v>
                      </c:pt>
                      <c:pt idx="7">
                        <c:v>151061</c:v>
                      </c:pt>
                      <c:pt idx="8">
                        <c:v>116897</c:v>
                      </c:pt>
                      <c:pt idx="9">
                        <c:v>130908</c:v>
                      </c:pt>
                      <c:pt idx="10">
                        <c:v>124620</c:v>
                      </c:pt>
                      <c:pt idx="11">
                        <c:v>127755</c:v>
                      </c:pt>
                      <c:pt idx="12">
                        <c:v>1472596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E11-44C8-B8FB-6D117B7A1A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11-44C8-B8FB-6D117B7A1AE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11-44C8-B8FB-6D117B7A1AE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11-44C8-B8FB-6D117B7A1AE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11-44C8-B8FB-6D117B7A1AE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11-44C8-B8FB-6D117B7A1AE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11-44C8-B8FB-6D117B7A1AE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11-44C8-B8FB-6D117B7A1AE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11-44C8-B8FB-6D117B7A1AE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11-44C8-B8FB-6D117B7A1AE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11-44C8-B8FB-6D117B7A1AE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11-44C8-B8FB-6D117B7A1AE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11-44C8-B8FB-6D117B7A1AE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11-44C8-B8FB-6D117B7A1AEA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-7.1417728656002488E-3</c:v>
                </c:pt>
                <c:pt idx="1">
                  <c:v>-2.3857930903817715E-2</c:v>
                </c:pt>
                <c:pt idx="2">
                  <c:v>-1.0437557313369705E-4</c:v>
                </c:pt>
                <c:pt idx="3">
                  <c:v>-4.3533550607657401E-2</c:v>
                </c:pt>
                <c:pt idx="4">
                  <c:v>4.0665679126771881E-2</c:v>
                </c:pt>
                <c:pt idx="5">
                  <c:v>7.0115064505860136E-3</c:v>
                </c:pt>
                <c:pt idx="12">
                  <c:v>-5.2331221103818493E-3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11-44C8-B8FB-6D117B7A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DF-40C6-AFC0-7D8BB51027E4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116120</c:v>
                </c:pt>
                <c:pt idx="1">
                  <c:v>113810</c:v>
                </c:pt>
                <c:pt idx="2">
                  <c:v>116605</c:v>
                </c:pt>
                <c:pt idx="3">
                  <c:v>107032</c:v>
                </c:pt>
                <c:pt idx="4">
                  <c:v>108036</c:v>
                </c:pt>
                <c:pt idx="5">
                  <c:v>106021</c:v>
                </c:pt>
                <c:pt idx="6">
                  <c:v>115402</c:v>
                </c:pt>
                <c:pt idx="7">
                  <c:v>117130</c:v>
                </c:pt>
                <c:pt idx="8">
                  <c:v>96825</c:v>
                </c:pt>
                <c:pt idx="9">
                  <c:v>123226</c:v>
                </c:pt>
                <c:pt idx="10">
                  <c:v>105403</c:v>
                </c:pt>
                <c:pt idx="11">
                  <c:v>105060</c:v>
                </c:pt>
                <c:pt idx="12">
                  <c:v>1330670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DF-40C6-AFC0-7D8BB51027E4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DF-40C6-AFC0-7D8BB51027E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109525</c:v>
                </c:pt>
                <c:pt idx="1">
                  <c:v>111410</c:v>
                </c:pt>
                <c:pt idx="2">
                  <c:v>110011</c:v>
                </c:pt>
                <c:pt idx="3">
                  <c:v>107149</c:v>
                </c:pt>
                <c:pt idx="4">
                  <c:v>94476</c:v>
                </c:pt>
                <c:pt idx="5">
                  <c:v>106243</c:v>
                </c:pt>
                <c:pt idx="6">
                  <c:v>123116</c:v>
                </c:pt>
                <c:pt idx="7">
                  <c:v>119132</c:v>
                </c:pt>
                <c:pt idx="8">
                  <c:v>109093</c:v>
                </c:pt>
                <c:pt idx="9">
                  <c:v>119510</c:v>
                </c:pt>
                <c:pt idx="10">
                  <c:v>104384</c:v>
                </c:pt>
                <c:pt idx="11">
                  <c:v>108080</c:v>
                </c:pt>
                <c:pt idx="12">
                  <c:v>1322129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DF-40C6-AFC0-7D8BB51027E4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DF-40C6-AFC0-7D8BB51027E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DF-40C6-AFC0-7D8BB51027E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111526</c:v>
                </c:pt>
                <c:pt idx="1">
                  <c:v>108638</c:v>
                </c:pt>
                <c:pt idx="2">
                  <c:v>110112</c:v>
                </c:pt>
                <c:pt idx="3">
                  <c:v>103728</c:v>
                </c:pt>
                <c:pt idx="4">
                  <c:v>101187</c:v>
                </c:pt>
                <c:pt idx="5">
                  <c:v>107775</c:v>
                </c:pt>
                <c:pt idx="12">
                  <c:v>642966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DF-40C6-AFC0-7D8BB510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7DF-40C6-AFC0-7D8BB51027E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73133</c:v>
                      </c:pt>
                      <c:pt idx="1">
                        <c:v>90824</c:v>
                      </c:pt>
                      <c:pt idx="2">
                        <c:v>93707</c:v>
                      </c:pt>
                      <c:pt idx="3">
                        <c:v>104823</c:v>
                      </c:pt>
                      <c:pt idx="4">
                        <c:v>85028</c:v>
                      </c:pt>
                      <c:pt idx="5">
                        <c:v>88450</c:v>
                      </c:pt>
                      <c:pt idx="6">
                        <c:v>106881</c:v>
                      </c:pt>
                      <c:pt idx="7">
                        <c:v>121705</c:v>
                      </c:pt>
                      <c:pt idx="8">
                        <c:v>91809</c:v>
                      </c:pt>
                      <c:pt idx="9">
                        <c:v>104534</c:v>
                      </c:pt>
                      <c:pt idx="10">
                        <c:v>99553</c:v>
                      </c:pt>
                      <c:pt idx="11">
                        <c:v>101660</c:v>
                      </c:pt>
                      <c:pt idx="12">
                        <c:v>1162107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7DF-40C6-AFC0-7D8BB51027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DF-40C6-AFC0-7D8BB51027E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DF-40C6-AFC0-7D8BB51027E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DF-40C6-AFC0-7D8BB51027E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DF-40C6-AFC0-7D8BB51027E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DF-40C6-AFC0-7D8BB51027E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DF-40C6-AFC0-7D8BB51027E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DF-40C6-AFC0-7D8BB51027E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DF-40C6-AFC0-7D8BB51027E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DF-40C6-AFC0-7D8BB51027E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DF-40C6-AFC0-7D8BB51027E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DF-40C6-AFC0-7D8BB51027E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DF-40C6-AFC0-7D8BB51027E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DF-40C6-AFC0-7D8BB51027E4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1.8269801415202069E-2</c:v>
                </c:pt>
                <c:pt idx="1">
                  <c:v>-2.4881069921910082E-2</c:v>
                </c:pt>
                <c:pt idx="2">
                  <c:v>9.1809000918097183E-4</c:v>
                </c:pt>
                <c:pt idx="3">
                  <c:v>-3.1927502823171472E-2</c:v>
                </c:pt>
                <c:pt idx="4">
                  <c:v>7.1033913374825453E-2</c:v>
                </c:pt>
                <c:pt idx="5">
                  <c:v>1.4419773538021374E-2</c:v>
                </c:pt>
                <c:pt idx="12">
                  <c:v>6.4995444683428882E-3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DF-40C6-AFC0-7D8BB510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C1-4CAD-B2C7-178B0235AA44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28548</c:v>
                </c:pt>
                <c:pt idx="1">
                  <c:v>28126</c:v>
                </c:pt>
                <c:pt idx="2">
                  <c:v>29262</c:v>
                </c:pt>
                <c:pt idx="3">
                  <c:v>24001</c:v>
                </c:pt>
                <c:pt idx="4">
                  <c:v>30824</c:v>
                </c:pt>
                <c:pt idx="5">
                  <c:v>31196</c:v>
                </c:pt>
                <c:pt idx="6">
                  <c:v>31456</c:v>
                </c:pt>
                <c:pt idx="7">
                  <c:v>31207</c:v>
                </c:pt>
                <c:pt idx="8">
                  <c:v>25652</c:v>
                </c:pt>
                <c:pt idx="9">
                  <c:v>26435</c:v>
                </c:pt>
                <c:pt idx="10">
                  <c:v>26361</c:v>
                </c:pt>
                <c:pt idx="11">
                  <c:v>25021</c:v>
                </c:pt>
                <c:pt idx="12">
                  <c:v>338089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1-4CAD-B2C7-178B0235AA44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C1-4CAD-B2C7-178B0235AA4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28816</c:v>
                </c:pt>
                <c:pt idx="1">
                  <c:v>25819</c:v>
                </c:pt>
                <c:pt idx="2">
                  <c:v>24120</c:v>
                </c:pt>
                <c:pt idx="3">
                  <c:v>24175</c:v>
                </c:pt>
                <c:pt idx="4">
                  <c:v>26363</c:v>
                </c:pt>
                <c:pt idx="5">
                  <c:v>25683</c:v>
                </c:pt>
                <c:pt idx="6">
                  <c:v>29822</c:v>
                </c:pt>
                <c:pt idx="7">
                  <c:v>30290</c:v>
                </c:pt>
                <c:pt idx="8">
                  <c:v>27217</c:v>
                </c:pt>
                <c:pt idx="9">
                  <c:v>29893</c:v>
                </c:pt>
                <c:pt idx="10">
                  <c:v>25987</c:v>
                </c:pt>
                <c:pt idx="11">
                  <c:v>23011</c:v>
                </c:pt>
                <c:pt idx="12">
                  <c:v>321196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C1-4CAD-B2C7-178B0235AA44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C1-4CAD-B2C7-178B0235AA4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C1-4CAD-B2C7-178B0235AA44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25827</c:v>
                </c:pt>
                <c:pt idx="1">
                  <c:v>25317</c:v>
                </c:pt>
                <c:pt idx="2">
                  <c:v>24005</c:v>
                </c:pt>
                <c:pt idx="3">
                  <c:v>21879</c:v>
                </c:pt>
                <c:pt idx="4">
                  <c:v>24566</c:v>
                </c:pt>
                <c:pt idx="5">
                  <c:v>25076</c:v>
                </c:pt>
                <c:pt idx="12">
                  <c:v>146670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C1-4CAD-B2C7-178B0235A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CC1-4CAD-B2C7-178B0235AA4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17498</c:v>
                      </c:pt>
                      <c:pt idx="1">
                        <c:v>23849</c:v>
                      </c:pt>
                      <c:pt idx="2">
                        <c:v>27624</c:v>
                      </c:pt>
                      <c:pt idx="3">
                        <c:v>24835</c:v>
                      </c:pt>
                      <c:pt idx="4">
                        <c:v>27190</c:v>
                      </c:pt>
                      <c:pt idx="5">
                        <c:v>27823</c:v>
                      </c:pt>
                      <c:pt idx="6">
                        <c:v>29690</c:v>
                      </c:pt>
                      <c:pt idx="7">
                        <c:v>29356</c:v>
                      </c:pt>
                      <c:pt idx="8">
                        <c:v>25088</c:v>
                      </c:pt>
                      <c:pt idx="9">
                        <c:v>26374</c:v>
                      </c:pt>
                      <c:pt idx="10">
                        <c:v>25067</c:v>
                      </c:pt>
                      <c:pt idx="11">
                        <c:v>26095</c:v>
                      </c:pt>
                      <c:pt idx="12">
                        <c:v>310489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CC1-4CAD-B2C7-178B0235AA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C1-4CAD-B2C7-178B0235AA4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C1-4CAD-B2C7-178B0235AA4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C1-4CAD-B2C7-178B0235AA4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C1-4CAD-B2C7-178B0235AA4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C1-4CAD-B2C7-178B0235AA4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C1-4CAD-B2C7-178B0235AA4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C1-4CAD-B2C7-178B0235AA4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C1-4CAD-B2C7-178B0235AA4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C1-4CAD-B2C7-178B0235AA4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C1-4CAD-B2C7-178B0235AA4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C1-4CAD-B2C7-178B0235AA4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C1-4CAD-B2C7-178B0235AA4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C1-4CAD-B2C7-178B0235AA44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-0.10372709605774566</c:v>
                </c:pt>
                <c:pt idx="1">
                  <c:v>-1.9443045818970495E-2</c:v>
                </c:pt>
                <c:pt idx="2">
                  <c:v>-4.7678275290216066E-3</c:v>
                </c:pt>
                <c:pt idx="3">
                  <c:v>-9.4974146845915208E-2</c:v>
                </c:pt>
                <c:pt idx="4">
                  <c:v>-6.8163714296551992E-2</c:v>
                </c:pt>
                <c:pt idx="5">
                  <c:v>-2.3634310633492972E-2</c:v>
                </c:pt>
                <c:pt idx="12">
                  <c:v>-5.3595395416064395E-2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C1-4CAD-B2C7-178B0235A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4C-477F-8F0B-BE4FFE7E9405}"/>
              </c:ext>
            </c:extLst>
          </c:dPt>
          <c:val>
            <c:numRef>
              <c:f>'Pernocta evol mensu TF cat'!$G$97:$G$109</c:f>
              <c:numCache>
                <c:formatCode>#,##0</c:formatCode>
                <c:ptCount val="13"/>
                <c:pt idx="0">
                  <c:v>31119</c:v>
                </c:pt>
                <c:pt idx="1">
                  <c:v>24823</c:v>
                </c:pt>
                <c:pt idx="2">
                  <c:v>31003</c:v>
                </c:pt>
                <c:pt idx="3">
                  <c:v>23629</c:v>
                </c:pt>
                <c:pt idx="4">
                  <c:v>21064</c:v>
                </c:pt>
                <c:pt idx="5">
                  <c:v>19896</c:v>
                </c:pt>
                <c:pt idx="6">
                  <c:v>26909</c:v>
                </c:pt>
                <c:pt idx="7">
                  <c:v>31177</c:v>
                </c:pt>
                <c:pt idx="8">
                  <c:v>23395</c:v>
                </c:pt>
                <c:pt idx="9">
                  <c:v>28050</c:v>
                </c:pt>
                <c:pt idx="10">
                  <c:v>30877</c:v>
                </c:pt>
                <c:pt idx="11">
                  <c:v>30458</c:v>
                </c:pt>
                <c:pt idx="12">
                  <c:v>322400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C-477F-8F0B-BE4FFE7E9405}"/>
            </c:ext>
          </c:extLst>
        </c:ser>
        <c:ser>
          <c:idx val="0"/>
          <c:order val="2"/>
          <c:tx>
            <c:strRef>
              <c:f>'Pernocta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4C-477F-8F0B-BE4FFE7E940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cat'!$I$97:$I$109</c:f>
              <c:numCache>
                <c:formatCode>#,##0</c:formatCode>
                <c:ptCount val="13"/>
                <c:pt idx="0">
                  <c:v>31603</c:v>
                </c:pt>
                <c:pt idx="1">
                  <c:v>30937</c:v>
                </c:pt>
                <c:pt idx="2">
                  <c:v>32272</c:v>
                </c:pt>
                <c:pt idx="3">
                  <c:v>28820</c:v>
                </c:pt>
                <c:pt idx="4">
                  <c:v>22376</c:v>
                </c:pt>
                <c:pt idx="5">
                  <c:v>24198</c:v>
                </c:pt>
                <c:pt idx="6">
                  <c:v>34449</c:v>
                </c:pt>
                <c:pt idx="7">
                  <c:v>39710</c:v>
                </c:pt>
                <c:pt idx="8">
                  <c:v>27921</c:v>
                </c:pt>
                <c:pt idx="9">
                  <c:v>32689</c:v>
                </c:pt>
                <c:pt idx="10">
                  <c:v>32488</c:v>
                </c:pt>
                <c:pt idx="11">
                  <c:v>32407</c:v>
                </c:pt>
                <c:pt idx="12">
                  <c:v>369870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4C-477F-8F0B-BE4FFE7E9405}"/>
            </c:ext>
          </c:extLst>
        </c:ser>
        <c:ser>
          <c:idx val="1"/>
          <c:order val="3"/>
          <c:tx>
            <c:strRef>
              <c:f>'Pernocta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4C-477F-8F0B-BE4FFE7E940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4C-477F-8F0B-BE4FFE7E9405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cat'!$K$97:$K$109</c:f>
              <c:numCache>
                <c:formatCode>#,##0</c:formatCode>
                <c:ptCount val="13"/>
                <c:pt idx="0">
                  <c:v>35654</c:v>
                </c:pt>
                <c:pt idx="1">
                  <c:v>33689</c:v>
                </c:pt>
                <c:pt idx="2">
                  <c:v>34279</c:v>
                </c:pt>
                <c:pt idx="3">
                  <c:v>29617</c:v>
                </c:pt>
                <c:pt idx="4">
                  <c:v>20863</c:v>
                </c:pt>
                <c:pt idx="5">
                  <c:v>23213</c:v>
                </c:pt>
                <c:pt idx="12">
                  <c:v>177315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4C-477F-8F0B-BE4FFE7E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64C-477F-8F0B-BE4FFE7E94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24239</c:v>
                      </c:pt>
                      <c:pt idx="1">
                        <c:v>26617</c:v>
                      </c:pt>
                      <c:pt idx="2">
                        <c:v>27574</c:v>
                      </c:pt>
                      <c:pt idx="3">
                        <c:v>22852</c:v>
                      </c:pt>
                      <c:pt idx="4">
                        <c:v>13692</c:v>
                      </c:pt>
                      <c:pt idx="5">
                        <c:v>15947</c:v>
                      </c:pt>
                      <c:pt idx="6">
                        <c:v>22949</c:v>
                      </c:pt>
                      <c:pt idx="7">
                        <c:v>27464</c:v>
                      </c:pt>
                      <c:pt idx="8">
                        <c:v>19192</c:v>
                      </c:pt>
                      <c:pt idx="9">
                        <c:v>23206</c:v>
                      </c:pt>
                      <c:pt idx="10">
                        <c:v>28403</c:v>
                      </c:pt>
                      <c:pt idx="11">
                        <c:v>28442</c:v>
                      </c:pt>
                      <c:pt idx="12">
                        <c:v>280577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64C-477F-8F0B-BE4FFE7E94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4C-477F-8F0B-BE4FFE7E940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4C-477F-8F0B-BE4FFE7E940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4C-477F-8F0B-BE4FFE7E940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4C-477F-8F0B-BE4FFE7E940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4C-477F-8F0B-BE4FFE7E940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4C-477F-8F0B-BE4FFE7E940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4C-477F-8F0B-BE4FFE7E940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4C-477F-8F0B-BE4FFE7E940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4C-477F-8F0B-BE4FFE7E940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4C-477F-8F0B-BE4FFE7E940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4C-477F-8F0B-BE4FFE7E940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4C-477F-8F0B-BE4FFE7E940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4C-477F-8F0B-BE4FFE7E9405}"/>
              </c:ext>
            </c:extLst>
          </c:dPt>
          <c:cat>
            <c:strRef>
              <c:f>'Pernocta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cat'!$L$97:$L$109</c:f>
              <c:numCache>
                <c:formatCode>0.0%</c:formatCode>
                <c:ptCount val="13"/>
                <c:pt idx="0">
                  <c:v>0.12818403316140881</c:v>
                </c:pt>
                <c:pt idx="1">
                  <c:v>8.8954973009664817E-2</c:v>
                </c:pt>
                <c:pt idx="2">
                  <c:v>6.2190133862171537E-2</c:v>
                </c:pt>
                <c:pt idx="3">
                  <c:v>2.7654406662040332E-2</c:v>
                </c:pt>
                <c:pt idx="4">
                  <c:v>-6.7617089739006042E-2</c:v>
                </c:pt>
                <c:pt idx="5">
                  <c:v>-4.0705843458136992E-2</c:v>
                </c:pt>
                <c:pt idx="12">
                  <c:v>4.1767035239650863E-2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4C-477F-8F0B-BE4FFE7E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D-498B-810E-B9BCD1459ADA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7.5802932298404482</c:v>
                </c:pt>
                <c:pt idx="1">
                  <c:v>6.9712386605911121</c:v>
                </c:pt>
                <c:pt idx="2">
                  <c:v>6.4654920309986839</c:v>
                </c:pt>
                <c:pt idx="3">
                  <c:v>6.965188020716055</c:v>
                </c:pt>
                <c:pt idx="4">
                  <c:v>6.820077615250117</c:v>
                </c:pt>
                <c:pt idx="5">
                  <c:v>6.8785517271573049</c:v>
                </c:pt>
                <c:pt idx="6">
                  <c:v>6.9805567830313739</c:v>
                </c:pt>
                <c:pt idx="7">
                  <c:v>7.0900904459101861</c:v>
                </c:pt>
                <c:pt idx="8">
                  <c:v>6.8866018317439339</c:v>
                </c:pt>
                <c:pt idx="9">
                  <c:v>6.499798836911598</c:v>
                </c:pt>
                <c:pt idx="10">
                  <c:v>6.9614775499721784</c:v>
                </c:pt>
                <c:pt idx="11">
                  <c:v>6.8930442249892661</c:v>
                </c:pt>
                <c:pt idx="12">
                  <c:v>6.9053546037801281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D-498B-810E-B9BCD1459ADA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D-498B-810E-B9BCD1459AD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7.5436789772727275</c:v>
                </c:pt>
                <c:pt idx="1">
                  <c:v>7.2220742967575688</c:v>
                </c:pt>
                <c:pt idx="2">
                  <c:v>6.9178930739170204</c:v>
                </c:pt>
                <c:pt idx="3">
                  <c:v>6.8137684550908393</c:v>
                </c:pt>
                <c:pt idx="4">
                  <c:v>7.3308251433251437</c:v>
                </c:pt>
                <c:pt idx="5">
                  <c:v>6.7413964333520449</c:v>
                </c:pt>
                <c:pt idx="6">
                  <c:v>6.7038852318259874</c:v>
                </c:pt>
                <c:pt idx="7">
                  <c:v>7.4288856592953376</c:v>
                </c:pt>
                <c:pt idx="8">
                  <c:v>6.7704580121202129</c:v>
                </c:pt>
                <c:pt idx="9">
                  <c:v>6.8760667623291294</c:v>
                </c:pt>
                <c:pt idx="10">
                  <c:v>6.9672299465240641</c:v>
                </c:pt>
                <c:pt idx="11">
                  <c:v>6.7914762814654814</c:v>
                </c:pt>
                <c:pt idx="12">
                  <c:v>6.9984252461204735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D-498B-810E-B9BCD1459ADA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D-498B-810E-B9BCD1459AD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BD-498B-810E-B9BCD1459AD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7.274397679014422</c:v>
                </c:pt>
                <c:pt idx="1">
                  <c:v>7.6326716445091964</c:v>
                </c:pt>
                <c:pt idx="2">
                  <c:v>7.1122186087764501</c:v>
                </c:pt>
                <c:pt idx="3">
                  <c:v>6.6024670353041257</c:v>
                </c:pt>
                <c:pt idx="4">
                  <c:v>6.3049797884234966</c:v>
                </c:pt>
                <c:pt idx="5">
                  <c:v>6.3049797884234966</c:v>
                </c:pt>
                <c:pt idx="12">
                  <c:v>6.8451377237878823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BD-498B-810E-B9BCD145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4BD-498B-810E-B9BCD1459AD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7.3644056930375692</c:v>
                      </c:pt>
                      <c:pt idx="1">
                        <c:v>6.5212775777716239</c:v>
                      </c:pt>
                      <c:pt idx="2">
                        <c:v>6.6980792586928164</c:v>
                      </c:pt>
                      <c:pt idx="3">
                        <c:v>6.3827739181384446</c:v>
                      </c:pt>
                      <c:pt idx="4">
                        <c:v>6.2174707421855713</c:v>
                      </c:pt>
                      <c:pt idx="5">
                        <c:v>7.000953086942709</c:v>
                      </c:pt>
                      <c:pt idx="6">
                        <c:v>6.9023408766388297</c:v>
                      </c:pt>
                      <c:pt idx="7">
                        <c:v>7.2397501926274384</c:v>
                      </c:pt>
                      <c:pt idx="8">
                        <c:v>6.7605067064083455</c:v>
                      </c:pt>
                      <c:pt idx="9">
                        <c:v>6.9025843149549875</c:v>
                      </c:pt>
                      <c:pt idx="10">
                        <c:v>7.2594999762797094</c:v>
                      </c:pt>
                      <c:pt idx="11">
                        <c:v>6.700858000858001</c:v>
                      </c:pt>
                      <c:pt idx="12">
                        <c:v>6.8179177263924213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4BD-498B-810E-B9BCD1459A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BD-498B-810E-B9BCD1459AD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BD-498B-810E-B9BCD1459AD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BD-498B-810E-B9BCD1459AD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BD-498B-810E-B9BCD1459AD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BD-498B-810E-B9BCD1459AD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BD-498B-810E-B9BCD1459AD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BD-498B-810E-B9BCD1459AD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BD-498B-810E-B9BCD1459AD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BD-498B-810E-B9BCD1459AD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BD-498B-810E-B9BCD1459AD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BD-498B-810E-B9BCD1459AD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BD-498B-810E-B9BCD1459AD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BD-498B-810E-B9BCD1459ADA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-0.26928129825830549</c:v>
                </c:pt>
                <c:pt idx="1">
                  <c:v>0.41059734775162759</c:v>
                </c:pt>
                <c:pt idx="2">
                  <c:v>0.19432553485942972</c:v>
                </c:pt>
                <c:pt idx="3">
                  <c:v>-0.21130141978671357</c:v>
                </c:pt>
                <c:pt idx="4">
                  <c:v>-1.0258453549016471</c:v>
                </c:pt>
                <c:pt idx="5">
                  <c:v>-0.43641664492854826</c:v>
                </c:pt>
                <c:pt idx="12">
                  <c:v>-0.23968203147614631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BD-498B-810E-B9BCD145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A-49F2-ADEA-B01A6FB64172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4.4596391263057926</c:v>
                </c:pt>
                <c:pt idx="1">
                  <c:v>2.5011169024571855</c:v>
                </c:pt>
                <c:pt idx="2">
                  <c:v>3.1333333333333333</c:v>
                </c:pt>
                <c:pt idx="3">
                  <c:v>3.7895878524945772</c:v>
                </c:pt>
                <c:pt idx="4">
                  <c:v>3.0149592021758838</c:v>
                </c:pt>
                <c:pt idx="5">
                  <c:v>3.406364301389905</c:v>
                </c:pt>
                <c:pt idx="6">
                  <c:v>3.6836089494163424</c:v>
                </c:pt>
                <c:pt idx="7">
                  <c:v>3.593650159744409</c:v>
                </c:pt>
                <c:pt idx="8">
                  <c:v>3.963002114164905</c:v>
                </c:pt>
                <c:pt idx="9">
                  <c:v>3.3147033533963888</c:v>
                </c:pt>
                <c:pt idx="10">
                  <c:v>4.3719325153374236</c:v>
                </c:pt>
                <c:pt idx="11">
                  <c:v>3.9628305932809149</c:v>
                </c:pt>
                <c:pt idx="12">
                  <c:v>3.5534595501386561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A-49F2-ADEA-B01A6FB64172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0A-49F2-ADEA-B01A6FB6417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4.9236192714453582</c:v>
                </c:pt>
                <c:pt idx="1">
                  <c:v>3.7223880597014927</c:v>
                </c:pt>
                <c:pt idx="2">
                  <c:v>3.7395048439181915</c:v>
                </c:pt>
                <c:pt idx="3">
                  <c:v>3.6893333333333334</c:v>
                </c:pt>
                <c:pt idx="4">
                  <c:v>3.8170005414185164</c:v>
                </c:pt>
                <c:pt idx="5">
                  <c:v>3.2416153319644079</c:v>
                </c:pt>
                <c:pt idx="6">
                  <c:v>3.3543548387096775</c:v>
                </c:pt>
                <c:pt idx="7">
                  <c:v>4.2007764836383803</c:v>
                </c:pt>
                <c:pt idx="8">
                  <c:v>3.7727522431789051</c:v>
                </c:pt>
                <c:pt idx="9">
                  <c:v>3.4663247863247864</c:v>
                </c:pt>
                <c:pt idx="10">
                  <c:v>4.1312714776632307</c:v>
                </c:pt>
                <c:pt idx="11">
                  <c:v>3.5750845002414291</c:v>
                </c:pt>
                <c:pt idx="12">
                  <c:v>3.7180054561988483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A-49F2-ADEA-B01A6FB64172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A-49F2-ADEA-B01A6FB6417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0A-49F2-ADEA-B01A6FB6417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4.6042296072507556</c:v>
                </c:pt>
                <c:pt idx="1">
                  <c:v>4.3747099767981439</c:v>
                </c:pt>
                <c:pt idx="2">
                  <c:v>3.6489825581395348</c:v>
                </c:pt>
                <c:pt idx="3">
                  <c:v>3.3453169347209082</c:v>
                </c:pt>
                <c:pt idx="4">
                  <c:v>3.5104458324359249</c:v>
                </c:pt>
                <c:pt idx="5">
                  <c:v>3.1463759021022906</c:v>
                </c:pt>
                <c:pt idx="12">
                  <c:v>3.4845070422535209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0A-49F2-ADEA-B01A6FB64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D0A-49F2-ADEA-B01A6FB6417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5.724462365591398</c:v>
                      </c:pt>
                      <c:pt idx="1">
                        <c:v>2.9379509379509381</c:v>
                      </c:pt>
                      <c:pt idx="2">
                        <c:v>3.2213947190250507</c:v>
                      </c:pt>
                      <c:pt idx="3">
                        <c:v>2.8110674525212835</c:v>
                      </c:pt>
                      <c:pt idx="4">
                        <c:v>2.6286314315715784</c:v>
                      </c:pt>
                      <c:pt idx="5">
                        <c:v>3.6400807672892479</c:v>
                      </c:pt>
                      <c:pt idx="6">
                        <c:v>4.1811648079306076</c:v>
                      </c:pt>
                      <c:pt idx="7">
                        <c:v>4.0331521739130434</c:v>
                      </c:pt>
                      <c:pt idx="8">
                        <c:v>3.5713871154962273</c:v>
                      </c:pt>
                      <c:pt idx="9">
                        <c:v>3.554815263476681</c:v>
                      </c:pt>
                      <c:pt idx="10">
                        <c:v>3.6112132352941178</c:v>
                      </c:pt>
                      <c:pt idx="11">
                        <c:v>4.1369788846778563</c:v>
                      </c:pt>
                      <c:pt idx="12">
                        <c:v>3.6194389053152718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D0A-49F2-ADEA-B01A6FB641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0A-49F2-ADEA-B01A6FB6417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A-49F2-ADEA-B01A6FB6417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A-49F2-ADEA-B01A6FB6417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A-49F2-ADEA-B01A6FB6417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A-49F2-ADEA-B01A6FB6417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A-49F2-ADEA-B01A6FB6417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A-49F2-ADEA-B01A6FB6417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A-49F2-ADEA-B01A6FB6417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A-49F2-ADEA-B01A6FB6417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0A-49F2-ADEA-B01A6FB6417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0A-49F2-ADEA-B01A6FB6417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0A-49F2-ADEA-B01A6FB6417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0A-49F2-ADEA-B01A6FB64172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-0.31938966419460257</c:v>
                </c:pt>
                <c:pt idx="1">
                  <c:v>0.65232191709665122</c:v>
                </c:pt>
                <c:pt idx="2">
                  <c:v>-9.052228577865673E-2</c:v>
                </c:pt>
                <c:pt idx="3">
                  <c:v>-0.34401639861242517</c:v>
                </c:pt>
                <c:pt idx="4">
                  <c:v>-0.30655470898259152</c:v>
                </c:pt>
                <c:pt idx="5">
                  <c:v>-9.5239429862117309E-2</c:v>
                </c:pt>
                <c:pt idx="12">
                  <c:v>-0.20975845568712748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0A-49F2-ADEA-B01A6FB64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D5-4C54-AC58-89C9D3F7158D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5.6556016597510377</c:v>
                </c:pt>
                <c:pt idx="1">
                  <c:v>3.5454545454545454</c:v>
                </c:pt>
                <c:pt idx="2">
                  <c:v>4.1143911439114387</c:v>
                </c:pt>
                <c:pt idx="3">
                  <c:v>4.7992895204262878</c:v>
                </c:pt>
                <c:pt idx="4">
                  <c:v>4.9326145552560643</c:v>
                </c:pt>
                <c:pt idx="5">
                  <c:v>4.7995337995337994</c:v>
                </c:pt>
                <c:pt idx="6">
                  <c:v>6.0435855263157894</c:v>
                </c:pt>
                <c:pt idx="7">
                  <c:v>5.8556461001164148</c:v>
                </c:pt>
                <c:pt idx="8">
                  <c:v>5.8552746294681777</c:v>
                </c:pt>
                <c:pt idx="9">
                  <c:v>5.0836909871244638</c:v>
                </c:pt>
                <c:pt idx="10">
                  <c:v>4.5080042689434361</c:v>
                </c:pt>
                <c:pt idx="11">
                  <c:v>4.8214285714285712</c:v>
                </c:pt>
                <c:pt idx="12">
                  <c:v>5.1606203267792852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5-4C54-AC58-89C9D3F7158D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D5-4C54-AC58-89C9D3F7158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5.9452736318407959</c:v>
                </c:pt>
                <c:pt idx="1">
                  <c:v>4.55</c:v>
                </c:pt>
                <c:pt idx="2">
                  <c:v>4.6043046357615891</c:v>
                </c:pt>
                <c:pt idx="3">
                  <c:v>4.6322350845948357</c:v>
                </c:pt>
                <c:pt idx="4">
                  <c:v>5.5975460122699383</c:v>
                </c:pt>
                <c:pt idx="5">
                  <c:v>4.7594529364440872</c:v>
                </c:pt>
                <c:pt idx="6">
                  <c:v>5.4310975609756094</c:v>
                </c:pt>
                <c:pt idx="7">
                  <c:v>5.8579207920792076</c:v>
                </c:pt>
                <c:pt idx="8">
                  <c:v>5.25</c:v>
                </c:pt>
                <c:pt idx="9">
                  <c:v>4.9358386801099909</c:v>
                </c:pt>
                <c:pt idx="10">
                  <c:v>5.1870350690754519</c:v>
                </c:pt>
                <c:pt idx="11">
                  <c:v>4.5507246376811592</c:v>
                </c:pt>
                <c:pt idx="12">
                  <c:v>5.1812612074118354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5-4C54-AC58-89C9D3F7158D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D5-4C54-AC58-89C9D3F7158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D5-4C54-AC58-89C9D3F7158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5.8961538461538465</c:v>
                </c:pt>
                <c:pt idx="1">
                  <c:v>5.2146118721461185</c:v>
                </c:pt>
                <c:pt idx="2">
                  <c:v>4.0191616766467062</c:v>
                </c:pt>
                <c:pt idx="3">
                  <c:v>5.5784499054820413</c:v>
                </c:pt>
                <c:pt idx="4">
                  <c:v>6.1537356321839081</c:v>
                </c:pt>
                <c:pt idx="5">
                  <c:v>4.539608574091333</c:v>
                </c:pt>
                <c:pt idx="12">
                  <c:v>5.1810798616333287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D5-4C54-AC58-89C9D3F71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6D5-4C54-AC58-89C9D3F7158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5.7339805825242722</c:v>
                      </c:pt>
                      <c:pt idx="1">
                        <c:v>4.2582524271844662</c:v>
                      </c:pt>
                      <c:pt idx="2">
                        <c:v>4.8299445471349349</c:v>
                      </c:pt>
                      <c:pt idx="3">
                        <c:v>3.7936046511627906</c:v>
                      </c:pt>
                      <c:pt idx="4">
                        <c:v>3.9125596184419713</c:v>
                      </c:pt>
                      <c:pt idx="5">
                        <c:v>5.4429347826086953</c:v>
                      </c:pt>
                      <c:pt idx="6">
                        <c:v>6.2126563649742454</c:v>
                      </c:pt>
                      <c:pt idx="7">
                        <c:v>6.4098601913171454</c:v>
                      </c:pt>
                      <c:pt idx="8">
                        <c:v>5.5612691466083151</c:v>
                      </c:pt>
                      <c:pt idx="9">
                        <c:v>4.6286201022146507</c:v>
                      </c:pt>
                      <c:pt idx="10">
                        <c:v>4.5814977973568283</c:v>
                      </c:pt>
                      <c:pt idx="11">
                        <c:v>4.6321559074299632</c:v>
                      </c:pt>
                      <c:pt idx="12">
                        <c:v>5.2284492213204654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6D5-4C54-AC58-89C9D3F715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D5-4C54-AC58-89C9D3F7158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D5-4C54-AC58-89C9D3F7158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D5-4C54-AC58-89C9D3F7158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D5-4C54-AC58-89C9D3F7158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D5-4C54-AC58-89C9D3F7158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D5-4C54-AC58-89C9D3F7158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D5-4C54-AC58-89C9D3F7158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D5-4C54-AC58-89C9D3F7158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D5-4C54-AC58-89C9D3F7158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D5-4C54-AC58-89C9D3F7158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D5-4C54-AC58-89C9D3F7158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D5-4C54-AC58-89C9D3F7158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D5-4C54-AC58-89C9D3F7158D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-4.9119785686949413E-2</c:v>
                </c:pt>
                <c:pt idx="1">
                  <c:v>0.66461187214611872</c:v>
                </c:pt>
                <c:pt idx="2">
                  <c:v>-0.5851429591148829</c:v>
                </c:pt>
                <c:pt idx="3">
                  <c:v>0.94621482088720565</c:v>
                </c:pt>
                <c:pt idx="4">
                  <c:v>0.55618961991396976</c:v>
                </c:pt>
                <c:pt idx="5">
                  <c:v>-0.21984436235275417</c:v>
                </c:pt>
                <c:pt idx="12">
                  <c:v>0.19653516656231762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D5-4C54-AC58-89C9D3F71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3F-42E7-B8FF-D7435290D5D4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3.4500875656742558</c:v>
                </c:pt>
                <c:pt idx="1">
                  <c:v>1.9333333333333333</c:v>
                </c:pt>
                <c:pt idx="2">
                  <c:v>2.6110019646365421</c:v>
                </c:pt>
                <c:pt idx="3">
                  <c:v>3.096341463414634</c:v>
                </c:pt>
                <c:pt idx="4">
                  <c:v>2.043032786885246</c:v>
                </c:pt>
                <c:pt idx="5">
                  <c:v>2.7691897654584223</c:v>
                </c:pt>
                <c:pt idx="6">
                  <c:v>2.6926795580110499</c:v>
                </c:pt>
                <c:pt idx="7">
                  <c:v>2.4124620060790272</c:v>
                </c:pt>
                <c:pt idx="8">
                  <c:v>2.6794795978710821</c:v>
                </c:pt>
                <c:pt idx="9">
                  <c:v>2.6699256941728589</c:v>
                </c:pt>
                <c:pt idx="10">
                  <c:v>4.0245231607629428</c:v>
                </c:pt>
                <c:pt idx="11">
                  <c:v>2.1342281879194629</c:v>
                </c:pt>
                <c:pt idx="12">
                  <c:v>2.606007836308228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F-42E7-B8FF-D7435290D5D4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3F-42E7-B8FF-D7435290D5D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2.439516129032258</c:v>
                </c:pt>
                <c:pt idx="1">
                  <c:v>2.4962962962962965</c:v>
                </c:pt>
                <c:pt idx="2">
                  <c:v>2.1323076923076925</c:v>
                </c:pt>
                <c:pt idx="3">
                  <c:v>2.7497781721384205</c:v>
                </c:pt>
                <c:pt idx="4">
                  <c:v>2.4108527131782944</c:v>
                </c:pt>
                <c:pt idx="5">
                  <c:v>2.1179273377010124</c:v>
                </c:pt>
                <c:pt idx="6">
                  <c:v>2.6074561403508771</c:v>
                </c:pt>
                <c:pt idx="7">
                  <c:v>3.2130421953378576</c:v>
                </c:pt>
                <c:pt idx="8">
                  <c:v>3.0464354001638898</c:v>
                </c:pt>
                <c:pt idx="9">
                  <c:v>2.5921483097055615</c:v>
                </c:pt>
                <c:pt idx="10">
                  <c:v>2.1984435797665371</c:v>
                </c:pt>
                <c:pt idx="11">
                  <c:v>2.4612202688728027</c:v>
                </c:pt>
                <c:pt idx="12">
                  <c:v>2.7191165969601143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F-42E7-B8FF-D7435290D5D4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3F-42E7-B8FF-D7435290D5D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3F-42E7-B8FF-D7435290D5D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2.7518382352941178</c:v>
                </c:pt>
                <c:pt idx="1">
                  <c:v>3.5070754716981134</c:v>
                </c:pt>
                <c:pt idx="2">
                  <c:v>3.0776340110905731</c:v>
                </c:pt>
                <c:pt idx="3">
                  <c:v>2.2271651680075721</c:v>
                </c:pt>
                <c:pt idx="4">
                  <c:v>2.3786527222393108</c:v>
                </c:pt>
                <c:pt idx="5">
                  <c:v>2.4392147587511825</c:v>
                </c:pt>
                <c:pt idx="12">
                  <c:v>2.4683361859291955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3F-42E7-B8FF-D7435290D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13F-42E7-B8FF-D7435290D5D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5.7030567685589517</c:v>
                      </c:pt>
                      <c:pt idx="1">
                        <c:v>2.1572904707233067</c:v>
                      </c:pt>
                      <c:pt idx="2">
                        <c:v>2.2916666666666665</c:v>
                      </c:pt>
                      <c:pt idx="3">
                        <c:v>2.5253592561284868</c:v>
                      </c:pt>
                      <c:pt idx="4">
                        <c:v>2.2661579892280073</c:v>
                      </c:pt>
                      <c:pt idx="5">
                        <c:v>2.5742971887550201</c:v>
                      </c:pt>
                      <c:pt idx="6">
                        <c:v>3.1494768310911807</c:v>
                      </c:pt>
                      <c:pt idx="7">
                        <c:v>3.2569093967796201</c:v>
                      </c:pt>
                      <c:pt idx="8">
                        <c:v>2.8530805687203791</c:v>
                      </c:pt>
                      <c:pt idx="9">
                        <c:v>2.9624060150375939</c:v>
                      </c:pt>
                      <c:pt idx="10">
                        <c:v>2.9164037854889591</c:v>
                      </c:pt>
                      <c:pt idx="11">
                        <c:v>3.7407407407407409</c:v>
                      </c:pt>
                      <c:pt idx="12">
                        <c:v>2.8847155448717947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13F-42E7-B8FF-D7435290D5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3F-42E7-B8FF-D7435290D5D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3F-42E7-B8FF-D7435290D5D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3F-42E7-B8FF-D7435290D5D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3F-42E7-B8FF-D7435290D5D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3F-42E7-B8FF-D7435290D5D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3F-42E7-B8FF-D7435290D5D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3F-42E7-B8FF-D7435290D5D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3F-42E7-B8FF-D7435290D5D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3F-42E7-B8FF-D7435290D5D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3F-42E7-B8FF-D7435290D5D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3F-42E7-B8FF-D7435290D5D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3F-42E7-B8FF-D7435290D5D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3F-42E7-B8FF-D7435290D5D4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0.31232210626185974</c:v>
                </c:pt>
                <c:pt idx="1">
                  <c:v>1.0107791754018169</c:v>
                </c:pt>
                <c:pt idx="2">
                  <c:v>0.94532631878288065</c:v>
                </c:pt>
                <c:pt idx="3">
                  <c:v>-0.52261300413084832</c:v>
                </c:pt>
                <c:pt idx="4">
                  <c:v>-3.2199990938983625E-2</c:v>
                </c:pt>
                <c:pt idx="5">
                  <c:v>0.32128742105017016</c:v>
                </c:pt>
                <c:pt idx="12">
                  <c:v>9.3843556149233898E-2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3F-42E7-B8FF-D7435290D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D5-4D3D-A318-9DC19EABAA38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22137</c:v>
                </c:pt>
                <c:pt idx="1">
                  <c:v>22578</c:v>
                </c:pt>
                <c:pt idx="2">
                  <c:v>25016</c:v>
                </c:pt>
                <c:pt idx="3">
                  <c:v>20822</c:v>
                </c:pt>
                <c:pt idx="4">
                  <c:v>21243</c:v>
                </c:pt>
                <c:pt idx="5">
                  <c:v>20107</c:v>
                </c:pt>
                <c:pt idx="6">
                  <c:v>20781</c:v>
                </c:pt>
                <c:pt idx="7">
                  <c:v>20311</c:v>
                </c:pt>
                <c:pt idx="8">
                  <c:v>18344</c:v>
                </c:pt>
                <c:pt idx="9">
                  <c:v>23852</c:v>
                </c:pt>
                <c:pt idx="10">
                  <c:v>22059</c:v>
                </c:pt>
                <c:pt idx="11">
                  <c:v>21891</c:v>
                </c:pt>
                <c:pt idx="12">
                  <c:v>259141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5-4D3D-A318-9DC19EABAA38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5-4D3D-A318-9DC19EABAA3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21677</c:v>
                </c:pt>
                <c:pt idx="1">
                  <c:v>22615</c:v>
                </c:pt>
                <c:pt idx="2">
                  <c:v>23125</c:v>
                </c:pt>
                <c:pt idx="3">
                  <c:v>21253</c:v>
                </c:pt>
                <c:pt idx="4">
                  <c:v>17689</c:v>
                </c:pt>
                <c:pt idx="5">
                  <c:v>20237</c:v>
                </c:pt>
                <c:pt idx="6">
                  <c:v>21752</c:v>
                </c:pt>
                <c:pt idx="7">
                  <c:v>20050</c:v>
                </c:pt>
                <c:pt idx="8">
                  <c:v>18796</c:v>
                </c:pt>
                <c:pt idx="9">
                  <c:v>23557</c:v>
                </c:pt>
                <c:pt idx="10">
                  <c:v>21920</c:v>
                </c:pt>
                <c:pt idx="11">
                  <c:v>22003</c:v>
                </c:pt>
                <c:pt idx="12">
                  <c:v>254674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5-4D3D-A318-9DC19EABAA38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5-4D3D-A318-9DC19EABAA3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D5-4D3D-A318-9DC19EABAA3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22459</c:v>
                </c:pt>
                <c:pt idx="1">
                  <c:v>21102</c:v>
                </c:pt>
                <c:pt idx="2">
                  <c:v>22301</c:v>
                </c:pt>
                <c:pt idx="3">
                  <c:v>20339</c:v>
                </c:pt>
                <c:pt idx="4">
                  <c:v>18611</c:v>
                </c:pt>
                <c:pt idx="5">
                  <c:v>18699</c:v>
                </c:pt>
                <c:pt idx="12">
                  <c:v>123511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D5-4D3D-A318-9DC19EAB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7D5-4D3D-A318-9DC19EABAA3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14854</c:v>
                      </c:pt>
                      <c:pt idx="1">
                        <c:v>20280</c:v>
                      </c:pt>
                      <c:pt idx="2">
                        <c:v>20754</c:v>
                      </c:pt>
                      <c:pt idx="3">
                        <c:v>20840</c:v>
                      </c:pt>
                      <c:pt idx="4">
                        <c:v>17394</c:v>
                      </c:pt>
                      <c:pt idx="5">
                        <c:v>16905</c:v>
                      </c:pt>
                      <c:pt idx="6">
                        <c:v>19076</c:v>
                      </c:pt>
                      <c:pt idx="7">
                        <c:v>19139</c:v>
                      </c:pt>
                      <c:pt idx="8">
                        <c:v>16684</c:v>
                      </c:pt>
                      <c:pt idx="9">
                        <c:v>20676</c:v>
                      </c:pt>
                      <c:pt idx="10">
                        <c:v>19991</c:v>
                      </c:pt>
                      <c:pt idx="11">
                        <c:v>21463</c:v>
                      </c:pt>
                      <c:pt idx="12">
                        <c:v>228056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7D5-4D3D-A318-9DC19EABAA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D5-4D3D-A318-9DC19EABAA3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D5-4D3D-A318-9DC19EABAA3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D5-4D3D-A318-9DC19EABAA3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D5-4D3D-A318-9DC19EABAA3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D5-4D3D-A318-9DC19EABAA3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D5-4D3D-A318-9DC19EABAA3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D5-4D3D-A318-9DC19EABAA3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D5-4D3D-A318-9DC19EABAA3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D5-4D3D-A318-9DC19EABAA3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D5-4D3D-A318-9DC19EABAA3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D5-4D3D-A318-9DC19EABAA3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D5-4D3D-A318-9DC19EABAA3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D5-4D3D-A318-9DC19EABAA38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3.6075102643354784E-2</c:v>
                </c:pt>
                <c:pt idx="1">
                  <c:v>-6.6902498341808503E-2</c:v>
                </c:pt>
                <c:pt idx="2">
                  <c:v>-3.5632432432432415E-2</c:v>
                </c:pt>
                <c:pt idx="3">
                  <c:v>-4.3005693313885152E-2</c:v>
                </c:pt>
                <c:pt idx="4">
                  <c:v>5.2122788173441181E-2</c:v>
                </c:pt>
                <c:pt idx="5">
                  <c:v>-7.5999407026733246E-2</c:v>
                </c:pt>
                <c:pt idx="12">
                  <c:v>-2.4368858415747763E-2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D5-4D3D-A318-9DC19EAB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27-4D22-BB07-C34AEFBD32C8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7.7287346975651623</c:v>
                </c:pt>
                <c:pt idx="1">
                  <c:v>7.2371334927805826</c:v>
                </c:pt>
                <c:pt idx="2">
                  <c:v>6.7771826031339941</c:v>
                </c:pt>
                <c:pt idx="3">
                  <c:v>7.1761118048218231</c:v>
                </c:pt>
                <c:pt idx="4">
                  <c:v>7.215223838440898</c:v>
                </c:pt>
                <c:pt idx="5">
                  <c:v>7.3506738946635499</c:v>
                </c:pt>
                <c:pt idx="6">
                  <c:v>7.632933930032241</c:v>
                </c:pt>
                <c:pt idx="7">
                  <c:v>7.9521933927428483</c:v>
                </c:pt>
                <c:pt idx="8">
                  <c:v>7.3389119058002619</c:v>
                </c:pt>
                <c:pt idx="9">
                  <c:v>6.9657051819553919</c:v>
                </c:pt>
                <c:pt idx="10">
                  <c:v>7.1145564168819986</c:v>
                </c:pt>
                <c:pt idx="11">
                  <c:v>7.0803069754693713</c:v>
                </c:pt>
                <c:pt idx="12">
                  <c:v>7.2831624482424626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7-4D22-BB07-C34AEFBD32C8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27-4D22-BB07-C34AEFBD32C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7.6465378050468242</c:v>
                </c:pt>
                <c:pt idx="1">
                  <c:v>7.3257572407694012</c:v>
                </c:pt>
                <c:pt idx="2">
                  <c:v>7.0455783783783783</c:v>
                </c:pt>
                <c:pt idx="3">
                  <c:v>7.1445442996282882</c:v>
                </c:pt>
                <c:pt idx="4">
                  <c:v>7.6977217479789699</c:v>
                </c:pt>
                <c:pt idx="5">
                  <c:v>7.2467262934229382</c:v>
                </c:pt>
                <c:pt idx="6">
                  <c:v>7.6586061051857302</c:v>
                </c:pt>
                <c:pt idx="7">
                  <c:v>8.2997506234413958</c:v>
                </c:pt>
                <c:pt idx="8">
                  <c:v>7.6414130666099167</c:v>
                </c:pt>
                <c:pt idx="9">
                  <c:v>7.2994439020248763</c:v>
                </c:pt>
                <c:pt idx="10">
                  <c:v>7.1554744525547447</c:v>
                </c:pt>
                <c:pt idx="11">
                  <c:v>7.0942144253056405</c:v>
                </c:pt>
                <c:pt idx="12">
                  <c:v>7.4233647722186014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27-4D22-BB07-C34AEFBD32C8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27-4D22-BB07-C34AEFBD32C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27-4D22-BB07-C34AEFBD32C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7.4318090743131933</c:v>
                </c:pt>
                <c:pt idx="1">
                  <c:v>7.7657568003032891</c:v>
                </c:pt>
                <c:pt idx="2">
                  <c:v>7.32590466795211</c:v>
                </c:pt>
                <c:pt idx="3">
                  <c:v>7.1102807414327156</c:v>
                </c:pt>
                <c:pt idx="4">
                  <c:v>7.0021492665627854</c:v>
                </c:pt>
                <c:pt idx="5">
                  <c:v>7.2735975185838813</c:v>
                </c:pt>
                <c:pt idx="12">
                  <c:v>7.3281003311445945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27-4D22-BB07-C34AEFBD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127-4D22-BB07-C34AEFBD32C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6.4585365853658541</c:v>
                      </c:pt>
                      <c:pt idx="1">
                        <c:v>5.3278617710583154</c:v>
                      </c:pt>
                      <c:pt idx="2">
                        <c:v>6.549460043196544</c:v>
                      </c:pt>
                      <c:pt idx="3">
                        <c:v>5.5182413470533209</c:v>
                      </c:pt>
                      <c:pt idx="4">
                        <c:v>5.0102339181286553</c:v>
                      </c:pt>
                      <c:pt idx="5">
                        <c:v>6.4601671309192197</c:v>
                      </c:pt>
                      <c:pt idx="6">
                        <c:v>7.0141099261689908</c:v>
                      </c:pt>
                      <c:pt idx="7">
                        <c:v>6.4512410426835602</c:v>
                      </c:pt>
                      <c:pt idx="8">
                        <c:v>7.082481389578164</c:v>
                      </c:pt>
                      <c:pt idx="9">
                        <c:v>6.5688409646233934</c:v>
                      </c:pt>
                      <c:pt idx="10">
                        <c:v>7.1657880580957505</c:v>
                      </c:pt>
                      <c:pt idx="11">
                        <c:v>6.5794545249633725</c:v>
                      </c:pt>
                      <c:pt idx="12">
                        <c:v>6.6540103016924208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127-4D22-BB07-C34AEFBD32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27-4D22-BB07-C34AEFBD32C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27-4D22-BB07-C34AEFBD32C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27-4D22-BB07-C34AEFBD32C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27-4D22-BB07-C34AEFBD32C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27-4D22-BB07-C34AEFBD32C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7-4D22-BB07-C34AEFBD32C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7-4D22-BB07-C34AEFBD32C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27-4D22-BB07-C34AEFBD32C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27-4D22-BB07-C34AEFBD32C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27-4D22-BB07-C34AEFBD32C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27-4D22-BB07-C34AEFBD32C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27-4D22-BB07-C34AEFBD32C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27-4D22-BB07-C34AEFBD32C8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-0.21472873073363097</c:v>
                </c:pt>
                <c:pt idx="1">
                  <c:v>0.43999955953388792</c:v>
                </c:pt>
                <c:pt idx="2">
                  <c:v>0.28032628957373174</c:v>
                </c:pt>
                <c:pt idx="3">
                  <c:v>-3.4263558195572585E-2</c:v>
                </c:pt>
                <c:pt idx="4">
                  <c:v>-0.69557248141618455</c:v>
                </c:pt>
                <c:pt idx="5">
                  <c:v>2.6871225160943091E-2</c:v>
                </c:pt>
                <c:pt idx="12">
                  <c:v>-1.032268380058543E-2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27-4D22-BB07-C34AEFBD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9F-4B98-995A-661D82E40E50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7.8009301270417426</c:v>
                </c:pt>
                <c:pt idx="1">
                  <c:v>7.3254189944134076</c:v>
                </c:pt>
                <c:pt idx="2">
                  <c:v>6.58644785600847</c:v>
                </c:pt>
                <c:pt idx="3">
                  <c:v>7.2563217110393223</c:v>
                </c:pt>
                <c:pt idx="4">
                  <c:v>7.2387146878943796</c:v>
                </c:pt>
                <c:pt idx="5">
                  <c:v>7.4717546914296769</c:v>
                </c:pt>
                <c:pt idx="6">
                  <c:v>7.5208927342444207</c:v>
                </c:pt>
                <c:pt idx="7">
                  <c:v>8.2123629112662009</c:v>
                </c:pt>
                <c:pt idx="8">
                  <c:v>7.5409499080385158</c:v>
                </c:pt>
                <c:pt idx="9">
                  <c:v>7.3660401115208201</c:v>
                </c:pt>
                <c:pt idx="10">
                  <c:v>7.3525042444821729</c:v>
                </c:pt>
                <c:pt idx="11">
                  <c:v>6.8791851771589556</c:v>
                </c:pt>
                <c:pt idx="12">
                  <c:v>7.3827802166648056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F-4B98-995A-661D82E40E50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9F-4B98-995A-661D82E40E5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8.2206811005863774</c:v>
                </c:pt>
                <c:pt idx="1">
                  <c:v>7.6376719576719578</c:v>
                </c:pt>
                <c:pt idx="2">
                  <c:v>7.1928329509450455</c:v>
                </c:pt>
                <c:pt idx="3">
                  <c:v>7.4496042216358838</c:v>
                </c:pt>
                <c:pt idx="4">
                  <c:v>7.6742393092105265</c:v>
                </c:pt>
                <c:pt idx="5">
                  <c:v>7.4459115805946796</c:v>
                </c:pt>
                <c:pt idx="6">
                  <c:v>7.4017708909795239</c:v>
                </c:pt>
                <c:pt idx="7">
                  <c:v>8.1807273741977493</c:v>
                </c:pt>
                <c:pt idx="8">
                  <c:v>7.8828231829178499</c:v>
                </c:pt>
                <c:pt idx="9">
                  <c:v>7.6954667655511262</c:v>
                </c:pt>
                <c:pt idx="10">
                  <c:v>7.7374067164179108</c:v>
                </c:pt>
                <c:pt idx="11">
                  <c:v>7.5679450757575761</c:v>
                </c:pt>
                <c:pt idx="12">
                  <c:v>7.6740495125594732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9F-4B98-995A-661D82E40E50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9F-4B98-995A-661D82E40E5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9F-4B98-995A-661D82E40E5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7.9214605580434032</c:v>
                </c:pt>
                <c:pt idx="1">
                  <c:v>8.0129692832764512</c:v>
                </c:pt>
                <c:pt idx="2">
                  <c:v>7.4552545155993428</c:v>
                </c:pt>
                <c:pt idx="3">
                  <c:v>8.0624626776543646</c:v>
                </c:pt>
                <c:pt idx="4">
                  <c:v>7.4849375459221159</c:v>
                </c:pt>
                <c:pt idx="5">
                  <c:v>7.9270216962524653</c:v>
                </c:pt>
                <c:pt idx="12">
                  <c:v>7.8055380622507204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9F-4B98-995A-661D82E40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F9F-4B98-995A-661D82E40E5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6.5042016806722689</c:v>
                      </c:pt>
                      <c:pt idx="1">
                        <c:v>4.0470588235294116</c:v>
                      </c:pt>
                      <c:pt idx="2">
                        <c:v>3.8153846153846156</c:v>
                      </c:pt>
                      <c:pt idx="3">
                        <c:v>2.0697674418604652</c:v>
                      </c:pt>
                      <c:pt idx="4">
                        <c:v>2.9821428571428572</c:v>
                      </c:pt>
                      <c:pt idx="5">
                        <c:v>5.4222222222222225</c:v>
                      </c:pt>
                      <c:pt idx="6">
                        <c:v>6.4112291350531105</c:v>
                      </c:pt>
                      <c:pt idx="7">
                        <c:v>5.0424137931034485</c:v>
                      </c:pt>
                      <c:pt idx="8">
                        <c:v>7.7452655031563316</c:v>
                      </c:pt>
                      <c:pt idx="9">
                        <c:v>7.1007009011586328</c:v>
                      </c:pt>
                      <c:pt idx="10">
                        <c:v>7.5264134780125644</c:v>
                      </c:pt>
                      <c:pt idx="11">
                        <c:v>6.7358556056924677</c:v>
                      </c:pt>
                      <c:pt idx="12">
                        <c:v>6.9136660747345751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F9F-4B98-995A-661D82E40E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9F-4B98-995A-661D82E40E5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9F-4B98-995A-661D82E40E5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9F-4B98-995A-661D82E40E5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9F-4B98-995A-661D82E40E5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9F-4B98-995A-661D82E40E5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9F-4B98-995A-661D82E40E5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9F-4B98-995A-661D82E40E5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9F-4B98-995A-661D82E40E5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9F-4B98-995A-661D82E40E5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9F-4B98-995A-661D82E40E5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9F-4B98-995A-661D82E40E5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9F-4B98-995A-661D82E40E5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9F-4B98-995A-661D82E40E50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-0.29922054254297414</c:v>
                </c:pt>
                <c:pt idx="1">
                  <c:v>0.37529732560449336</c:v>
                </c:pt>
                <c:pt idx="2">
                  <c:v>0.26242156465429733</c:v>
                </c:pt>
                <c:pt idx="3">
                  <c:v>0.61285845601848088</c:v>
                </c:pt>
                <c:pt idx="4">
                  <c:v>-0.18930176328841064</c:v>
                </c:pt>
                <c:pt idx="5">
                  <c:v>0.48111011565778572</c:v>
                </c:pt>
                <c:pt idx="12">
                  <c:v>0.20808296716829222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F9F-4B98-995A-661D82E40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0-4DC4-85A7-F9EABFF93945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9.5926157697121397</c:v>
                </c:pt>
                <c:pt idx="1">
                  <c:v>9.1799802761341223</c:v>
                </c:pt>
                <c:pt idx="2">
                  <c:v>7.9189031505250878</c:v>
                </c:pt>
                <c:pt idx="3">
                  <c:v>9.9245283018867916</c:v>
                </c:pt>
                <c:pt idx="4">
                  <c:v>9.1011302795954787</c:v>
                </c:pt>
                <c:pt idx="5">
                  <c:v>8.6592379583033789</c:v>
                </c:pt>
                <c:pt idx="6">
                  <c:v>9.7504288164665525</c:v>
                </c:pt>
                <c:pt idx="7">
                  <c:v>9.4147727272727266</c:v>
                </c:pt>
                <c:pt idx="8">
                  <c:v>9.2540394973070015</c:v>
                </c:pt>
                <c:pt idx="9">
                  <c:v>8.8236196319018401</c:v>
                </c:pt>
                <c:pt idx="10">
                  <c:v>8.2161835748792278</c:v>
                </c:pt>
                <c:pt idx="11">
                  <c:v>8.446748878923767</c:v>
                </c:pt>
                <c:pt idx="12">
                  <c:v>8.8677046429237372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0-4DC4-85A7-F9EABFF93945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0-4DC4-85A7-F9EABFF9394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8.2321326472269867</c:v>
                </c:pt>
                <c:pt idx="1">
                  <c:v>8.9388221841052022</c:v>
                </c:pt>
                <c:pt idx="2">
                  <c:v>8.2895294616362865</c:v>
                </c:pt>
                <c:pt idx="3">
                  <c:v>7.8938468764678253</c:v>
                </c:pt>
                <c:pt idx="4">
                  <c:v>12.54282267792521</c:v>
                </c:pt>
                <c:pt idx="5">
                  <c:v>9.0062460961898818</c:v>
                </c:pt>
                <c:pt idx="6">
                  <c:v>9.8148606811145509</c:v>
                </c:pt>
                <c:pt idx="7">
                  <c:v>9.781685467816855</c:v>
                </c:pt>
                <c:pt idx="8">
                  <c:v>9.7643636363636368</c:v>
                </c:pt>
                <c:pt idx="9">
                  <c:v>8.1571428571428566</c:v>
                </c:pt>
                <c:pt idx="10">
                  <c:v>7.9636135508155581</c:v>
                </c:pt>
                <c:pt idx="11">
                  <c:v>8.140483383685801</c:v>
                </c:pt>
                <c:pt idx="12">
                  <c:v>8.7609598523304104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0-4DC4-85A7-F9EABFF93945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0-4DC4-85A7-F9EABFF9394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60-4DC4-85A7-F9EABFF9394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7.774903687396808</c:v>
                </c:pt>
                <c:pt idx="1">
                  <c:v>8.3076049943246311</c:v>
                </c:pt>
                <c:pt idx="2">
                  <c:v>7.7248822605965461</c:v>
                </c:pt>
                <c:pt idx="3">
                  <c:v>7.7075306479859895</c:v>
                </c:pt>
                <c:pt idx="4">
                  <c:v>7.3985401459854012</c:v>
                </c:pt>
                <c:pt idx="5">
                  <c:v>8.6064516129032267</c:v>
                </c:pt>
                <c:pt idx="12">
                  <c:v>7.8908133971291869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60-4DC4-85A7-F9EABFF9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560-4DC4-85A7-F9EABFF9394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7.5774058577405858</c:v>
                      </c:pt>
                      <c:pt idx="1">
                        <c:v>7.015625</c:v>
                      </c:pt>
                      <c:pt idx="2">
                        <c:v>7.231012658227848</c:v>
                      </c:pt>
                      <c:pt idx="3">
                        <c:v>7.3420074349442377</c:v>
                      </c:pt>
                      <c:pt idx="4">
                        <c:v>6.5496183206106871</c:v>
                      </c:pt>
                      <c:pt idx="5">
                        <c:v>7.9567099567099566</c:v>
                      </c:pt>
                      <c:pt idx="6">
                        <c:v>7.3955555555555552</c:v>
                      </c:pt>
                      <c:pt idx="7">
                        <c:v>6.5977900552486188</c:v>
                      </c:pt>
                      <c:pt idx="8">
                        <c:v>7.3301088270858523</c:v>
                      </c:pt>
                      <c:pt idx="9">
                        <c:v>6.9228694714131604</c:v>
                      </c:pt>
                      <c:pt idx="10">
                        <c:v>7.9698209718670077</c:v>
                      </c:pt>
                      <c:pt idx="11">
                        <c:v>8.2085187539732996</c:v>
                      </c:pt>
                      <c:pt idx="12">
                        <c:v>7.4559044955904499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560-4DC4-85A7-F9EABFF93945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9560-4DC4-85A7-F9EABFF93945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8.3240911891558849</c:v>
                      </c:pt>
                      <c:pt idx="1">
                        <c:v>7.9921135646687693</c:v>
                      </c:pt>
                      <c:pt idx="2">
                        <c:v>8.19392523364486</c:v>
                      </c:pt>
                      <c:pt idx="3">
                        <c:v>7.7774952320406863</c:v>
                      </c:pt>
                      <c:pt idx="4">
                        <c:v>7.8512089274643522</c:v>
                      </c:pt>
                      <c:pt idx="5">
                        <c:v>10.041487839771101</c:v>
                      </c:pt>
                      <c:pt idx="6">
                        <c:v>9.4104084321475625</c:v>
                      </c:pt>
                      <c:pt idx="7">
                        <c:v>9.9661354581673312</c:v>
                      </c:pt>
                      <c:pt idx="8">
                        <c:v>8.6907849829351544</c:v>
                      </c:pt>
                      <c:pt idx="9">
                        <c:v>9.565085771947528</c:v>
                      </c:pt>
                      <c:pt idx="10">
                        <c:v>8.4321148825065269</c:v>
                      </c:pt>
                      <c:pt idx="11">
                        <c:v>8.8064864864864862</c:v>
                      </c:pt>
                      <c:pt idx="12">
                        <c:v>8.7135806018784745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560-4DC4-85A7-F9EABFF939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60-4DC4-85A7-F9EABFF9394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60-4DC4-85A7-F9EABFF9394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60-4DC4-85A7-F9EABFF9394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60-4DC4-85A7-F9EABFF9394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60-4DC4-85A7-F9EABFF9394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60-4DC4-85A7-F9EABFF9394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60-4DC4-85A7-F9EABFF9394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60-4DC4-85A7-F9EABFF9394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60-4DC4-85A7-F9EABFF9394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60-4DC4-85A7-F9EABFF9394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60-4DC4-85A7-F9EABFF9394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60-4DC4-85A7-F9EABFF9394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60-4DC4-85A7-F9EABFF93945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-0.45722895983017864</c:v>
                </c:pt>
                <c:pt idx="1">
                  <c:v>-0.63121718978057118</c:v>
                </c:pt>
                <c:pt idx="2">
                  <c:v>-0.56464720103974031</c:v>
                </c:pt>
                <c:pt idx="3">
                  <c:v>-0.18631622848183582</c:v>
                </c:pt>
                <c:pt idx="4">
                  <c:v>-5.1442825319398091</c:v>
                </c:pt>
                <c:pt idx="5">
                  <c:v>-0.39979448328665512</c:v>
                </c:pt>
                <c:pt idx="12">
                  <c:v>-0.86590703297833915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60-4DC4-85A7-F9EABFF93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DF-4B5F-928D-F03BD3B727DE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7.8937875751503004</c:v>
                </c:pt>
                <c:pt idx="1">
                  <c:v>6.1108410306271272</c:v>
                </c:pt>
                <c:pt idx="2">
                  <c:v>7.023180154534364</c:v>
                </c:pt>
                <c:pt idx="3">
                  <c:v>5.9860979462875195</c:v>
                </c:pt>
                <c:pt idx="4">
                  <c:v>7.0540976988292288</c:v>
                </c:pt>
                <c:pt idx="5">
                  <c:v>6.846736596736597</c:v>
                </c:pt>
                <c:pt idx="6">
                  <c:v>7.4846723044397461</c:v>
                </c:pt>
                <c:pt idx="7">
                  <c:v>7.9534117647058826</c:v>
                </c:pt>
                <c:pt idx="8">
                  <c:v>6.5689448441247</c:v>
                </c:pt>
                <c:pt idx="9">
                  <c:v>6.1717967072297784</c:v>
                </c:pt>
                <c:pt idx="10">
                  <c:v>5.8347953216374266</c:v>
                </c:pt>
                <c:pt idx="11">
                  <c:v>6.7889048991354466</c:v>
                </c:pt>
                <c:pt idx="12">
                  <c:v>6.7663577989108346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DF-4B5F-928D-F03BD3B727DE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DF-4B5F-928D-F03BD3B727D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7.2264875239923221</c:v>
                </c:pt>
                <c:pt idx="1">
                  <c:v>6.3094629156010233</c:v>
                </c:pt>
                <c:pt idx="2">
                  <c:v>6.5350000000000001</c:v>
                </c:pt>
                <c:pt idx="3">
                  <c:v>6.1740909090909089</c:v>
                </c:pt>
                <c:pt idx="4">
                  <c:v>7.4310954063604244</c:v>
                </c:pt>
                <c:pt idx="5">
                  <c:v>7.2542975696502667</c:v>
                </c:pt>
                <c:pt idx="6">
                  <c:v>7.0748587570621471</c:v>
                </c:pt>
                <c:pt idx="7">
                  <c:v>8.1352278294953457</c:v>
                </c:pt>
                <c:pt idx="8">
                  <c:v>7.5481120584652865</c:v>
                </c:pt>
                <c:pt idx="9">
                  <c:v>6.3906847410497045</c:v>
                </c:pt>
                <c:pt idx="10">
                  <c:v>5.36242774566474</c:v>
                </c:pt>
                <c:pt idx="11">
                  <c:v>5.9061784897025174</c:v>
                </c:pt>
                <c:pt idx="12">
                  <c:v>6.7474636455867429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DF-4B5F-928D-F03BD3B727DE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DF-4B5F-928D-F03BD3B727D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DF-4B5F-928D-F03BD3B727D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6.7136273864384464</c:v>
                </c:pt>
                <c:pt idx="1">
                  <c:v>6.3638651233014594</c:v>
                </c:pt>
                <c:pt idx="2">
                  <c:v>6.4968078932095183</c:v>
                </c:pt>
                <c:pt idx="3">
                  <c:v>6.3537576167907925</c:v>
                </c:pt>
                <c:pt idx="4">
                  <c:v>6.7000465766185373</c:v>
                </c:pt>
                <c:pt idx="5">
                  <c:v>6.6734177215189874</c:v>
                </c:pt>
                <c:pt idx="12">
                  <c:v>6.5268681780016795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DF-4B5F-928D-F03BD3B7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EDF-4B5F-928D-F03BD3B727D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5.8173913043478258</c:v>
                      </c:pt>
                      <c:pt idx="1">
                        <c:v>4.5502645502645507</c:v>
                      </c:pt>
                      <c:pt idx="2">
                        <c:v>6.5810439560439562</c:v>
                      </c:pt>
                      <c:pt idx="3">
                        <c:v>4.0613107822410148</c:v>
                      </c:pt>
                      <c:pt idx="4">
                        <c:v>4.3159065628476085</c:v>
                      </c:pt>
                      <c:pt idx="5">
                        <c:v>5.9469496021220163</c:v>
                      </c:pt>
                      <c:pt idx="6">
                        <c:v>6.3998250218722657</c:v>
                      </c:pt>
                      <c:pt idx="7">
                        <c:v>7.0756446991404012</c:v>
                      </c:pt>
                      <c:pt idx="8">
                        <c:v>7.2506329113924046</c:v>
                      </c:pt>
                      <c:pt idx="9">
                        <c:v>5.982193732193732</c:v>
                      </c:pt>
                      <c:pt idx="10">
                        <c:v>6.9024390243902438</c:v>
                      </c:pt>
                      <c:pt idx="11">
                        <c:v>6.2885729331226958</c:v>
                      </c:pt>
                      <c:pt idx="12">
                        <c:v>6.1666010756919851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EDF-4B5F-928D-F03BD3B727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DF-4B5F-928D-F03BD3B727D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DF-4B5F-928D-F03BD3B727D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DF-4B5F-928D-F03BD3B727D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DF-4B5F-928D-F03BD3B727D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DF-4B5F-928D-F03BD3B727D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DF-4B5F-928D-F03BD3B727D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DF-4B5F-928D-F03BD3B727D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DF-4B5F-928D-F03BD3B727D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DF-4B5F-928D-F03BD3B727D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DF-4B5F-928D-F03BD3B727D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DF-4B5F-928D-F03BD3B727D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DF-4B5F-928D-F03BD3B727D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DF-4B5F-928D-F03BD3B727DE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-0.51286013755387572</c:v>
                </c:pt>
                <c:pt idx="1">
                  <c:v>5.4402207700436023E-2</c:v>
                </c:pt>
                <c:pt idx="2">
                  <c:v>-3.8192106790481795E-2</c:v>
                </c:pt>
                <c:pt idx="3">
                  <c:v>0.17966670769988369</c:v>
                </c:pt>
                <c:pt idx="4">
                  <c:v>-0.73104882974188712</c:v>
                </c:pt>
                <c:pt idx="5">
                  <c:v>-0.58087984813127935</c:v>
                </c:pt>
                <c:pt idx="12">
                  <c:v>-0.22500236315022626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DF-4B5F-928D-F03BD3B7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B-4455-8F2D-DB231CA214FA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8.581047381546135</c:v>
                </c:pt>
                <c:pt idx="1">
                  <c:v>7.6536796536796539</c:v>
                </c:pt>
                <c:pt idx="2">
                  <c:v>7.7043918918918921</c:v>
                </c:pt>
                <c:pt idx="3">
                  <c:v>8.6806930693069315</c:v>
                </c:pt>
                <c:pt idx="4">
                  <c:v>8.140703517587939</c:v>
                </c:pt>
                <c:pt idx="5">
                  <c:v>8.120075046904315</c:v>
                </c:pt>
                <c:pt idx="6">
                  <c:v>7.4171974522292992</c:v>
                </c:pt>
                <c:pt idx="7">
                  <c:v>6.4814814814814818</c:v>
                </c:pt>
                <c:pt idx="8">
                  <c:v>7.8940092165898621</c:v>
                </c:pt>
                <c:pt idx="9">
                  <c:v>6.36</c:v>
                </c:pt>
                <c:pt idx="10">
                  <c:v>6.4905660377358494</c:v>
                </c:pt>
                <c:pt idx="11">
                  <c:v>6.6901408450704229</c:v>
                </c:pt>
                <c:pt idx="12">
                  <c:v>7.5222679306027542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B-4455-8F2D-DB231CA214FA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B-4455-8F2D-DB231CA214F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7.8496932515337425</c:v>
                </c:pt>
                <c:pt idx="1">
                  <c:v>6.2706552706552703</c:v>
                </c:pt>
                <c:pt idx="2">
                  <c:v>7.7165354330708658</c:v>
                </c:pt>
                <c:pt idx="3">
                  <c:v>5.963093145869947</c:v>
                </c:pt>
                <c:pt idx="4">
                  <c:v>11.962085308056873</c:v>
                </c:pt>
                <c:pt idx="5">
                  <c:v>7.7861842105263159</c:v>
                </c:pt>
                <c:pt idx="6">
                  <c:v>7.7472924187725631</c:v>
                </c:pt>
                <c:pt idx="7">
                  <c:v>7.8896321070234112</c:v>
                </c:pt>
                <c:pt idx="8">
                  <c:v>7.2243902439024392</c:v>
                </c:pt>
                <c:pt idx="9">
                  <c:v>6.3097713097713095</c:v>
                </c:pt>
                <c:pt idx="10">
                  <c:v>6.509615384615385</c:v>
                </c:pt>
                <c:pt idx="11">
                  <c:v>6.5411985018726595</c:v>
                </c:pt>
                <c:pt idx="12">
                  <c:v>7.2019002375296912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B-4455-8F2D-DB231CA214FA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B-4455-8F2D-DB231CA214F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AB-4455-8F2D-DB231CA214F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7.712074303405573</c:v>
                </c:pt>
                <c:pt idx="1">
                  <c:v>6.7702349869451695</c:v>
                </c:pt>
                <c:pt idx="2">
                  <c:v>7.9440789473684212</c:v>
                </c:pt>
                <c:pt idx="3">
                  <c:v>5.3320964749536177</c:v>
                </c:pt>
                <c:pt idx="4">
                  <c:v>8.8328530259365987</c:v>
                </c:pt>
                <c:pt idx="5">
                  <c:v>6.4454277286135691</c:v>
                </c:pt>
                <c:pt idx="12">
                  <c:v>6.9901565995525727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AB-4455-8F2D-DB231CA21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FAB-4455-8F2D-DB231CA214F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6.3085714285714287</c:v>
                      </c:pt>
                      <c:pt idx="1">
                        <c:v>8.6111111111111107</c:v>
                      </c:pt>
                      <c:pt idx="2">
                        <c:v>5.25</c:v>
                      </c:pt>
                      <c:pt idx="3">
                        <c:v>5.2121212121212119</c:v>
                      </c:pt>
                      <c:pt idx="4">
                        <c:v>4.8250000000000002</c:v>
                      </c:pt>
                      <c:pt idx="5">
                        <c:v>6.8023255813953485</c:v>
                      </c:pt>
                      <c:pt idx="6">
                        <c:v>9.1930693069306937</c:v>
                      </c:pt>
                      <c:pt idx="7">
                        <c:v>4.776859504132231</c:v>
                      </c:pt>
                      <c:pt idx="8">
                        <c:v>6.3159999999999998</c:v>
                      </c:pt>
                      <c:pt idx="9">
                        <c:v>5.9019607843137258</c:v>
                      </c:pt>
                      <c:pt idx="10">
                        <c:v>7.4267515923566876</c:v>
                      </c:pt>
                      <c:pt idx="11">
                        <c:v>5.7030965391621127</c:v>
                      </c:pt>
                      <c:pt idx="12">
                        <c:v>6.2224880382775121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FAB-4455-8F2D-DB231CA214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AB-4455-8F2D-DB231CA214F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AB-4455-8F2D-DB231CA214F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AB-4455-8F2D-DB231CA214F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AB-4455-8F2D-DB231CA214F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AB-4455-8F2D-DB231CA214F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AB-4455-8F2D-DB231CA214F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AB-4455-8F2D-DB231CA214F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AB-4455-8F2D-DB231CA214F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AB-4455-8F2D-DB231CA214F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AB-4455-8F2D-DB231CA214F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AB-4455-8F2D-DB231CA214F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AB-4455-8F2D-DB231CA214F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AB-4455-8F2D-DB231CA214FA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-0.13761894812816955</c:v>
                </c:pt>
                <c:pt idx="1">
                  <c:v>0.49957971628989917</c:v>
                </c:pt>
                <c:pt idx="2">
                  <c:v>0.22754351429755548</c:v>
                </c:pt>
                <c:pt idx="3">
                  <c:v>-0.63099667091632927</c:v>
                </c:pt>
                <c:pt idx="4">
                  <c:v>-3.1292322821202738</c:v>
                </c:pt>
                <c:pt idx="5">
                  <c:v>-1.3407564819127469</c:v>
                </c:pt>
                <c:pt idx="12">
                  <c:v>-0.47202827439700723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FAB-4455-8F2D-DB231CA21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E-4346-A886-2CD8FDFCE60D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9.8370883882149052</c:v>
                </c:pt>
                <c:pt idx="1">
                  <c:v>9.6203288490284002</c:v>
                </c:pt>
                <c:pt idx="2">
                  <c:v>10.040567951318458</c:v>
                </c:pt>
                <c:pt idx="3">
                  <c:v>8.3473684210526322</c:v>
                </c:pt>
                <c:pt idx="4">
                  <c:v>10.84819734345351</c:v>
                </c:pt>
                <c:pt idx="5">
                  <c:v>12.085648148148149</c:v>
                </c:pt>
                <c:pt idx="6">
                  <c:v>9.9510357815442561</c:v>
                </c:pt>
                <c:pt idx="7">
                  <c:v>9.5925196850393704</c:v>
                </c:pt>
                <c:pt idx="8">
                  <c:v>8.4372197309417043</c:v>
                </c:pt>
                <c:pt idx="9">
                  <c:v>7.2849002849002851</c:v>
                </c:pt>
                <c:pt idx="10">
                  <c:v>5.5432300163132133</c:v>
                </c:pt>
                <c:pt idx="11">
                  <c:v>7.8854805725971371</c:v>
                </c:pt>
                <c:pt idx="12">
                  <c:v>9.005032789385389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E-4346-A886-2CD8FDFCE60D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5E-4346-A886-2CD8FDFCE60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8.822265625</c:v>
                </c:pt>
                <c:pt idx="1">
                  <c:v>6.4498525073746311</c:v>
                </c:pt>
                <c:pt idx="2">
                  <c:v>7.5100548446069473</c:v>
                </c:pt>
                <c:pt idx="3">
                  <c:v>7.1983050847457628</c:v>
                </c:pt>
                <c:pt idx="4">
                  <c:v>11.260714285714286</c:v>
                </c:pt>
                <c:pt idx="5">
                  <c:v>9.2015113350125937</c:v>
                </c:pt>
                <c:pt idx="6">
                  <c:v>10.435852372583479</c:v>
                </c:pt>
                <c:pt idx="7">
                  <c:v>14.211640211640212</c:v>
                </c:pt>
                <c:pt idx="8">
                  <c:v>10.145969498910675</c:v>
                </c:pt>
                <c:pt idx="9">
                  <c:v>11.94659300184162</c:v>
                </c:pt>
                <c:pt idx="10">
                  <c:v>14.721461187214611</c:v>
                </c:pt>
                <c:pt idx="11">
                  <c:v>8.3259557344064383</c:v>
                </c:pt>
                <c:pt idx="12">
                  <c:v>9.6961616847826093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5E-4346-A886-2CD8FDFCE60D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5E-4346-A886-2CD8FDFCE60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5E-4346-A886-2CD8FDFCE60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10.549132947976879</c:v>
                </c:pt>
                <c:pt idx="1">
                  <c:v>10.313775510204081</c:v>
                </c:pt>
                <c:pt idx="2">
                  <c:v>11.805699481865284</c:v>
                </c:pt>
                <c:pt idx="3">
                  <c:v>9.5585874799357953</c:v>
                </c:pt>
                <c:pt idx="4">
                  <c:v>9.8071428571428569</c:v>
                </c:pt>
                <c:pt idx="5">
                  <c:v>6.9066666666666663</c:v>
                </c:pt>
                <c:pt idx="12">
                  <c:v>9.8938547486033528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5E-4346-A886-2CD8FDFC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25E-4346-A886-2CD8FDFCE60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</c:v>
                      </c:pt>
                      <c:pt idx="1">
                        <c:v>2.86046511627907</c:v>
                      </c:pt>
                      <c:pt idx="2">
                        <c:v>5.5</c:v>
                      </c:pt>
                      <c:pt idx="3">
                        <c:v>2.84</c:v>
                      </c:pt>
                      <c:pt idx="4">
                        <c:v>4.5</c:v>
                      </c:pt>
                      <c:pt idx="5">
                        <c:v>8.8541666666666661</c:v>
                      </c:pt>
                      <c:pt idx="6">
                        <c:v>4.8</c:v>
                      </c:pt>
                      <c:pt idx="7">
                        <c:v>7.5269461077844309</c:v>
                      </c:pt>
                      <c:pt idx="8">
                        <c:v>4.8483965014577262</c:v>
                      </c:pt>
                      <c:pt idx="9">
                        <c:v>5.0696202531645573</c:v>
                      </c:pt>
                      <c:pt idx="10">
                        <c:v>5.1133200795228628</c:v>
                      </c:pt>
                      <c:pt idx="11">
                        <c:v>4.9749715585893064</c:v>
                      </c:pt>
                      <c:pt idx="12">
                        <c:v>5.1207054512139258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25E-4346-A886-2CD8FDFCE6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5E-4346-A886-2CD8FDFCE60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5E-4346-A886-2CD8FDFCE60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5E-4346-A886-2CD8FDFCE60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5E-4346-A886-2CD8FDFCE60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5E-4346-A886-2CD8FDFCE60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5E-4346-A886-2CD8FDFCE60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5E-4346-A886-2CD8FDFCE60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5E-4346-A886-2CD8FDFCE60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5E-4346-A886-2CD8FDFCE60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5E-4346-A886-2CD8FDFCE60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5E-4346-A886-2CD8FDFCE60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5E-4346-A886-2CD8FDFCE60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5E-4346-A886-2CD8FDFCE60D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1.7268673229768794</c:v>
                </c:pt>
                <c:pt idx="1">
                  <c:v>3.8639230028294502</c:v>
                </c:pt>
                <c:pt idx="2">
                  <c:v>4.295644637258337</c:v>
                </c:pt>
                <c:pt idx="3">
                  <c:v>2.3602823951900325</c:v>
                </c:pt>
                <c:pt idx="4">
                  <c:v>-1.4535714285714292</c:v>
                </c:pt>
                <c:pt idx="5">
                  <c:v>-2.2948446683459274</c:v>
                </c:pt>
                <c:pt idx="12">
                  <c:v>1.8875298484701961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5E-4346-A886-2CD8FDFC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4-4173-BF86-43A37D815391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8.581047381546135</c:v>
                </c:pt>
                <c:pt idx="1">
                  <c:v>7.6536796536796539</c:v>
                </c:pt>
                <c:pt idx="2">
                  <c:v>7.7043918918918921</c:v>
                </c:pt>
                <c:pt idx="3">
                  <c:v>8.6806930693069315</c:v>
                </c:pt>
                <c:pt idx="4">
                  <c:v>8.140703517587939</c:v>
                </c:pt>
                <c:pt idx="5">
                  <c:v>8.120075046904315</c:v>
                </c:pt>
                <c:pt idx="6">
                  <c:v>7.4171974522292992</c:v>
                </c:pt>
                <c:pt idx="7">
                  <c:v>6.4814814814814818</c:v>
                </c:pt>
                <c:pt idx="8">
                  <c:v>7.8940092165898621</c:v>
                </c:pt>
                <c:pt idx="9">
                  <c:v>6.36</c:v>
                </c:pt>
                <c:pt idx="10">
                  <c:v>6.4905660377358494</c:v>
                </c:pt>
                <c:pt idx="11">
                  <c:v>6.6901408450704229</c:v>
                </c:pt>
                <c:pt idx="12">
                  <c:v>7.5222679306027542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4-4173-BF86-43A37D815391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4-4173-BF86-43A37D81539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7.8496932515337425</c:v>
                </c:pt>
                <c:pt idx="1">
                  <c:v>6.2706552706552703</c:v>
                </c:pt>
                <c:pt idx="2">
                  <c:v>7.7165354330708658</c:v>
                </c:pt>
                <c:pt idx="3">
                  <c:v>5.963093145869947</c:v>
                </c:pt>
                <c:pt idx="4">
                  <c:v>11.962085308056873</c:v>
                </c:pt>
                <c:pt idx="5">
                  <c:v>7.7861842105263159</c:v>
                </c:pt>
                <c:pt idx="6">
                  <c:v>7.7472924187725631</c:v>
                </c:pt>
                <c:pt idx="7">
                  <c:v>7.8896321070234112</c:v>
                </c:pt>
                <c:pt idx="8">
                  <c:v>7.2243902439024392</c:v>
                </c:pt>
                <c:pt idx="9">
                  <c:v>6.3097713097713095</c:v>
                </c:pt>
                <c:pt idx="10">
                  <c:v>6.509615384615385</c:v>
                </c:pt>
                <c:pt idx="11">
                  <c:v>6.5411985018726595</c:v>
                </c:pt>
                <c:pt idx="12">
                  <c:v>7.2019002375296912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4-4173-BF86-43A37D815391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4-4173-BF86-43A37D81539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54-4173-BF86-43A37D81539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7.712074303405573</c:v>
                </c:pt>
                <c:pt idx="1">
                  <c:v>6.7702349869451695</c:v>
                </c:pt>
                <c:pt idx="2">
                  <c:v>7.9440789473684212</c:v>
                </c:pt>
                <c:pt idx="3">
                  <c:v>5.3320964749536177</c:v>
                </c:pt>
                <c:pt idx="4">
                  <c:v>8.8328530259365987</c:v>
                </c:pt>
                <c:pt idx="5">
                  <c:v>6.4454277286135691</c:v>
                </c:pt>
                <c:pt idx="12">
                  <c:v>6.9901565995525727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54-4173-BF86-43A37D815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D54-4173-BF86-43A37D81539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6.3085714285714287</c:v>
                      </c:pt>
                      <c:pt idx="1">
                        <c:v>8.6111111111111107</c:v>
                      </c:pt>
                      <c:pt idx="2">
                        <c:v>5.25</c:v>
                      </c:pt>
                      <c:pt idx="3">
                        <c:v>5.2121212121212119</c:v>
                      </c:pt>
                      <c:pt idx="4">
                        <c:v>4.8250000000000002</c:v>
                      </c:pt>
                      <c:pt idx="5">
                        <c:v>6.8023255813953485</c:v>
                      </c:pt>
                      <c:pt idx="6">
                        <c:v>9.1930693069306937</c:v>
                      </c:pt>
                      <c:pt idx="7">
                        <c:v>4.776859504132231</c:v>
                      </c:pt>
                      <c:pt idx="8">
                        <c:v>6.3159999999999998</c:v>
                      </c:pt>
                      <c:pt idx="9">
                        <c:v>5.9019607843137258</c:v>
                      </c:pt>
                      <c:pt idx="10">
                        <c:v>7.4267515923566876</c:v>
                      </c:pt>
                      <c:pt idx="11">
                        <c:v>5.7030965391621127</c:v>
                      </c:pt>
                      <c:pt idx="12">
                        <c:v>6.2224880382775121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D54-4173-BF86-43A37D8153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54-4173-BF86-43A37D81539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54-4173-BF86-43A37D81539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54-4173-BF86-43A37D81539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54-4173-BF86-43A37D81539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54-4173-BF86-43A37D81539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54-4173-BF86-43A37D81539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54-4173-BF86-43A37D81539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54-4173-BF86-43A37D81539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54-4173-BF86-43A37D81539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54-4173-BF86-43A37D81539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54-4173-BF86-43A37D81539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54-4173-BF86-43A37D81539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54-4173-BF86-43A37D815391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-0.13761894812816955</c:v>
                </c:pt>
                <c:pt idx="1">
                  <c:v>0.49957971628989917</c:v>
                </c:pt>
                <c:pt idx="2">
                  <c:v>0.22754351429755548</c:v>
                </c:pt>
                <c:pt idx="3">
                  <c:v>-0.63099667091632927</c:v>
                </c:pt>
                <c:pt idx="4">
                  <c:v>-3.1292322821202738</c:v>
                </c:pt>
                <c:pt idx="5">
                  <c:v>-1.3407564819127469</c:v>
                </c:pt>
                <c:pt idx="12">
                  <c:v>-0.47202827439700723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54-4173-BF86-43A37D815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6-48FC-AA25-E098CD10D029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8.3298969072164954</c:v>
                </c:pt>
                <c:pt idx="1">
                  <c:v>7.9670846394984327</c:v>
                </c:pt>
                <c:pt idx="2">
                  <c:v>8.0641282565130261</c:v>
                </c:pt>
                <c:pt idx="3">
                  <c:v>7.3793103448275863</c:v>
                </c:pt>
                <c:pt idx="4">
                  <c:v>8.7727272727272734</c:v>
                </c:pt>
                <c:pt idx="5">
                  <c:v>4.666666666666667</c:v>
                </c:pt>
                <c:pt idx="6">
                  <c:v>8.4705882352941178</c:v>
                </c:pt>
                <c:pt idx="7">
                  <c:v>6.44</c:v>
                </c:pt>
                <c:pt idx="8">
                  <c:v>9.4</c:v>
                </c:pt>
                <c:pt idx="9">
                  <c:v>6.3295454545454541</c:v>
                </c:pt>
                <c:pt idx="10">
                  <c:v>7.6789883268482493</c:v>
                </c:pt>
                <c:pt idx="11">
                  <c:v>7.2662721893491122</c:v>
                </c:pt>
                <c:pt idx="12">
                  <c:v>7.7333729216152021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36-48FC-AA25-E098CD10D029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36-48FC-AA25-E098CD10D02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7.822289156626506</c:v>
                </c:pt>
                <c:pt idx="1">
                  <c:v>7.8127147766323022</c:v>
                </c:pt>
                <c:pt idx="2">
                  <c:v>7.9</c:v>
                </c:pt>
                <c:pt idx="3">
                  <c:v>8.34375</c:v>
                </c:pt>
                <c:pt idx="4">
                  <c:v>13.555555555555555</c:v>
                </c:pt>
                <c:pt idx="5">
                  <c:v>5.9130434782608692</c:v>
                </c:pt>
                <c:pt idx="6">
                  <c:v>9</c:v>
                </c:pt>
                <c:pt idx="7">
                  <c:v>10.363636363636363</c:v>
                </c:pt>
                <c:pt idx="8">
                  <c:v>9.8235294117647065</c:v>
                </c:pt>
                <c:pt idx="9">
                  <c:v>6.1895424836601309</c:v>
                </c:pt>
                <c:pt idx="10">
                  <c:v>6.1292639138240572</c:v>
                </c:pt>
                <c:pt idx="11">
                  <c:v>8.4467120181405893</c:v>
                </c:pt>
                <c:pt idx="12">
                  <c:v>7.6590126291618832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6-48FC-AA25-E098CD10D029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6-48FC-AA25-E098CD10D02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36-48FC-AA25-E098CD10D02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8.3127413127413128</c:v>
                </c:pt>
                <c:pt idx="1">
                  <c:v>9.8221258134490235</c:v>
                </c:pt>
                <c:pt idx="2">
                  <c:v>7.8731117824773413</c:v>
                </c:pt>
                <c:pt idx="3">
                  <c:v>9.9316770186335397</c:v>
                </c:pt>
                <c:pt idx="4">
                  <c:v>6.4666666666666668</c:v>
                </c:pt>
                <c:pt idx="5">
                  <c:v>3.4444444444444446</c:v>
                </c:pt>
                <c:pt idx="12">
                  <c:v>8.6125340599455047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36-48FC-AA25-E098CD10D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136-48FC-AA25-E098CD10D02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5.2777777777777777</c:v>
                      </c:pt>
                      <c:pt idx="1">
                        <c:v>12</c:v>
                      </c:pt>
                      <c:pt idx="2">
                        <c:v>1</c:v>
                      </c:pt>
                      <c:pt idx="3">
                        <c:v>0</c:v>
                      </c:pt>
                      <c:pt idx="4">
                        <c:v>4.5999999999999996</c:v>
                      </c:pt>
                      <c:pt idx="5">
                        <c:v>10</c:v>
                      </c:pt>
                      <c:pt idx="6">
                        <c:v>7.9285714285714288</c:v>
                      </c:pt>
                      <c:pt idx="7">
                        <c:v>0</c:v>
                      </c:pt>
                      <c:pt idx="8">
                        <c:v>6.666666666666667</c:v>
                      </c:pt>
                      <c:pt idx="9">
                        <c:v>6.0175438596491224</c:v>
                      </c:pt>
                      <c:pt idx="10">
                        <c:v>6.7192374350086652</c:v>
                      </c:pt>
                      <c:pt idx="11">
                        <c:v>7.9391480730223121</c:v>
                      </c:pt>
                      <c:pt idx="12">
                        <c:v>7.0028129395218004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136-48FC-AA25-E098CD10D0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36-48FC-AA25-E098CD10D02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36-48FC-AA25-E098CD10D02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36-48FC-AA25-E098CD10D02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36-48FC-AA25-E098CD10D02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36-48FC-AA25-E098CD10D02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36-48FC-AA25-E098CD10D02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36-48FC-AA25-E098CD10D02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36-48FC-AA25-E098CD10D02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36-48FC-AA25-E098CD10D02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36-48FC-AA25-E098CD10D02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36-48FC-AA25-E098CD10D02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36-48FC-AA25-E098CD10D02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36-48FC-AA25-E098CD10D029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0.49045215611480675</c:v>
                </c:pt>
                <c:pt idx="1">
                  <c:v>2.0094110368167213</c:v>
                </c:pt>
                <c:pt idx="2">
                  <c:v>-2.6888217522659019E-2</c:v>
                </c:pt>
                <c:pt idx="3">
                  <c:v>1.5879270186335397</c:v>
                </c:pt>
                <c:pt idx="4">
                  <c:v>-7.0888888888888886</c:v>
                </c:pt>
                <c:pt idx="5">
                  <c:v>-2.4685990338164245</c:v>
                </c:pt>
                <c:pt idx="12">
                  <c:v>0.69260523432272869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36-48FC-AA25-E098CD10D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17-4601-81CF-49905B429331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7.1013513513513518</c:v>
                </c:pt>
                <c:pt idx="1">
                  <c:v>7.9557739557739557</c:v>
                </c:pt>
                <c:pt idx="2">
                  <c:v>6.3968609865470851</c:v>
                </c:pt>
                <c:pt idx="3">
                  <c:v>9.5833333333333339</c:v>
                </c:pt>
                <c:pt idx="4">
                  <c:v>5.0714285714285712</c:v>
                </c:pt>
                <c:pt idx="5">
                  <c:v>4.8</c:v>
                </c:pt>
                <c:pt idx="6">
                  <c:v>5.84</c:v>
                </c:pt>
                <c:pt idx="7">
                  <c:v>1</c:v>
                </c:pt>
                <c:pt idx="8">
                  <c:v>8.5</c:v>
                </c:pt>
                <c:pt idx="9">
                  <c:v>4.9301310043668121</c:v>
                </c:pt>
                <c:pt idx="10">
                  <c:v>6.8747591522158</c:v>
                </c:pt>
                <c:pt idx="11">
                  <c:v>7.6053719008264462</c:v>
                </c:pt>
                <c:pt idx="12">
                  <c:v>7.0406073446327682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17-4601-81CF-49905B429331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17-4601-81CF-49905B42933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7.7660818713450288</c:v>
                </c:pt>
                <c:pt idx="1">
                  <c:v>8.9305555555555554</c:v>
                </c:pt>
                <c:pt idx="2">
                  <c:v>7.2537764350453173</c:v>
                </c:pt>
                <c:pt idx="3">
                  <c:v>9.4421052631578952</c:v>
                </c:pt>
                <c:pt idx="4">
                  <c:v>5.6428571428571432</c:v>
                </c:pt>
                <c:pt idx="5">
                  <c:v>7.2173913043478262</c:v>
                </c:pt>
                <c:pt idx="6">
                  <c:v>6.44</c:v>
                </c:pt>
                <c:pt idx="7">
                  <c:v>9.5</c:v>
                </c:pt>
                <c:pt idx="8">
                  <c:v>3.7142857142857144</c:v>
                </c:pt>
                <c:pt idx="9">
                  <c:v>5.6008771929824563</c:v>
                </c:pt>
                <c:pt idx="10">
                  <c:v>6.5634095634095635</c:v>
                </c:pt>
                <c:pt idx="11">
                  <c:v>8.007299270072993</c:v>
                </c:pt>
                <c:pt idx="12">
                  <c:v>7.4385264092321348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17-4601-81CF-49905B429331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17-4601-81CF-49905B42933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17-4601-81CF-49905B42933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8.139204545454545</c:v>
                </c:pt>
                <c:pt idx="1">
                  <c:v>9.30859375</c:v>
                </c:pt>
                <c:pt idx="2">
                  <c:v>8.0743243243243246</c:v>
                </c:pt>
                <c:pt idx="3">
                  <c:v>7.9352941176470591</c:v>
                </c:pt>
                <c:pt idx="4">
                  <c:v>3.875</c:v>
                </c:pt>
                <c:pt idx="5">
                  <c:v>3.8461538461538463</c:v>
                </c:pt>
                <c:pt idx="12">
                  <c:v>8.2493200362647325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17-4601-81CF-49905B429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E17-4601-81CF-49905B42933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3.1818181818181817</c:v>
                      </c:pt>
                      <c:pt idx="2">
                        <c:v>4.2666666666666666</c:v>
                      </c:pt>
                      <c:pt idx="3">
                        <c:v>0</c:v>
                      </c:pt>
                      <c:pt idx="4">
                        <c:v>3.6666666666666665</c:v>
                      </c:pt>
                      <c:pt idx="5">
                        <c:v>2.75</c:v>
                      </c:pt>
                      <c:pt idx="6">
                        <c:v>2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3.140845070422535</c:v>
                      </c:pt>
                      <c:pt idx="10">
                        <c:v>7.8885941644562338</c:v>
                      </c:pt>
                      <c:pt idx="11">
                        <c:v>7.285333333333333</c:v>
                      </c:pt>
                      <c:pt idx="12">
                        <c:v>6.7138331573389651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E17-4601-81CF-49905B4293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17-4601-81CF-49905B42933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17-4601-81CF-49905B42933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17-4601-81CF-49905B42933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17-4601-81CF-49905B42933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17-4601-81CF-49905B42933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7-4601-81CF-49905B42933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7-4601-81CF-49905B42933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7-4601-81CF-49905B42933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7-4601-81CF-49905B42933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7-4601-81CF-49905B42933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7-4601-81CF-49905B42933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7-4601-81CF-49905B42933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7-4601-81CF-49905B429331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0.37312267410951616</c:v>
                </c:pt>
                <c:pt idx="1">
                  <c:v>0.37803819444444464</c:v>
                </c:pt>
                <c:pt idx="2">
                  <c:v>0.82054788927900724</c:v>
                </c:pt>
                <c:pt idx="3">
                  <c:v>-1.5068111455108362</c:v>
                </c:pt>
                <c:pt idx="4">
                  <c:v>-1.7678571428571432</c:v>
                </c:pt>
                <c:pt idx="5">
                  <c:v>-3.3712374581939799</c:v>
                </c:pt>
                <c:pt idx="12">
                  <c:v>0.2246173830167919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17-4601-81CF-49905B429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E2-4375-B7B5-C1A043627D60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7.5802932298404482</c:v>
                </c:pt>
                <c:pt idx="1">
                  <c:v>6.9712386605911121</c:v>
                </c:pt>
                <c:pt idx="2">
                  <c:v>6.4654920309986839</c:v>
                </c:pt>
                <c:pt idx="3">
                  <c:v>6.965188020716055</c:v>
                </c:pt>
                <c:pt idx="4">
                  <c:v>6.820077615250117</c:v>
                </c:pt>
                <c:pt idx="5">
                  <c:v>6.8785517271573049</c:v>
                </c:pt>
                <c:pt idx="6">
                  <c:v>6.9805567830313739</c:v>
                </c:pt>
                <c:pt idx="7">
                  <c:v>7.0900904459101861</c:v>
                </c:pt>
                <c:pt idx="8">
                  <c:v>6.8866018317439339</c:v>
                </c:pt>
                <c:pt idx="9">
                  <c:v>6.499798836911598</c:v>
                </c:pt>
                <c:pt idx="10">
                  <c:v>6.9614775499721784</c:v>
                </c:pt>
                <c:pt idx="11">
                  <c:v>6.8930442249892661</c:v>
                </c:pt>
                <c:pt idx="12">
                  <c:v>6.9053546037801281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2-4375-B7B5-C1A043627D60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E2-4375-B7B5-C1A043627D60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7.5436789772727275</c:v>
                </c:pt>
                <c:pt idx="1">
                  <c:v>7.2220742967575688</c:v>
                </c:pt>
                <c:pt idx="2">
                  <c:v>6.9178930739170204</c:v>
                </c:pt>
                <c:pt idx="3">
                  <c:v>6.8137684550908393</c:v>
                </c:pt>
                <c:pt idx="4">
                  <c:v>7.3308251433251437</c:v>
                </c:pt>
                <c:pt idx="5">
                  <c:v>6.7413964333520449</c:v>
                </c:pt>
                <c:pt idx="6">
                  <c:v>6.7038852318259874</c:v>
                </c:pt>
                <c:pt idx="7">
                  <c:v>7.4288856592953376</c:v>
                </c:pt>
                <c:pt idx="8">
                  <c:v>6.7704580121202129</c:v>
                </c:pt>
                <c:pt idx="9">
                  <c:v>6.8760667623291294</c:v>
                </c:pt>
                <c:pt idx="10">
                  <c:v>6.9672299465240641</c:v>
                </c:pt>
                <c:pt idx="11">
                  <c:v>6.7914762814654814</c:v>
                </c:pt>
                <c:pt idx="12">
                  <c:v>6.9984252461204735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E2-4375-B7B5-C1A043627D60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E2-4375-B7B5-C1A043627D6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E2-4375-B7B5-C1A043627D60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7.274397679014422</c:v>
                </c:pt>
                <c:pt idx="1">
                  <c:v>7.6326716445091964</c:v>
                </c:pt>
                <c:pt idx="2">
                  <c:v>7.1122186087764501</c:v>
                </c:pt>
                <c:pt idx="3">
                  <c:v>6.6024670353041257</c:v>
                </c:pt>
                <c:pt idx="4">
                  <c:v>6.3049797884234966</c:v>
                </c:pt>
                <c:pt idx="5">
                  <c:v>6.2243847963945278</c:v>
                </c:pt>
                <c:pt idx="12">
                  <c:v>6.8451377237878823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E2-4375-B7B5-C1A04362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BE2-4375-B7B5-C1A043627D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7.3644056930375692</c:v>
                      </c:pt>
                      <c:pt idx="1">
                        <c:v>6.5212775777716239</c:v>
                      </c:pt>
                      <c:pt idx="2">
                        <c:v>6.6980792586928164</c:v>
                      </c:pt>
                      <c:pt idx="3">
                        <c:v>6.3827739181384446</c:v>
                      </c:pt>
                      <c:pt idx="4">
                        <c:v>6.2174707421855713</c:v>
                      </c:pt>
                      <c:pt idx="5">
                        <c:v>7.000953086942709</c:v>
                      </c:pt>
                      <c:pt idx="6">
                        <c:v>6.9023408766388297</c:v>
                      </c:pt>
                      <c:pt idx="7">
                        <c:v>7.2397501926274384</c:v>
                      </c:pt>
                      <c:pt idx="8">
                        <c:v>6.7605067064083455</c:v>
                      </c:pt>
                      <c:pt idx="9">
                        <c:v>6.9025843149549875</c:v>
                      </c:pt>
                      <c:pt idx="10">
                        <c:v>7.2594999762797094</c:v>
                      </c:pt>
                      <c:pt idx="11">
                        <c:v>6.700858000858001</c:v>
                      </c:pt>
                      <c:pt idx="12">
                        <c:v>6.8179177263924213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BE2-4375-B7B5-C1A043627D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2-4375-B7B5-C1A043627D6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2-4375-B7B5-C1A043627D6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2-4375-B7B5-C1A043627D6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2-4375-B7B5-C1A043627D6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E2-4375-B7B5-C1A043627D6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E2-4375-B7B5-C1A043627D6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E2-4375-B7B5-C1A043627D6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E2-4375-B7B5-C1A043627D6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E2-4375-B7B5-C1A043627D6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E2-4375-B7B5-C1A043627D6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E2-4375-B7B5-C1A043627D6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E2-4375-B7B5-C1A043627D6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E2-4375-B7B5-C1A043627D60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-0.26928129825830549</c:v>
                </c:pt>
                <c:pt idx="1">
                  <c:v>0.41059734775162759</c:v>
                </c:pt>
                <c:pt idx="2">
                  <c:v>0.19432553485942972</c:v>
                </c:pt>
                <c:pt idx="3">
                  <c:v>-0.21130141978671357</c:v>
                </c:pt>
                <c:pt idx="4">
                  <c:v>-1.0258453549016471</c:v>
                </c:pt>
                <c:pt idx="5">
                  <c:v>-0.51701163695751706</c:v>
                </c:pt>
                <c:pt idx="12">
                  <c:v>-0.23968203147614631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E2-4375-B7B5-C1A04362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18-4CB6-ABCD-26B900FCF60E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8816</c:v>
                </c:pt>
                <c:pt idx="1">
                  <c:v>9308</c:v>
                </c:pt>
                <c:pt idx="2">
                  <c:v>9445</c:v>
                </c:pt>
                <c:pt idx="3">
                  <c:v>8977</c:v>
                </c:pt>
                <c:pt idx="4">
                  <c:v>10301</c:v>
                </c:pt>
                <c:pt idx="5">
                  <c:v>10338</c:v>
                </c:pt>
                <c:pt idx="6">
                  <c:v>10171</c:v>
                </c:pt>
                <c:pt idx="7">
                  <c:v>10030</c:v>
                </c:pt>
                <c:pt idx="8">
                  <c:v>9243</c:v>
                </c:pt>
                <c:pt idx="9">
                  <c:v>11119</c:v>
                </c:pt>
                <c:pt idx="10">
                  <c:v>9424</c:v>
                </c:pt>
                <c:pt idx="11">
                  <c:v>9229</c:v>
                </c:pt>
                <c:pt idx="12">
                  <c:v>116401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18-4CB6-ABCD-26B900FCF60E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18-4CB6-ABCD-26B900FCF60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8868</c:v>
                </c:pt>
                <c:pt idx="1">
                  <c:v>9450</c:v>
                </c:pt>
                <c:pt idx="2">
                  <c:v>9153</c:v>
                </c:pt>
                <c:pt idx="3">
                  <c:v>9475</c:v>
                </c:pt>
                <c:pt idx="4">
                  <c:v>9728</c:v>
                </c:pt>
                <c:pt idx="5">
                  <c:v>10224</c:v>
                </c:pt>
                <c:pt idx="6">
                  <c:v>10842</c:v>
                </c:pt>
                <c:pt idx="7">
                  <c:v>10751</c:v>
                </c:pt>
                <c:pt idx="8">
                  <c:v>9507</c:v>
                </c:pt>
                <c:pt idx="9">
                  <c:v>10787</c:v>
                </c:pt>
                <c:pt idx="10">
                  <c:v>8576</c:v>
                </c:pt>
                <c:pt idx="11">
                  <c:v>8448</c:v>
                </c:pt>
                <c:pt idx="12">
                  <c:v>115809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18-4CB6-ABCD-26B900FCF60E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18-4CB6-ABCD-26B900FCF60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18-4CB6-ABCD-26B900FCF60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8709</c:v>
                </c:pt>
                <c:pt idx="1">
                  <c:v>8790</c:v>
                </c:pt>
                <c:pt idx="2">
                  <c:v>9744</c:v>
                </c:pt>
                <c:pt idx="3">
                  <c:v>8373</c:v>
                </c:pt>
                <c:pt idx="4">
                  <c:v>8166</c:v>
                </c:pt>
                <c:pt idx="5">
                  <c:v>8619</c:v>
                </c:pt>
                <c:pt idx="12">
                  <c:v>52401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18-4CB6-ABCD-26B900FC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518-4CB6-ABCD-26B900FCF60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4593</c:v>
                      </c:pt>
                      <c:pt idx="1">
                        <c:v>7429</c:v>
                      </c:pt>
                      <c:pt idx="2">
                        <c:v>8841</c:v>
                      </c:pt>
                      <c:pt idx="3">
                        <c:v>9017</c:v>
                      </c:pt>
                      <c:pt idx="4">
                        <c:v>8204</c:v>
                      </c:pt>
                      <c:pt idx="5">
                        <c:v>7353</c:v>
                      </c:pt>
                      <c:pt idx="6">
                        <c:v>8399</c:v>
                      </c:pt>
                      <c:pt idx="7">
                        <c:v>9415</c:v>
                      </c:pt>
                      <c:pt idx="8">
                        <c:v>8053</c:v>
                      </c:pt>
                      <c:pt idx="9">
                        <c:v>9529</c:v>
                      </c:pt>
                      <c:pt idx="10">
                        <c:v>7510</c:v>
                      </c:pt>
                      <c:pt idx="11">
                        <c:v>8219</c:v>
                      </c:pt>
                      <c:pt idx="12">
                        <c:v>96562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518-4CB6-ABCD-26B900FCF60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18-4CB6-ABCD-26B900FCF60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18-4CB6-ABCD-26B900FCF60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18-4CB6-ABCD-26B900FCF60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18-4CB6-ABCD-26B900FCF60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8-4CB6-ABCD-26B900FCF60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8-4CB6-ABCD-26B900FCF60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8-4CB6-ABCD-26B900FCF60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8-4CB6-ABCD-26B900FCF60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8-4CB6-ABCD-26B900FCF60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8-4CB6-ABCD-26B900FCF60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8-4CB6-ABCD-26B900FCF60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8-4CB6-ABCD-26B900FCF60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8-4CB6-ABCD-26B900FCF60E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-1.7929634641407288E-2</c:v>
                </c:pt>
                <c:pt idx="1">
                  <c:v>-6.9841269841269815E-2</c:v>
                </c:pt>
                <c:pt idx="2">
                  <c:v>6.4568993772533556E-2</c:v>
                </c:pt>
                <c:pt idx="3">
                  <c:v>-0.1163060686015831</c:v>
                </c:pt>
                <c:pt idx="4">
                  <c:v>-0.16056743421052633</c:v>
                </c:pt>
                <c:pt idx="5">
                  <c:v>-0.15698356807511737</c:v>
                </c:pt>
                <c:pt idx="12">
                  <c:v>-7.903616998840024E-2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18-4CB6-ABCD-26B900FCF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F4-46AF-9C19-0438CBCE335A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7.686111996599724</c:v>
                </c:pt>
                <c:pt idx="1">
                  <c:v>7.0446694460988688</c:v>
                </c:pt>
                <c:pt idx="2">
                  <c:v>6.5830399855582638</c:v>
                </c:pt>
                <c:pt idx="3">
                  <c:v>7.0874621376027696</c:v>
                </c:pt>
                <c:pt idx="4">
                  <c:v>7.071705031574659</c:v>
                </c:pt>
                <c:pt idx="5">
                  <c:v>7.119649250246459</c:v>
                </c:pt>
                <c:pt idx="6">
                  <c:v>7.1540335151987531</c:v>
                </c:pt>
                <c:pt idx="7">
                  <c:v>7.2201022146507663</c:v>
                </c:pt>
                <c:pt idx="8">
                  <c:v>7.0984699200185464</c:v>
                </c:pt>
                <c:pt idx="9">
                  <c:v>6.6309703145768717</c:v>
                </c:pt>
                <c:pt idx="10">
                  <c:v>7.0974414220307027</c:v>
                </c:pt>
                <c:pt idx="11">
                  <c:v>7.0378726397229885</c:v>
                </c:pt>
                <c:pt idx="12">
                  <c:v>7.0569585993995014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4-46AF-9C19-0438CBCE335A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F4-46AF-9C19-0438CBCE335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7.6305019305019304</c:v>
                </c:pt>
                <c:pt idx="1">
                  <c:v>7.1990871891721753</c:v>
                </c:pt>
                <c:pt idx="2">
                  <c:v>6.8430692311616754</c:v>
                </c:pt>
                <c:pt idx="3">
                  <c:v>6.8284109816971714</c:v>
                </c:pt>
                <c:pt idx="4">
                  <c:v>7.8248397332124586</c:v>
                </c:pt>
                <c:pt idx="5">
                  <c:v>6.8711458333333333</c:v>
                </c:pt>
                <c:pt idx="6">
                  <c:v>6.7409203102961914</c:v>
                </c:pt>
                <c:pt idx="7">
                  <c:v>7.6395521243417353</c:v>
                </c:pt>
                <c:pt idx="8">
                  <c:v>6.7718217497143423</c:v>
                </c:pt>
                <c:pt idx="9">
                  <c:v>6.9331755533899484</c:v>
                </c:pt>
                <c:pt idx="10">
                  <c:v>6.8880963702647016</c:v>
                </c:pt>
                <c:pt idx="11">
                  <c:v>6.807446642779249</c:v>
                </c:pt>
                <c:pt idx="12">
                  <c:v>7.0596536599406301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F4-46AF-9C19-0438CBCE335A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F4-46AF-9C19-0438CBCE335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F4-46AF-9C19-0438CBCE335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7.0866267671034979</c:v>
                </c:pt>
                <c:pt idx="1">
                  <c:v>7.5514403292181074</c:v>
                </c:pt>
                <c:pt idx="2">
                  <c:v>7.0064256608504856</c:v>
                </c:pt>
                <c:pt idx="3">
                  <c:v>6.4662548262548265</c:v>
                </c:pt>
                <c:pt idx="4">
                  <c:v>6.2958345849604482</c:v>
                </c:pt>
                <c:pt idx="5">
                  <c:v>6.3864532256513797</c:v>
                </c:pt>
                <c:pt idx="12">
                  <c:v>6.7800865503503225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F4-46AF-9C19-0438CBCE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1F4-46AF-9C19-0438CBCE335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7.4232942910967319</c:v>
                      </c:pt>
                      <c:pt idx="1">
                        <c:v>6.4787005649717511</c:v>
                      </c:pt>
                      <c:pt idx="2">
                        <c:v>6.8313158042902993</c:v>
                      </c:pt>
                      <c:pt idx="3">
                        <c:v>6.5079556291723133</c:v>
                      </c:pt>
                      <c:pt idx="4">
                        <c:v>6.3496859616363945</c:v>
                      </c:pt>
                      <c:pt idx="5">
                        <c:v>7.3215162773125115</c:v>
                      </c:pt>
                      <c:pt idx="6">
                        <c:v>7.2865069625993701</c:v>
                      </c:pt>
                      <c:pt idx="7">
                        <c:v>7.3807104118825428</c:v>
                      </c:pt>
                      <c:pt idx="8">
                        <c:v>6.9096228868660594</c:v>
                      </c:pt>
                      <c:pt idx="9">
                        <c:v>6.9936959076824445</c:v>
                      </c:pt>
                      <c:pt idx="10">
                        <c:v>7.5262712888029952</c:v>
                      </c:pt>
                      <c:pt idx="11">
                        <c:v>6.8146903504560727</c:v>
                      </c:pt>
                      <c:pt idx="12">
                        <c:v>6.9692850855190303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1F4-46AF-9C19-0438CBCE33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F4-46AF-9C19-0438CBCE335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F4-46AF-9C19-0438CBCE335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F4-46AF-9C19-0438CBCE335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F4-46AF-9C19-0438CBCE335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F4-46AF-9C19-0438CBCE335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F4-46AF-9C19-0438CBCE335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F4-46AF-9C19-0438CBCE335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F4-46AF-9C19-0438CBCE335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F4-46AF-9C19-0438CBCE335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F4-46AF-9C19-0438CBCE335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F4-46AF-9C19-0438CBCE335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F4-46AF-9C19-0438CBCE335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F4-46AF-9C19-0438CBCE335A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-0.54387516339843245</c:v>
                </c:pt>
                <c:pt idx="1">
                  <c:v>0.3523531400459321</c:v>
                </c:pt>
                <c:pt idx="2">
                  <c:v>0.16335642968881015</c:v>
                </c:pt>
                <c:pt idx="3">
                  <c:v>-0.36215615544234492</c:v>
                </c:pt>
                <c:pt idx="4">
                  <c:v>-1.5290051482520104</c:v>
                </c:pt>
                <c:pt idx="5">
                  <c:v>-0.48469260768195355</c:v>
                </c:pt>
                <c:pt idx="12">
                  <c:v>-0.39262823621851428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F4-46AF-9C19-0438CBCE3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15-40B6-B0E7-95C375B124A9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7.7964280918490667</c:v>
                </c:pt>
                <c:pt idx="1">
                  <c:v>7.2324605998983227</c:v>
                </c:pt>
                <c:pt idx="2">
                  <c:v>6.6665713795666344</c:v>
                </c:pt>
                <c:pt idx="3">
                  <c:v>7.219209496829893</c:v>
                </c:pt>
                <c:pt idx="4">
                  <c:v>7.0987581312832644</c:v>
                </c:pt>
                <c:pt idx="5">
                  <c:v>7.222138964577657</c:v>
                </c:pt>
                <c:pt idx="6">
                  <c:v>7.3560683324834271</c:v>
                </c:pt>
                <c:pt idx="7">
                  <c:v>7.669089242454004</c:v>
                </c:pt>
                <c:pt idx="8">
                  <c:v>7.4543844791746858</c:v>
                </c:pt>
                <c:pt idx="9">
                  <c:v>6.8535038932146826</c:v>
                </c:pt>
                <c:pt idx="10">
                  <c:v>7.313558145989453</c:v>
                </c:pt>
                <c:pt idx="11">
                  <c:v>7.1532647919929193</c:v>
                </c:pt>
                <c:pt idx="12">
                  <c:v>7.2368184908225697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5-40B6-B0E7-95C375B124A9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15-40B6-B0E7-95C375B124A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7.7086852477477477</c:v>
                </c:pt>
                <c:pt idx="1">
                  <c:v>7.367411718026716</c:v>
                </c:pt>
                <c:pt idx="2">
                  <c:v>7.0097489486427937</c:v>
                </c:pt>
                <c:pt idx="3">
                  <c:v>6.8985964460468709</c:v>
                </c:pt>
                <c:pt idx="4">
                  <c:v>8.7607566765578628</c:v>
                </c:pt>
                <c:pt idx="5">
                  <c:v>7.2048691170486912</c:v>
                </c:pt>
                <c:pt idx="6">
                  <c:v>6.848147736121927</c:v>
                </c:pt>
                <c:pt idx="7">
                  <c:v>8.2811066314472406</c:v>
                </c:pt>
                <c:pt idx="8">
                  <c:v>6.7072241008300031</c:v>
                </c:pt>
                <c:pt idx="9">
                  <c:v>6.9839878447872836</c:v>
                </c:pt>
                <c:pt idx="10">
                  <c:v>6.9939028475711895</c:v>
                </c:pt>
                <c:pt idx="11">
                  <c:v>7.0190933887517861</c:v>
                </c:pt>
                <c:pt idx="12">
                  <c:v>7.258462805380181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15-40B6-B0E7-95C375B124A9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15-40B6-B0E7-95C375B124A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15-40B6-B0E7-95C375B124A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7.155983317292268</c:v>
                </c:pt>
                <c:pt idx="1">
                  <c:v>7.8410682064236736</c:v>
                </c:pt>
                <c:pt idx="2">
                  <c:v>7.1841847719710312</c:v>
                </c:pt>
                <c:pt idx="3">
                  <c:v>6.5829789934632226</c:v>
                </c:pt>
                <c:pt idx="4">
                  <c:v>6.4540757749712974</c:v>
                </c:pt>
                <c:pt idx="5">
                  <c:v>6.4385566640779022</c:v>
                </c:pt>
                <c:pt idx="12">
                  <c:v>6.9180017430412839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15-40B6-B0E7-95C375B12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215-40B6-B0E7-95C375B124A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7.9259781077273219</c:v>
                      </c:pt>
                      <c:pt idx="1">
                        <c:v>6.6174134790528232</c:v>
                      </c:pt>
                      <c:pt idx="2">
                        <c:v>6.8081226387678004</c:v>
                      </c:pt>
                      <c:pt idx="3">
                        <c:v>6.5498000499875033</c:v>
                      </c:pt>
                      <c:pt idx="4">
                        <c:v>6.3911605532170777</c:v>
                      </c:pt>
                      <c:pt idx="5">
                        <c:v>7.6223715960013791</c:v>
                      </c:pt>
                      <c:pt idx="6">
                        <c:v>7.7461226264676037</c:v>
                      </c:pt>
                      <c:pt idx="7">
                        <c:v>7.6563286361348766</c:v>
                      </c:pt>
                      <c:pt idx="8">
                        <c:v>7.0747476304230563</c:v>
                      </c:pt>
                      <c:pt idx="9">
                        <c:v>7.0171175404443851</c:v>
                      </c:pt>
                      <c:pt idx="10">
                        <c:v>7.4343215592562171</c:v>
                      </c:pt>
                      <c:pt idx="11">
                        <c:v>6.6331723867936843</c:v>
                      </c:pt>
                      <c:pt idx="12">
                        <c:v>7.0897793341589743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215-40B6-B0E7-95C375B124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15-40B6-B0E7-95C375B124A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15-40B6-B0E7-95C375B124A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15-40B6-B0E7-95C375B124A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15-40B6-B0E7-95C375B124A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15-40B6-B0E7-95C375B124A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5-40B6-B0E7-95C375B124A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5-40B6-B0E7-95C375B124A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5-40B6-B0E7-95C375B124A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5-40B6-B0E7-95C375B124A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5-40B6-B0E7-95C375B124A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15-40B6-B0E7-95C375B124A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15-40B6-B0E7-95C375B124A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15-40B6-B0E7-95C375B124A9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-0.55270193045547966</c:v>
                </c:pt>
                <c:pt idx="1">
                  <c:v>0.47365648839695762</c:v>
                </c:pt>
                <c:pt idx="2">
                  <c:v>0.17443582332823748</c:v>
                </c:pt>
                <c:pt idx="3">
                  <c:v>-0.31561745258364837</c:v>
                </c:pt>
                <c:pt idx="4">
                  <c:v>-2.3066809015865655</c:v>
                </c:pt>
                <c:pt idx="5">
                  <c:v>-0.76631245297078898</c:v>
                </c:pt>
                <c:pt idx="12">
                  <c:v>-0.5026473752822529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15-40B6-B0E7-95C375B12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6F-4DD3-9D10-A52755C31CED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7.2678207739307537</c:v>
                </c:pt>
                <c:pt idx="1">
                  <c:v>6.3748866727107885</c:v>
                </c:pt>
                <c:pt idx="2">
                  <c:v>6.2699807156631673</c:v>
                </c:pt>
                <c:pt idx="3">
                  <c:v>6.5540688148552704</c:v>
                </c:pt>
                <c:pt idx="4">
                  <c:v>6.9784921892687342</c:v>
                </c:pt>
                <c:pt idx="5">
                  <c:v>6.792074896581755</c:v>
                </c:pt>
                <c:pt idx="6">
                  <c:v>6.4991735537190083</c:v>
                </c:pt>
                <c:pt idx="7">
                  <c:v>5.9193854324734447</c:v>
                </c:pt>
                <c:pt idx="8">
                  <c:v>6.0145369284876908</c:v>
                </c:pt>
                <c:pt idx="9">
                  <c:v>5.7592592592592595</c:v>
                </c:pt>
                <c:pt idx="10">
                  <c:v>6.3474596677100887</c:v>
                </c:pt>
                <c:pt idx="11">
                  <c:v>6.5914120126448896</c:v>
                </c:pt>
                <c:pt idx="12">
                  <c:v>6.4281585702062936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F-4DD3-9D10-A52755C31CED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6F-4DD3-9D10-A52755C31CED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7.3472718001019892</c:v>
                </c:pt>
                <c:pt idx="1">
                  <c:v>6.5530456852791881</c:v>
                </c:pt>
                <c:pt idx="2">
                  <c:v>6.1735346813411827</c:v>
                </c:pt>
                <c:pt idx="3">
                  <c:v>6.5337837837837842</c:v>
                </c:pt>
                <c:pt idx="4">
                  <c:v>5.6585104099592183</c:v>
                </c:pt>
                <c:pt idx="5">
                  <c:v>5.7662775033677596</c:v>
                </c:pt>
                <c:pt idx="6">
                  <c:v>6.3316348195329084</c:v>
                </c:pt>
                <c:pt idx="7">
                  <c:v>5.8554030543205107</c:v>
                </c:pt>
                <c:pt idx="8">
                  <c:v>7.0437370600414075</c:v>
                </c:pt>
                <c:pt idx="9">
                  <c:v>6.7372098264593197</c:v>
                </c:pt>
                <c:pt idx="10">
                  <c:v>6.4935032483758119</c:v>
                </c:pt>
                <c:pt idx="11">
                  <c:v>5.9629437678154966</c:v>
                </c:pt>
                <c:pt idx="12">
                  <c:v>6.3443617042289686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6F-4DD3-9D10-A52755C31CED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6F-4DD3-9D10-A52755C31CE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6F-4DD3-9D10-A52755C31CED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6.8019489070318668</c:v>
                </c:pt>
                <c:pt idx="1">
                  <c:v>6.518280123583934</c:v>
                </c:pt>
                <c:pt idx="2">
                  <c:v>6.2922673656618615</c:v>
                </c:pt>
                <c:pt idx="3">
                  <c:v>5.9648309705561617</c:v>
                </c:pt>
                <c:pt idx="4">
                  <c:v>5.7183426443202983</c:v>
                </c:pt>
                <c:pt idx="5">
                  <c:v>6.1717942407088362</c:v>
                </c:pt>
                <c:pt idx="12">
                  <c:v>6.2351740849381461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6F-4DD3-9D10-A52755C3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76F-4DD3-9D10-A52755C31CE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5.8678739101274315</c:v>
                      </c:pt>
                      <c:pt idx="1">
                        <c:v>5.999748427672956</c:v>
                      </c:pt>
                      <c:pt idx="2">
                        <c:v>6.9111833875406559</c:v>
                      </c:pt>
                      <c:pt idx="3">
                        <c:v>6.3370757846389383</c:v>
                      </c:pt>
                      <c:pt idx="4">
                        <c:v>6.2233920805676357</c:v>
                      </c:pt>
                      <c:pt idx="5">
                        <c:v>6.5052606967500584</c:v>
                      </c:pt>
                      <c:pt idx="6">
                        <c:v>6.0040444893832152</c:v>
                      </c:pt>
                      <c:pt idx="7">
                        <c:v>6.4222270837891049</c:v>
                      </c:pt>
                      <c:pt idx="8">
                        <c:v>6.3658969804618115</c:v>
                      </c:pt>
                      <c:pt idx="9">
                        <c:v>6.9023815755037949</c:v>
                      </c:pt>
                      <c:pt idx="10">
                        <c:v>7.9150615724660565</c:v>
                      </c:pt>
                      <c:pt idx="11">
                        <c:v>7.6278865828705058</c:v>
                      </c:pt>
                      <c:pt idx="12">
                        <c:v>6.5524744117336713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76F-4DD3-9D10-A52755C31C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6F-4DD3-9D10-A52755C31CE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6F-4DD3-9D10-A52755C31CE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6F-4DD3-9D10-A52755C31CE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6F-4DD3-9D10-A52755C31CE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6F-4DD3-9D10-A52755C31CE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6F-4DD3-9D10-A52755C31CE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6F-4DD3-9D10-A52755C31CE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6F-4DD3-9D10-A52755C31CE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6F-4DD3-9D10-A52755C31CE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6F-4DD3-9D10-A52755C31CE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6F-4DD3-9D10-A52755C31CE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6F-4DD3-9D10-A52755C31CE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6F-4DD3-9D10-A52755C31CED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-0.54532289307012238</c:v>
                </c:pt>
                <c:pt idx="1">
                  <c:v>-3.4765561695254021E-2</c:v>
                </c:pt>
                <c:pt idx="2">
                  <c:v>0.11873268432067885</c:v>
                </c:pt>
                <c:pt idx="3">
                  <c:v>-0.56895281322762248</c:v>
                </c:pt>
                <c:pt idx="4">
                  <c:v>5.9832234361079983E-2</c:v>
                </c:pt>
                <c:pt idx="5">
                  <c:v>0.40551673734107663</c:v>
                </c:pt>
                <c:pt idx="12">
                  <c:v>-6.9276325931595828E-2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6F-4DD3-9D10-A52755C3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D-4767-9B35-CFF90628D67C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7.124313186813187</c:v>
                </c:pt>
                <c:pt idx="1">
                  <c:v>6.5791147627882323</c:v>
                </c:pt>
                <c:pt idx="2">
                  <c:v>5.9644093882262412</c:v>
                </c:pt>
                <c:pt idx="3">
                  <c:v>6.3570083400591875</c:v>
                </c:pt>
                <c:pt idx="4">
                  <c:v>5.5242591135588777</c:v>
                </c:pt>
                <c:pt idx="5">
                  <c:v>5.5762331838565027</c:v>
                </c:pt>
                <c:pt idx="6">
                  <c:v>6.1647193585337918</c:v>
                </c:pt>
                <c:pt idx="7">
                  <c:v>6.5305823209049016</c:v>
                </c:pt>
                <c:pt idx="8">
                  <c:v>5.9559572301425661</c:v>
                </c:pt>
                <c:pt idx="9">
                  <c:v>5.8792705931670506</c:v>
                </c:pt>
                <c:pt idx="10">
                  <c:v>6.4353897457273863</c:v>
                </c:pt>
                <c:pt idx="11">
                  <c:v>6.3361764094029542</c:v>
                </c:pt>
                <c:pt idx="12">
                  <c:v>6.214340786430224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AD-4767-9B35-CFF90628D67C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AD-4767-9B35-CFF90628D67C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7.185766257389723</c:v>
                </c:pt>
                <c:pt idx="1">
                  <c:v>7.3258347146578258</c:v>
                </c:pt>
                <c:pt idx="2">
                  <c:v>7.2472490455872443</c:v>
                </c:pt>
                <c:pt idx="3">
                  <c:v>6.7478342308592838</c:v>
                </c:pt>
                <c:pt idx="4">
                  <c:v>5.4668946982653308</c:v>
                </c:pt>
                <c:pt idx="5">
                  <c:v>6.1121495327102799</c:v>
                </c:pt>
                <c:pt idx="6">
                  <c:v>6.5442629179331311</c:v>
                </c:pt>
                <c:pt idx="7">
                  <c:v>6.7305084745762711</c:v>
                </c:pt>
                <c:pt idx="8">
                  <c:v>6.7638081395348841</c:v>
                </c:pt>
                <c:pt idx="9">
                  <c:v>6.6265963916480839</c:v>
                </c:pt>
                <c:pt idx="10">
                  <c:v>7.3039568345323742</c:v>
                </c:pt>
                <c:pt idx="11">
                  <c:v>6.727631305791987</c:v>
                </c:pt>
                <c:pt idx="12">
                  <c:v>6.7387541676535427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D-4767-9B35-CFF90628D67C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AD-4767-9B35-CFF90628D6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AD-4767-9B35-CFF90628D67C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8.1013406044080885</c:v>
                </c:pt>
                <c:pt idx="1">
                  <c:v>7.973727810650888</c:v>
                </c:pt>
                <c:pt idx="2">
                  <c:v>7.5587651598676953</c:v>
                </c:pt>
                <c:pt idx="3">
                  <c:v>7.250183598531212</c:v>
                </c:pt>
                <c:pt idx="4">
                  <c:v>6.3606707317073168</c:v>
                </c:pt>
                <c:pt idx="5">
                  <c:v>5.435026925778506</c:v>
                </c:pt>
                <c:pt idx="12">
                  <c:v>7.1506633867000042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AD-4767-9B35-CFF90628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8AD-4767-9B35-CFF90628D6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7.1522573030392449</c:v>
                      </c:pt>
                      <c:pt idx="1">
                        <c:v>6.7112960161371662</c:v>
                      </c:pt>
                      <c:pt idx="2">
                        <c:v>6.1686800894854583</c:v>
                      </c:pt>
                      <c:pt idx="3">
                        <c:v>5.7547217325610678</c:v>
                      </c:pt>
                      <c:pt idx="4">
                        <c:v>5.3110938712179987</c:v>
                      </c:pt>
                      <c:pt idx="5">
                        <c:v>5.3068219633943432</c:v>
                      </c:pt>
                      <c:pt idx="6">
                        <c:v>5.2538919413919416</c:v>
                      </c:pt>
                      <c:pt idx="7">
                        <c:v>6.5515267175572518</c:v>
                      </c:pt>
                      <c:pt idx="8">
                        <c:v>5.9750933997509339</c:v>
                      </c:pt>
                      <c:pt idx="9">
                        <c:v>6.4300360210584646</c:v>
                      </c:pt>
                      <c:pt idx="10">
                        <c:v>6.2824596328245965</c:v>
                      </c:pt>
                      <c:pt idx="11">
                        <c:v>6.2331799254876179</c:v>
                      </c:pt>
                      <c:pt idx="12">
                        <c:v>6.1202556495942764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8AD-4767-9B35-CFF90628D6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AD-4767-9B35-CFF90628D6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AD-4767-9B35-CFF90628D6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AD-4767-9B35-CFF90628D6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AD-4767-9B35-CFF90628D6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AD-4767-9B35-CFF90628D6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AD-4767-9B35-CFF90628D6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AD-4767-9B35-CFF90628D6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AD-4767-9B35-CFF90628D6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AD-4767-9B35-CFF90628D6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AD-4767-9B35-CFF90628D6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AD-4767-9B35-CFF90628D6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AD-4767-9B35-CFF90628D6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AD-4767-9B35-CFF90628D67C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0.91557434701836549</c:v>
                </c:pt>
                <c:pt idx="1">
                  <c:v>0.64789309599306222</c:v>
                </c:pt>
                <c:pt idx="2">
                  <c:v>0.31151611428045101</c:v>
                </c:pt>
                <c:pt idx="3">
                  <c:v>0.50234936767192817</c:v>
                </c:pt>
                <c:pt idx="4">
                  <c:v>0.89377603344198597</c:v>
                </c:pt>
                <c:pt idx="5">
                  <c:v>-0.67712260693177395</c:v>
                </c:pt>
                <c:pt idx="12">
                  <c:v>0.44884821167933264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AD-4767-9B35-CFF90628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32-421C-9B30-3922FBD24D8E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0.88400000000000001</c:v>
                </c:pt>
                <c:pt idx="1">
                  <c:v>0.89639999999999997</c:v>
                </c:pt>
                <c:pt idx="2">
                  <c:v>0.88939999999999997</c:v>
                </c:pt>
                <c:pt idx="3">
                  <c:v>0.80359999999999998</c:v>
                </c:pt>
                <c:pt idx="4">
                  <c:v>0.80420000000000003</c:v>
                </c:pt>
                <c:pt idx="5">
                  <c:v>0.81640000000000001</c:v>
                </c:pt>
                <c:pt idx="6">
                  <c:v>0.87379999999999991</c:v>
                </c:pt>
                <c:pt idx="7">
                  <c:v>0.90269999999999995</c:v>
                </c:pt>
                <c:pt idx="8">
                  <c:v>0.75800000000000001</c:v>
                </c:pt>
                <c:pt idx="9">
                  <c:v>0.89359999999999995</c:v>
                </c:pt>
                <c:pt idx="10">
                  <c:v>0.83440000000000003</c:v>
                </c:pt>
                <c:pt idx="11">
                  <c:v>0.79709999999999992</c:v>
                </c:pt>
                <c:pt idx="12">
                  <c:v>0.84626026183947245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2-421C-9B30-3922FBD24D8E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32-421C-9B30-3922FBD24D8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0.84379999999999999</c:v>
                </c:pt>
                <c:pt idx="1">
                  <c:v>0.9244</c:v>
                </c:pt>
                <c:pt idx="2">
                  <c:v>0.82620000000000005</c:v>
                </c:pt>
                <c:pt idx="3">
                  <c:v>0.8216</c:v>
                </c:pt>
                <c:pt idx="4">
                  <c:v>0.71109999999999995</c:v>
                </c:pt>
                <c:pt idx="5">
                  <c:v>0.80099999999999993</c:v>
                </c:pt>
                <c:pt idx="6">
                  <c:v>0.93040000000000012</c:v>
                </c:pt>
                <c:pt idx="7">
                  <c:v>0.93909999999999993</c:v>
                </c:pt>
                <c:pt idx="8">
                  <c:v>0.84260000000000002</c:v>
                </c:pt>
                <c:pt idx="9">
                  <c:v>0.90410000000000001</c:v>
                </c:pt>
                <c:pt idx="10">
                  <c:v>0.83560000000000001</c:v>
                </c:pt>
                <c:pt idx="11">
                  <c:v>0.81180000000000008</c:v>
                </c:pt>
                <c:pt idx="12">
                  <c:v>0.84894608892196821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32-421C-9B30-3922FBD24D8E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32-421C-9B30-3922FBD24D8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32-421C-9B30-3922FBD24D8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0.8590000000000001</c:v>
                </c:pt>
                <c:pt idx="1">
                  <c:v>0.9215000000000001</c:v>
                </c:pt>
                <c:pt idx="2">
                  <c:v>0.83609999999999995</c:v>
                </c:pt>
                <c:pt idx="3">
                  <c:v>0.80930000000000002</c:v>
                </c:pt>
                <c:pt idx="4">
                  <c:v>0.73980000000000001</c:v>
                </c:pt>
                <c:pt idx="5">
                  <c:v>0.81370000000000009</c:v>
                </c:pt>
                <c:pt idx="12">
                  <c:v>0.82893853627925762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32-421C-9B30-3922FBD24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932-421C-9B30-3922FBD24D8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0.57789999999999997</c:v>
                      </c:pt>
                      <c:pt idx="1">
                        <c:v>0.78700000000000003</c:v>
                      </c:pt>
                      <c:pt idx="2">
                        <c:v>0.74909999999999999</c:v>
                      </c:pt>
                      <c:pt idx="3">
                        <c:v>0.79280000000000006</c:v>
                      </c:pt>
                      <c:pt idx="4">
                        <c:v>0.63340000000000007</c:v>
                      </c:pt>
                      <c:pt idx="5">
                        <c:v>0.6873999999999999</c:v>
                      </c:pt>
                      <c:pt idx="6">
                        <c:v>0.80249999999999999</c:v>
                      </c:pt>
                      <c:pt idx="7">
                        <c:v>0.89769999999999994</c:v>
                      </c:pt>
                      <c:pt idx="8">
                        <c:v>0.70709999999999995</c:v>
                      </c:pt>
                      <c:pt idx="9">
                        <c:v>0.77500000000000002</c:v>
                      </c:pt>
                      <c:pt idx="10">
                        <c:v>0.79510000000000003</c:v>
                      </c:pt>
                      <c:pt idx="11">
                        <c:v>0.7854000000000001</c:v>
                      </c:pt>
                      <c:pt idx="12">
                        <c:v>0.74895069673736636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932-421C-9B30-3922FBD24D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32-421C-9B30-3922FBD24D8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32-421C-9B30-3922FBD24D8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32-421C-9B30-3922FBD24D8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32-421C-9B30-3922FBD24D8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32-421C-9B30-3922FBD24D8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32-421C-9B30-3922FBD24D8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32-421C-9B30-3922FBD24D8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2-421C-9B30-3922FBD24D8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2-421C-9B30-3922FBD24D8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2-421C-9B30-3922FBD24D8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2-421C-9B30-3922FBD24D8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2-421C-9B30-3922FBD24D8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2-421C-9B30-3922FBD24D8E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1.801374733349137E-2</c:v>
                </c:pt>
                <c:pt idx="1">
                  <c:v>-3.1371700562525806E-3</c:v>
                </c:pt>
                <c:pt idx="2">
                  <c:v>1.1982570806100101E-2</c:v>
                </c:pt>
                <c:pt idx="3">
                  <c:v>-1.4970788704965932E-2</c:v>
                </c:pt>
                <c:pt idx="4">
                  <c:v>4.0360005625087902E-2</c:v>
                </c:pt>
                <c:pt idx="5">
                  <c:v>1.5855181023720633E-2</c:v>
                </c:pt>
                <c:pt idx="12">
                  <c:v>1.1203443071700514E-2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32-421C-9B30-3922FBD24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A-41F0-A1C4-B07557F8627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0.60470000000000002</c:v>
                </c:pt>
                <c:pt idx="1">
                  <c:v>0.51560000000000006</c:v>
                </c:pt>
                <c:pt idx="2">
                  <c:v>0.60250000000000004</c:v>
                </c:pt>
                <c:pt idx="3">
                  <c:v>0.47450000000000003</c:v>
                </c:pt>
                <c:pt idx="4">
                  <c:v>0.4093</c:v>
                </c:pt>
                <c:pt idx="5">
                  <c:v>0.39950000000000002</c:v>
                </c:pt>
                <c:pt idx="6">
                  <c:v>0.52290000000000003</c:v>
                </c:pt>
                <c:pt idx="7">
                  <c:v>0.60580000000000001</c:v>
                </c:pt>
                <c:pt idx="8">
                  <c:v>0.4698</c:v>
                </c:pt>
                <c:pt idx="9">
                  <c:v>0.54510000000000003</c:v>
                </c:pt>
                <c:pt idx="10">
                  <c:v>0.59079999999999999</c:v>
                </c:pt>
                <c:pt idx="11">
                  <c:v>0.56399999999999995</c:v>
                </c:pt>
                <c:pt idx="12">
                  <c:v>0.52537500000000004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A-41F0-A1C4-B07557F86278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A-41F0-A1C4-B07557F8627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0.58520000000000005</c:v>
                </c:pt>
                <c:pt idx="1">
                  <c:v>0.63429999999999997</c:v>
                </c:pt>
                <c:pt idx="2">
                  <c:v>0.59760000000000002</c:v>
                </c:pt>
                <c:pt idx="3">
                  <c:v>0.55149999999999999</c:v>
                </c:pt>
                <c:pt idx="4">
                  <c:v>0.41439999999999999</c:v>
                </c:pt>
                <c:pt idx="5">
                  <c:v>0.46299999999999997</c:v>
                </c:pt>
                <c:pt idx="6">
                  <c:v>0.63790000000000002</c:v>
                </c:pt>
                <c:pt idx="7">
                  <c:v>0.73530000000000006</c:v>
                </c:pt>
                <c:pt idx="8">
                  <c:v>0.5343</c:v>
                </c:pt>
                <c:pt idx="9">
                  <c:v>0.60530000000000006</c:v>
                </c:pt>
                <c:pt idx="10">
                  <c:v>0.62170000000000003</c:v>
                </c:pt>
                <c:pt idx="11">
                  <c:v>0.60009999999999997</c:v>
                </c:pt>
                <c:pt idx="12">
                  <c:v>0.58171666666666666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A-41F0-A1C4-B07557F86278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A-41F0-A1C4-B07557F86278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0.66020000000000001</c:v>
                </c:pt>
                <c:pt idx="1">
                  <c:v>0.69069999999999998</c:v>
                </c:pt>
                <c:pt idx="2">
                  <c:v>0.63479999999999992</c:v>
                </c:pt>
                <c:pt idx="3">
                  <c:v>0.60270000000000001</c:v>
                </c:pt>
                <c:pt idx="4">
                  <c:v>0.41090000000000004</c:v>
                </c:pt>
                <c:pt idx="5">
                  <c:v>0.47240000000000004</c:v>
                </c:pt>
                <c:pt idx="12">
                  <c:v>0.57976772016557787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A-41F0-A1C4-B07557F86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AA-41F0-A1C4-B07557F8627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AA-41F0-A1C4-B07557F8627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AA-41F0-A1C4-B07557F8627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AA-41F0-A1C4-B07557F8627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AA-41F0-A1C4-B07557F8627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AA-41F0-A1C4-B07557F8627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AA-41F0-A1C4-B07557F8627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AA-41F0-A1C4-B07557F8627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AA-41F0-A1C4-B07557F8627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AA-41F0-A1C4-B07557F8627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AA-41F0-A1C4-B07557F8627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AA-41F0-A1C4-B07557F8627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AA-41F0-A1C4-B07557F86278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0.12816131237183859</c:v>
                </c:pt>
                <c:pt idx="1">
                  <c:v>8.8916916285669334E-2</c:v>
                </c:pt>
                <c:pt idx="2">
                  <c:v>6.2248995983935629E-2</c:v>
                </c:pt>
                <c:pt idx="3">
                  <c:v>9.283771532184959E-2</c:v>
                </c:pt>
                <c:pt idx="4">
                  <c:v>-8.4459459459458319E-3</c:v>
                </c:pt>
                <c:pt idx="5">
                  <c:v>2.0302375809935436E-2</c:v>
                </c:pt>
                <c:pt idx="12">
                  <c:v>7.4003981667197571E-2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AA-41F0-A1C4-B07557F86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42-41D1-B81E-AB36A420076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0.86799999999999999</c:v>
                </c:pt>
                <c:pt idx="1">
                  <c:v>0.91409999999999991</c:v>
                </c:pt>
                <c:pt idx="2">
                  <c:v>0.88969999999999994</c:v>
                </c:pt>
                <c:pt idx="3">
                  <c:v>0.754</c:v>
                </c:pt>
                <c:pt idx="4">
                  <c:v>0.93720000000000003</c:v>
                </c:pt>
                <c:pt idx="5">
                  <c:v>0.98010000000000008</c:v>
                </c:pt>
                <c:pt idx="6">
                  <c:v>0.95640000000000003</c:v>
                </c:pt>
                <c:pt idx="7">
                  <c:v>0.94879999999999998</c:v>
                </c:pt>
                <c:pt idx="8">
                  <c:v>0.80590000000000006</c:v>
                </c:pt>
                <c:pt idx="9">
                  <c:v>0.80370000000000008</c:v>
                </c:pt>
                <c:pt idx="10">
                  <c:v>0.82819999999999994</c:v>
                </c:pt>
                <c:pt idx="11">
                  <c:v>0.76069999999999993</c:v>
                </c:pt>
                <c:pt idx="12">
                  <c:v>0.87063189176104616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42-41D1-B81E-AB36A4200764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42-41D1-B81E-AB36A420076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0.87609999999999999</c:v>
                </c:pt>
                <c:pt idx="1">
                  <c:v>0.86909999999999998</c:v>
                </c:pt>
                <c:pt idx="2">
                  <c:v>0.73329999999999995</c:v>
                </c:pt>
                <c:pt idx="3">
                  <c:v>0.75950000000000006</c:v>
                </c:pt>
                <c:pt idx="4">
                  <c:v>0.8015000000000001</c:v>
                </c:pt>
                <c:pt idx="5">
                  <c:v>0.80689999999999995</c:v>
                </c:pt>
                <c:pt idx="6">
                  <c:v>0.90670000000000006</c:v>
                </c:pt>
                <c:pt idx="7">
                  <c:v>0.92090000000000005</c:v>
                </c:pt>
                <c:pt idx="8">
                  <c:v>0.85510000000000008</c:v>
                </c:pt>
                <c:pt idx="9">
                  <c:v>0.90890000000000004</c:v>
                </c:pt>
                <c:pt idx="10">
                  <c:v>0.81640000000000001</c:v>
                </c:pt>
                <c:pt idx="11">
                  <c:v>0.69959999999999989</c:v>
                </c:pt>
                <c:pt idx="12">
                  <c:v>0.82939589170206451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42-41D1-B81E-AB36A4200764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42-41D1-B81E-AB36A4200764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0.78520000000000001</c:v>
                </c:pt>
                <c:pt idx="1">
                  <c:v>0.85219999999999996</c:v>
                </c:pt>
                <c:pt idx="2">
                  <c:v>0.7298</c:v>
                </c:pt>
                <c:pt idx="3">
                  <c:v>0.6873999999999999</c:v>
                </c:pt>
                <c:pt idx="4">
                  <c:v>0.74690000000000001</c:v>
                </c:pt>
                <c:pt idx="5">
                  <c:v>0.78780000000000006</c:v>
                </c:pt>
                <c:pt idx="12">
                  <c:v>0.76374315901291912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42-41D1-B81E-AB36A4200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42-41D1-B81E-AB36A420076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42-41D1-B81E-AB36A420076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42-41D1-B81E-AB36A420076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42-41D1-B81E-AB36A420076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42-41D1-B81E-AB36A420076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42-41D1-B81E-AB36A420076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42-41D1-B81E-AB36A420076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42-41D1-B81E-AB36A420076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42-41D1-B81E-AB36A420076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42-41D1-B81E-AB36A420076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42-41D1-B81E-AB36A420076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42-41D1-B81E-AB36A420076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42-41D1-B81E-AB36A4200764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-0.10375527907773086</c:v>
                </c:pt>
                <c:pt idx="1">
                  <c:v>-1.944540329076061E-2</c:v>
                </c:pt>
                <c:pt idx="2">
                  <c:v>-4.7729442247373965E-3</c:v>
                </c:pt>
                <c:pt idx="3">
                  <c:v>-9.4930875576037077E-2</c:v>
                </c:pt>
                <c:pt idx="4">
                  <c:v>-6.8122270742358215E-2</c:v>
                </c:pt>
                <c:pt idx="5">
                  <c:v>-2.3670839013508416E-2</c:v>
                </c:pt>
                <c:pt idx="12">
                  <c:v>-5.3595395416064506E-2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42-41D1-B81E-AB36A4200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C-4D45-9514-3138788795E0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0.98140000000000005</c:v>
                </c:pt>
                <c:pt idx="1">
                  <c:v>1.0293000000000001</c:v>
                </c:pt>
                <c:pt idx="2">
                  <c:v>0.98959999999999992</c:v>
                </c:pt>
                <c:pt idx="3">
                  <c:v>0.91859999999999997</c:v>
                </c:pt>
                <c:pt idx="4">
                  <c:v>0.94200000000000006</c:v>
                </c:pt>
                <c:pt idx="5">
                  <c:v>0.96189999999999998</c:v>
                </c:pt>
                <c:pt idx="6">
                  <c:v>0.99629999999999996</c:v>
                </c:pt>
                <c:pt idx="7">
                  <c:v>1.0063</c:v>
                </c:pt>
                <c:pt idx="8">
                  <c:v>0.85860000000000003</c:v>
                </c:pt>
                <c:pt idx="9">
                  <c:v>1.0153000000000001</c:v>
                </c:pt>
                <c:pt idx="10">
                  <c:v>0.92370000000000008</c:v>
                </c:pt>
                <c:pt idx="11">
                  <c:v>0.88249999999999995</c:v>
                </c:pt>
                <c:pt idx="12">
                  <c:v>0.95887504094051124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C-4D45-9514-3138788795E0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C-4D45-9514-3138788795E0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0.93849999999999989</c:v>
                </c:pt>
                <c:pt idx="1">
                  <c:v>1.0306999999999999</c:v>
                </c:pt>
                <c:pt idx="2">
                  <c:v>0.90989999999999993</c:v>
                </c:pt>
                <c:pt idx="3">
                  <c:v>0.92059999999999997</c:v>
                </c:pt>
                <c:pt idx="4">
                  <c:v>0.81980000000000008</c:v>
                </c:pt>
                <c:pt idx="5">
                  <c:v>0.92480000000000007</c:v>
                </c:pt>
                <c:pt idx="6">
                  <c:v>1.0375000000000001</c:v>
                </c:pt>
                <c:pt idx="7">
                  <c:v>1.0137</c:v>
                </c:pt>
                <c:pt idx="8">
                  <c:v>0.9556</c:v>
                </c:pt>
                <c:pt idx="9">
                  <c:v>1.0136000000000001</c:v>
                </c:pt>
                <c:pt idx="10">
                  <c:v>0.91390000000000005</c:v>
                </c:pt>
                <c:pt idx="11">
                  <c:v>0.88930000000000009</c:v>
                </c:pt>
                <c:pt idx="12">
                  <c:v>0.9468475865347219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0C-4D45-9514-3138788795E0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C-4D45-9514-3138788795E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F0C-4D45-9514-3138788795E0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0.93180000000000007</c:v>
                </c:pt>
                <c:pt idx="1">
                  <c:v>1.0061</c:v>
                </c:pt>
                <c:pt idx="2">
                  <c:v>0.90989999999999993</c:v>
                </c:pt>
                <c:pt idx="3">
                  <c:v>0.88049999999999995</c:v>
                </c:pt>
                <c:pt idx="4">
                  <c:v>0.85309999999999997</c:v>
                </c:pt>
                <c:pt idx="5">
                  <c:v>0.93129999999999991</c:v>
                </c:pt>
                <c:pt idx="12">
                  <c:v>0.91748261498509853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0C-4D45-9514-31387887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F0C-4D45-9514-3138788795E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0.61520000000000008</c:v>
                      </c:pt>
                      <c:pt idx="1">
                        <c:v>0.86180000000000012</c:v>
                      </c:pt>
                      <c:pt idx="2">
                        <c:v>0.8236</c:v>
                      </c:pt>
                      <c:pt idx="3">
                        <c:v>0.90949999999999998</c:v>
                      </c:pt>
                      <c:pt idx="4">
                        <c:v>0.76180000000000003</c:v>
                      </c:pt>
                      <c:pt idx="5">
                        <c:v>0.81559999999999999</c:v>
                      </c:pt>
                      <c:pt idx="6">
                        <c:v>0.92709999999999992</c:v>
                      </c:pt>
                      <c:pt idx="7">
                        <c:v>1.0247999999999999</c:v>
                      </c:pt>
                      <c:pt idx="8">
                        <c:v>0.81950000000000001</c:v>
                      </c:pt>
                      <c:pt idx="9">
                        <c:v>0.8881</c:v>
                      </c:pt>
                      <c:pt idx="10">
                        <c:v>0.87360000000000004</c:v>
                      </c:pt>
                      <c:pt idx="11">
                        <c:v>0.86670000000000003</c:v>
                      </c:pt>
                      <c:pt idx="12">
                        <c:v>0.84878834356712252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F0C-4D45-9514-3138788795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0C-4D45-9514-3138788795E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0C-4D45-9514-3138788795E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0C-4D45-9514-3138788795E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0C-4D45-9514-3138788795E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0C-4D45-9514-3138788795E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0C-4D45-9514-3138788795E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0C-4D45-9514-3138788795E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0C-4D45-9514-3138788795E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0C-4D45-9514-3138788795E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0C-4D45-9514-3138788795E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0C-4D45-9514-3138788795E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0C-4D45-9514-3138788795E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0C-4D45-9514-3138788795E0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-7.139051678209718E-3</c:v>
                </c:pt>
                <c:pt idx="1">
                  <c:v>-2.3867274667701555E-2</c:v>
                </c:pt>
                <c:pt idx="2">
                  <c:v>0</c:v>
                </c:pt>
                <c:pt idx="3">
                  <c:v>-4.3558548772539729E-2</c:v>
                </c:pt>
                <c:pt idx="4">
                  <c:v>4.0619663332519984E-2</c:v>
                </c:pt>
                <c:pt idx="5">
                  <c:v>7.0285467128026191E-3</c:v>
                </c:pt>
                <c:pt idx="12">
                  <c:v>-5.2331221103819603E-3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0C-4D45-9514-31387887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4F-4450-ADF8-30FEB242419D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1.014</c:v>
                </c:pt>
                <c:pt idx="1">
                  <c:v>1.0624</c:v>
                </c:pt>
                <c:pt idx="2">
                  <c:v>1.0183</c:v>
                </c:pt>
                <c:pt idx="3">
                  <c:v>0.96579999999999999</c:v>
                </c:pt>
                <c:pt idx="4">
                  <c:v>0.94340000000000002</c:v>
                </c:pt>
                <c:pt idx="5">
                  <c:v>0.95669999999999999</c:v>
                </c:pt>
                <c:pt idx="6">
                  <c:v>1.0078</c:v>
                </c:pt>
                <c:pt idx="7">
                  <c:v>1.0227999999999999</c:v>
                </c:pt>
                <c:pt idx="8">
                  <c:v>0.87370000000000003</c:v>
                </c:pt>
                <c:pt idx="9">
                  <c:v>1.0761000000000001</c:v>
                </c:pt>
                <c:pt idx="10">
                  <c:v>0.95109999999999995</c:v>
                </c:pt>
                <c:pt idx="11">
                  <c:v>0.91739999999999999</c:v>
                </c:pt>
                <c:pt idx="12">
                  <c:v>0.9842204608862104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F-4450-ADF8-30FEB242419D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4F-4450-ADF8-30FEB242419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0.95640000000000003</c:v>
                </c:pt>
                <c:pt idx="1">
                  <c:v>1.0770999999999999</c:v>
                </c:pt>
                <c:pt idx="2">
                  <c:v>0.96069999999999989</c:v>
                </c:pt>
                <c:pt idx="3">
                  <c:v>0.96689999999999998</c:v>
                </c:pt>
                <c:pt idx="4">
                  <c:v>0.82499999999999996</c:v>
                </c:pt>
                <c:pt idx="5">
                  <c:v>0.9587</c:v>
                </c:pt>
                <c:pt idx="6">
                  <c:v>1.0750999999999999</c:v>
                </c:pt>
                <c:pt idx="7">
                  <c:v>1.0403</c:v>
                </c:pt>
                <c:pt idx="8">
                  <c:v>0.98439999999999994</c:v>
                </c:pt>
                <c:pt idx="9">
                  <c:v>1.0436000000000001</c:v>
                </c:pt>
                <c:pt idx="10">
                  <c:v>0.94189999999999996</c:v>
                </c:pt>
                <c:pt idx="11">
                  <c:v>0.94379999999999997</c:v>
                </c:pt>
                <c:pt idx="12">
                  <c:v>0.98058235865639209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4F-4450-ADF8-30FEB242419D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4F-4450-ADF8-30FEB242419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A4F-4450-ADF8-30FEB242419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0.97389999999999999</c:v>
                </c:pt>
                <c:pt idx="1">
                  <c:v>1.0503</c:v>
                </c:pt>
                <c:pt idx="2">
                  <c:v>0.96160000000000001</c:v>
                </c:pt>
                <c:pt idx="3">
                  <c:v>0.93599999999999994</c:v>
                </c:pt>
                <c:pt idx="4">
                  <c:v>0.88359999999999994</c:v>
                </c:pt>
                <c:pt idx="5">
                  <c:v>0.97250000000000003</c:v>
                </c:pt>
                <c:pt idx="12">
                  <c:v>0.96164004941565684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4F-4450-ADF8-30FEB2424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A4F-4450-ADF8-30FEB242419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0.63919999999999999</c:v>
                      </c:pt>
                      <c:pt idx="1">
                        <c:v>0.87879999999999991</c:v>
                      </c:pt>
                      <c:pt idx="2">
                        <c:v>0.81900000000000006</c:v>
                      </c:pt>
                      <c:pt idx="3">
                        <c:v>0.94669999999999999</c:v>
                      </c:pt>
                      <c:pt idx="4">
                        <c:v>0.74309999999999998</c:v>
                      </c:pt>
                      <c:pt idx="5">
                        <c:v>0.79879999999999995</c:v>
                      </c:pt>
                      <c:pt idx="6">
                        <c:v>0.93409999999999993</c:v>
                      </c:pt>
                      <c:pt idx="7">
                        <c:v>1.0628</c:v>
                      </c:pt>
                      <c:pt idx="8">
                        <c:v>0.8284999999999999</c:v>
                      </c:pt>
                      <c:pt idx="9">
                        <c:v>0.91280000000000006</c:v>
                      </c:pt>
                      <c:pt idx="10">
                        <c:v>0.89829999999999999</c:v>
                      </c:pt>
                      <c:pt idx="11">
                        <c:v>0.88780000000000003</c:v>
                      </c:pt>
                      <c:pt idx="12">
                        <c:v>0.86230572081972345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A4F-4450-ADF8-30FEB24241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4F-4450-ADF8-30FEB242419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4F-4450-ADF8-30FEB242419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4F-4450-ADF8-30FEB242419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4F-4450-ADF8-30FEB242419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4F-4450-ADF8-30FEB242419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4F-4450-ADF8-30FEB242419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4F-4450-ADF8-30FEB242419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4F-4450-ADF8-30FEB242419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4F-4450-ADF8-30FEB242419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4F-4450-ADF8-30FEB242419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4F-4450-ADF8-30FEB242419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4F-4450-ADF8-30FEB242419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4F-4450-ADF8-30FEB242419D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1.8297783354245034E-2</c:v>
                </c:pt>
                <c:pt idx="1">
                  <c:v>-2.4881626589917327E-2</c:v>
                </c:pt>
                <c:pt idx="2">
                  <c:v>9.3681690434066489E-4</c:v>
                </c:pt>
                <c:pt idx="3">
                  <c:v>-3.1957803288861331E-2</c:v>
                </c:pt>
                <c:pt idx="4">
                  <c:v>7.1030303030302999E-2</c:v>
                </c:pt>
                <c:pt idx="5">
                  <c:v>1.4394492541983883E-2</c:v>
                </c:pt>
                <c:pt idx="12">
                  <c:v>6.4995444683428882E-3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4F-4450-ADF8-30FEB2424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4788</c:v>
                </c:pt>
                <c:pt idx="1">
                  <c:v>1488</c:v>
                </c:pt>
                <c:pt idx="2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C-49ED-B96E-41D8087AA367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6649</c:v>
                </c:pt>
                <c:pt idx="1">
                  <c:v>4530</c:v>
                </c:pt>
                <c:pt idx="2">
                  <c:v>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C-49ED-B96E-41D8087A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8C-49ED-B96E-41D8087AA3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8C-49ED-B96E-41D8087AA3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8C-49ED-B96E-41D8087AA36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C-49ED-B96E-41D8087AA36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C-49ED-B96E-41D8087AA36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C-49ED-B96E-41D8087AA36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8C-49ED-B96E-41D8087AA36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C-49ED-B96E-41D8087AA36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8C-49ED-B96E-41D8087AA36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0.37459154929577465</c:v>
                </c:pt>
                <c:pt idx="1">
                  <c:v>0.25521126760563378</c:v>
                </c:pt>
                <c:pt idx="2">
                  <c:v>0.37019718309859156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8C-49ED-B96E-41D8087A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8C-49ED-B96E-41D8087AA3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8C-49ED-B96E-41D8087AA3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8C-49ED-B96E-41D8087AA3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8C-49ED-B96E-41D8087AA3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8C-49ED-B96E-41D8087AA3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8C-49ED-B96E-41D8087AA367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8C-49ED-B96E-41D8087AA367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C-49ED-B96E-41D8087AA367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8C-49ED-B96E-41D8087AA367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8C-49ED-B96E-41D8087AA367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8C-49ED-B96E-41D8087AA36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8C-49ED-B96E-41D8087AA36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0.38868003341687563</c:v>
                </c:pt>
                <c:pt idx="1">
                  <c:v>2.0443548387096775</c:v>
                </c:pt>
                <c:pt idx="2">
                  <c:v>1.0579392420920763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8C-49ED-B96E-41D8087AA3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CF-4F34-8A82-ACFAC13ED8C3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1598</c:v>
                </c:pt>
                <c:pt idx="1">
                  <c:v>2028</c:v>
                </c:pt>
                <c:pt idx="2">
                  <c:v>3428</c:v>
                </c:pt>
                <c:pt idx="3">
                  <c:v>1590</c:v>
                </c:pt>
                <c:pt idx="4">
                  <c:v>1681</c:v>
                </c:pt>
                <c:pt idx="5">
                  <c:v>1391</c:v>
                </c:pt>
                <c:pt idx="6">
                  <c:v>1166</c:v>
                </c:pt>
                <c:pt idx="7">
                  <c:v>1232</c:v>
                </c:pt>
                <c:pt idx="8">
                  <c:v>1114</c:v>
                </c:pt>
                <c:pt idx="9">
                  <c:v>1956</c:v>
                </c:pt>
                <c:pt idx="10">
                  <c:v>2484</c:v>
                </c:pt>
                <c:pt idx="11">
                  <c:v>1784</c:v>
                </c:pt>
                <c:pt idx="12">
                  <c:v>21452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F-4F34-8A82-ACFAC13ED8C3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CF-4F34-8A82-ACFAC13ED8C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1749</c:v>
                </c:pt>
                <c:pt idx="1">
                  <c:v>1749</c:v>
                </c:pt>
                <c:pt idx="2">
                  <c:v>2359</c:v>
                </c:pt>
                <c:pt idx="3">
                  <c:v>2129</c:v>
                </c:pt>
                <c:pt idx="4">
                  <c:v>829</c:v>
                </c:pt>
                <c:pt idx="5">
                  <c:v>1601</c:v>
                </c:pt>
                <c:pt idx="6">
                  <c:v>1615</c:v>
                </c:pt>
                <c:pt idx="7">
                  <c:v>1507</c:v>
                </c:pt>
                <c:pt idx="8">
                  <c:v>1375</c:v>
                </c:pt>
                <c:pt idx="9">
                  <c:v>2380</c:v>
                </c:pt>
                <c:pt idx="10">
                  <c:v>2391</c:v>
                </c:pt>
                <c:pt idx="11">
                  <c:v>1986</c:v>
                </c:pt>
                <c:pt idx="12">
                  <c:v>21670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CF-4F34-8A82-ACFAC13ED8C3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CF-4F34-8A82-ACFAC13ED8C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CF-4F34-8A82-ACFAC13ED8C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1817</c:v>
                </c:pt>
                <c:pt idx="1">
                  <c:v>1762</c:v>
                </c:pt>
                <c:pt idx="2">
                  <c:v>2548</c:v>
                </c:pt>
                <c:pt idx="3">
                  <c:v>1713</c:v>
                </c:pt>
                <c:pt idx="4">
                  <c:v>1370</c:v>
                </c:pt>
                <c:pt idx="5">
                  <c:v>1240</c:v>
                </c:pt>
                <c:pt idx="12">
                  <c:v>10450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CF-4F34-8A82-ACFAC13E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0CF-4F34-8A82-ACFAC13ED8C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1070</c:v>
                      </c:pt>
                      <c:pt idx="1">
                        <c:v>1299</c:v>
                      </c:pt>
                      <c:pt idx="2">
                        <c:v>1553</c:v>
                      </c:pt>
                      <c:pt idx="3">
                        <c:v>1519</c:v>
                      </c:pt>
                      <c:pt idx="4">
                        <c:v>881</c:v>
                      </c:pt>
                      <c:pt idx="5">
                        <c:v>1321</c:v>
                      </c:pt>
                      <c:pt idx="6">
                        <c:v>1114</c:v>
                      </c:pt>
                      <c:pt idx="7">
                        <c:v>998</c:v>
                      </c:pt>
                      <c:pt idx="8">
                        <c:v>1047</c:v>
                      </c:pt>
                      <c:pt idx="9">
                        <c:v>1679</c:v>
                      </c:pt>
                      <c:pt idx="10">
                        <c:v>2421</c:v>
                      </c:pt>
                      <c:pt idx="11">
                        <c:v>1685</c:v>
                      </c:pt>
                      <c:pt idx="12">
                        <c:v>16587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0CF-4F34-8A82-ACFAC13ED8C3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90CF-4F34-8A82-ACFAC13ED8C3}"/>
                    </c:ext>
                  </c:extLst>
                </c:dP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1623</c:v>
                      </c:pt>
                      <c:pt idx="1">
                        <c:v>1902</c:v>
                      </c:pt>
                      <c:pt idx="2">
                        <c:v>2140</c:v>
                      </c:pt>
                      <c:pt idx="3">
                        <c:v>1573</c:v>
                      </c:pt>
                      <c:pt idx="4">
                        <c:v>1613</c:v>
                      </c:pt>
                      <c:pt idx="5">
                        <c:v>1398</c:v>
                      </c:pt>
                      <c:pt idx="6">
                        <c:v>1518</c:v>
                      </c:pt>
                      <c:pt idx="7">
                        <c:v>1506</c:v>
                      </c:pt>
                      <c:pt idx="8">
                        <c:v>1465</c:v>
                      </c:pt>
                      <c:pt idx="9">
                        <c:v>1982</c:v>
                      </c:pt>
                      <c:pt idx="10">
                        <c:v>2298</c:v>
                      </c:pt>
                      <c:pt idx="11">
                        <c:v>1850</c:v>
                      </c:pt>
                      <c:pt idx="12">
                        <c:v>20868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0CF-4F34-8A82-ACFAC13ED8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CF-4F34-8A82-ACFAC13ED8C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CF-4F34-8A82-ACFAC13ED8C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CF-4F34-8A82-ACFAC13ED8C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CF-4F34-8A82-ACFAC13ED8C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CF-4F34-8A82-ACFAC13ED8C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CF-4F34-8A82-ACFAC13ED8C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CF-4F34-8A82-ACFAC13ED8C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CF-4F34-8A82-ACFAC13ED8C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CF-4F34-8A82-ACFAC13ED8C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CF-4F34-8A82-ACFAC13ED8C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CF-4F34-8A82-ACFAC13ED8C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CF-4F34-8A82-ACFAC13ED8C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CF-4F34-8A82-ACFAC13ED8C3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3.8879359634076627E-2</c:v>
                </c:pt>
                <c:pt idx="1">
                  <c:v>7.4328187535734891E-3</c:v>
                </c:pt>
                <c:pt idx="2">
                  <c:v>8.0118694362017795E-2</c:v>
                </c:pt>
                <c:pt idx="3">
                  <c:v>-0.19539689995302956</c:v>
                </c:pt>
                <c:pt idx="4">
                  <c:v>0.65259348612786483</c:v>
                </c:pt>
                <c:pt idx="5">
                  <c:v>-0.2254840724547158</c:v>
                </c:pt>
                <c:pt idx="12">
                  <c:v>3.2642089093701809E-3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CF-4F34-8A82-ACFAC13E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C5-41D8-ADC9-C8CBEF32AC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C5-41D8-ADC9-C8CBEF32AC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C5-41D8-ADC9-C8CBEF32AC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C5-41D8-ADC9-C8CBEF32AC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C5-41D8-ADC9-C8CBEF32AC3E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5-41D8-ADC9-C8CBEF32AC3E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5-41D8-ADC9-C8CBEF32AC3E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5-41D8-ADC9-C8CBEF32AC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5-41D8-ADC9-C8CBEF32AC3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5-41D8-ADC9-C8CBEF32AC3E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C5-41D8-ADC9-C8CBEF32A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6649</c:v>
                </c:pt>
                <c:pt idx="1">
                  <c:v>4530</c:v>
                </c:pt>
                <c:pt idx="2">
                  <c:v>6571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C5-41D8-ADC9-C8CBEF32A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30-43AA-9231-8DC9BA4CFCA5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0-43AA-9231-8DC9BA4CFCA5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0-43AA-9231-8DC9BA4CFCA5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0-43AA-9231-8DC9BA4CFCA5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0-43AA-9231-8DC9BA4CFCA5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0-43AA-9231-8DC9BA4CFCA5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0-43AA-9231-8DC9BA4CFCA5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0-43AA-9231-8DC9BA4CFCA5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0-43AA-9231-8DC9BA4CFCA5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0-43AA-9231-8DC9BA4CF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EC30-43AA-9231-8DC9BA4CFCA5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0-43AA-9231-8DC9BA4CFCA5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0-43AA-9231-8DC9BA4CFCA5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0-43AA-9231-8DC9BA4CFCA5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30-43AA-9231-8DC9BA4CF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C30-43AA-9231-8DC9BA4CFCA5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EC30-43AA-9231-8DC9BA4CFCA5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30-43AA-9231-8DC9BA4CFCA5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30-43AA-9231-8DC9BA4CFCA5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30-43AA-9231-8DC9BA4CFCA5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30-43AA-9231-8DC9BA4CFCA5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30-43AA-9231-8DC9BA4CFCA5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30-43AA-9231-8DC9BA4CFCA5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30-43AA-9231-8DC9BA4CFCA5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30-43AA-9231-8DC9BA4CFCA5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30-43AA-9231-8DC9BA4CFCA5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30-43AA-9231-8DC9BA4CFCA5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30-43AA-9231-8DC9BA4CFCA5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30-43AA-9231-8DC9BA4CFCA5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30-43AA-9231-8DC9BA4CFCA5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30-43AA-9231-8DC9BA4CFCA5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30-43AA-9231-8DC9BA4CFCA5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30-43AA-9231-8DC9BA4CFC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C30-43AA-9231-8DC9BA4CFCA5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30-43AA-9231-8DC9BA4CFC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30-43AA-9231-8DC9BA4CFC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30-43AA-9231-8DC9BA4CFC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30-43AA-9231-8DC9BA4CFC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C30-43AA-9231-8DC9BA4CFC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C30-43AA-9231-8DC9BA4CFC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C30-43AA-9231-8DC9BA4CFC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C30-43AA-9231-8DC9BA4CFC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C30-43AA-9231-8DC9BA4CFC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C30-43AA-9231-8DC9BA4CFC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EC30-43AA-9231-8DC9BA4CFC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EC30-43AA-9231-8DC9BA4CFC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EC30-43AA-9231-8DC9BA4CFC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EC30-43AA-9231-8DC9BA4CFC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EC30-43AA-9231-8DC9BA4CFCA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EC30-43AA-9231-8DC9BA4CFCA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30-43AA-9231-8DC9BA4CFCA5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30-43AA-9231-8DC9BA4CFCA5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30-43AA-9231-8DC9BA4CFCA5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30-43AA-9231-8DC9BA4CFCA5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30-43AA-9231-8DC9BA4CFCA5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C30-43AA-9231-8DC9BA4CFCA5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30-43AA-9231-8DC9BA4CFCA5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30-43AA-9231-8DC9BA4CFCA5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30-43AA-9231-8DC9BA4CFCA5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C30-43AA-9231-8DC9BA4CFCA5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30-43AA-9231-8DC9BA4CFCA5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C30-43AA-9231-8DC9BA4CFCA5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C30-43AA-9231-8DC9BA4CFCA5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C30-43AA-9231-8DC9BA4CFCA5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C30-43AA-9231-8DC9BA4CFCA5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C30-43AA-9231-8DC9BA4CFC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EC30-43AA-9231-8DC9BA4CFCA5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C30-43AA-9231-8DC9BA4CFCA5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C30-43AA-9231-8DC9BA4CFCA5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C30-43AA-9231-8DC9BA4CFCA5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C30-43AA-9231-8DC9BA4CFCA5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C30-43AA-9231-8DC9BA4CFCA5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C30-43AA-9231-8DC9BA4CFCA5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C30-43AA-9231-8DC9BA4CFCA5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C30-43AA-9231-8DC9BA4CFCA5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C30-43AA-9231-8DC9BA4CFCA5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C30-43AA-9231-8DC9BA4CFCA5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C30-43AA-9231-8DC9BA4CFCA5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C30-43AA-9231-8DC9BA4CFCA5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C30-43AA-9231-8DC9BA4CFCA5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C30-43AA-9231-8DC9BA4CFCA5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C30-43AA-9231-8DC9BA4CFCA5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C30-43AA-9231-8DC9BA4CFC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EC30-43AA-9231-8DC9BA4CF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1E-4E45-8395-AD3D056513F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1E-4E45-8395-AD3D056513FF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E-4E45-8395-AD3D056513FF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E-4E45-8395-AD3D056513F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1069</c:v>
                </c:pt>
                <c:pt idx="1">
                  <c:v>12318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1E-4E45-8395-AD3D05651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Santiago del Teide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8071</c:v>
                </c:pt>
                <c:pt idx="1">
                  <c:v>3095</c:v>
                </c:pt>
                <c:pt idx="2">
                  <c:v>4976</c:v>
                </c:pt>
                <c:pt idx="3">
                  <c:v>2988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A-4B48-8AC7-2B2B25133C25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6445</c:v>
                </c:pt>
                <c:pt idx="1">
                  <c:v>1174</c:v>
                </c:pt>
                <c:pt idx="2">
                  <c:v>5271</c:v>
                </c:pt>
                <c:pt idx="3">
                  <c:v>3024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1A-4B48-8AC7-2B2B25133C25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13387</c:v>
                </c:pt>
                <c:pt idx="1">
                  <c:v>1069</c:v>
                </c:pt>
                <c:pt idx="2">
                  <c:v>12318</c:v>
                </c:pt>
                <c:pt idx="3">
                  <c:v>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A-4B48-8AC7-2B2B251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1.0771140418929401</c:v>
                </c:pt>
                <c:pt idx="1">
                  <c:v>-8.943781942078366E-2</c:v>
                </c:pt>
                <c:pt idx="2">
                  <c:v>1.3369379624359703</c:v>
                </c:pt>
                <c:pt idx="3">
                  <c:v>0.44279100529100535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1A-4B48-8AC7-2B2B25133C25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0.75419718309859152</c:v>
                </c:pt>
                <c:pt idx="1">
                  <c:v>6.0225352112676059E-2</c:v>
                </c:pt>
                <c:pt idx="2">
                  <c:v>0.69397183098591553</c:v>
                </c:pt>
                <c:pt idx="3">
                  <c:v>0.24580281690140846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1A-4B48-8AC7-2B2B2513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86B-459A-BECD-D2D0B84B653A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6B-459A-BECD-D2D0B84B653A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B-459A-BECD-D2D0B84B653A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B-459A-BECD-D2D0B84B653A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B-459A-BECD-D2D0B84B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Santiago del Teide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3022</c:v>
                </c:pt>
                <c:pt idx="1">
                  <c:v>0</c:v>
                </c:pt>
                <c:pt idx="2">
                  <c:v>3022</c:v>
                </c:pt>
                <c:pt idx="3">
                  <c:v>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8-41BA-A008-CB4F13EF95C7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3617</c:v>
                </c:pt>
                <c:pt idx="1">
                  <c:v>0</c:v>
                </c:pt>
                <c:pt idx="2">
                  <c:v>3617</c:v>
                </c:pt>
                <c:pt idx="3">
                  <c:v>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8-41BA-A008-CB4F13EF95C7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4839</c:v>
                </c:pt>
                <c:pt idx="1">
                  <c:v>0</c:v>
                </c:pt>
                <c:pt idx="2">
                  <c:v>4839</c:v>
                </c:pt>
                <c:pt idx="3">
                  <c:v>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F8-41BA-A008-CB4F13EF9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0.33784904617085987</c:v>
                </c:pt>
                <c:pt idx="1">
                  <c:v>0</c:v>
                </c:pt>
                <c:pt idx="2">
                  <c:v>0.33784904617085987</c:v>
                </c:pt>
                <c:pt idx="3">
                  <c:v>0.54568744662681468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F8-41BA-A008-CB4F13EF95C7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0.72777861332531213</c:v>
                </c:pt>
                <c:pt idx="1">
                  <c:v>0</c:v>
                </c:pt>
                <c:pt idx="2">
                  <c:v>0.72777861332531213</c:v>
                </c:pt>
                <c:pt idx="3">
                  <c:v>0.27222138667468793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F8-41BA-A008-CB4F13EF9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FC-4B1E-93F2-FF9929B0473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FC-4B1E-93F2-FF9929B0473F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C-4B1E-93F2-FF9929B0473F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C-4B1E-93F2-FF9929B0473F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1069</c:v>
                </c:pt>
                <c:pt idx="1">
                  <c:v>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FC-4B1E-93F2-FF9929B04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Santiago del Teide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5049</c:v>
                </c:pt>
                <c:pt idx="1">
                  <c:v>3095</c:v>
                </c:pt>
                <c:pt idx="2">
                  <c:v>1954</c:v>
                </c:pt>
                <c:pt idx="3">
                  <c:v>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C-4B05-82D3-C5DA794B195D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2828</c:v>
                </c:pt>
                <c:pt idx="1">
                  <c:v>1174</c:v>
                </c:pt>
                <c:pt idx="2">
                  <c:v>1654</c:v>
                </c:pt>
                <c:pt idx="3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0C-4B05-82D3-C5DA794B195D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8548</c:v>
                </c:pt>
                <c:pt idx="1">
                  <c:v>1069</c:v>
                </c:pt>
                <c:pt idx="2">
                  <c:v>7479</c:v>
                </c:pt>
                <c:pt idx="3">
                  <c:v>2553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C-4B05-82D3-C5DA794B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2.0226308345120225</c:v>
                </c:pt>
                <c:pt idx="1">
                  <c:v>-8.943781942078366E-2</c:v>
                </c:pt>
                <c:pt idx="2">
                  <c:v>3.5217654171704957</c:v>
                </c:pt>
                <c:pt idx="3">
                  <c:v>0.37776578521316773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0C-4B05-82D3-C5DA794B195D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0.77002071885415724</c:v>
                </c:pt>
                <c:pt idx="1">
                  <c:v>9.6297630844068102E-2</c:v>
                </c:pt>
                <c:pt idx="2">
                  <c:v>0.67372308801008918</c:v>
                </c:pt>
                <c:pt idx="3">
                  <c:v>0.22997928114584271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0C-4B05-82D3-C5DA794B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7-4665-A32D-A630A355FA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97-4665-A32D-A630A355FA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97-4665-A32D-A630A355FA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97-4665-A32D-A630A355FAA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97-4665-A32D-A630A355FA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697-4665-A32D-A630A355FA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697-4665-A32D-A630A355FA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697-4665-A32D-A630A355FAA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697-4665-A32D-A630A355FAA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697-4665-A32D-A630A355FAA2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97-4665-A32D-A630A355FAA2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7-4665-A32D-A630A355FAA2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97-4665-A32D-A630A355FAA2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97-4665-A32D-A630A355FAA2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97-4665-A32D-A630A355FAA2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97-4665-A32D-A630A355FAA2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97-4665-A32D-A630A355FAA2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97-4665-A32D-A630A355FAA2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97-4665-A32D-A630A355FAA2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697-4665-A32D-A630A355FAA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697-4665-A32D-A630A355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C-4ADB-93AA-473757D7ABB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C-4ADB-93AA-473757D7ABB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C-4ADB-93AA-473757D7ABB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C-4ADB-93AA-473757D7ABB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EC-4ADB-93AA-473757D7ABB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C-4ADB-93AA-473757D7ABB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EC-4ADB-93AA-473757D7ABB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C-4ADB-93AA-473757D7ABB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EC-4ADB-93AA-473757D7ABB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C-4ADB-93AA-473757D7A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1EEC-4ADB-93AA-473757D7ABB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EC-4ADB-93AA-473757D7ABB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EC-4ADB-93AA-473757D7ABB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EC-4ADB-93AA-473757D7ABB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EC-4ADB-93AA-473757D7A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1EEC-4ADB-93AA-473757D7ABB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1EEC-4ADB-93AA-473757D7ABB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EC-4ADB-93AA-473757D7ABB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EC-4ADB-93AA-473757D7ABB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EC-4ADB-93AA-473757D7ABB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EC-4ADB-93AA-473757D7ABB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EC-4ADB-93AA-473757D7ABB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EC-4ADB-93AA-473757D7ABB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EC-4ADB-93AA-473757D7ABB4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EC-4ADB-93AA-473757D7ABB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EC-4ADB-93AA-473757D7ABB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EC-4ADB-93AA-473757D7ABB4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EC-4ADB-93AA-473757D7ABB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EC-4ADB-93AA-473757D7ABB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EC-4ADB-93AA-473757D7ABB4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EC-4ADB-93AA-473757D7ABB4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EC-4ADB-93AA-473757D7ABB4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EC-4ADB-93AA-473757D7AB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EEC-4ADB-93AA-473757D7ABB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EC-4ADB-93AA-473757D7A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EEC-4ADB-93AA-473757D7A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EEC-4ADB-93AA-473757D7A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EEC-4ADB-93AA-473757D7A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EEC-4ADB-93AA-473757D7A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EEC-4ADB-93AA-473757D7AB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EEC-4ADB-93AA-473757D7AB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EEC-4ADB-93AA-473757D7AB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EEC-4ADB-93AA-473757D7AB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EEC-4ADB-93AA-473757D7AB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1EEC-4ADB-93AA-473757D7AB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1EEC-4ADB-93AA-473757D7AB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1EEC-4ADB-93AA-473757D7AB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1EEC-4ADB-93AA-473757D7AB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1EEC-4ADB-93AA-473757D7ABB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1EEC-4ADB-93AA-473757D7ABB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EC-4ADB-93AA-473757D7ABB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EC-4ADB-93AA-473757D7ABB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EC-4ADB-93AA-473757D7ABB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EC-4ADB-93AA-473757D7ABB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EC-4ADB-93AA-473757D7ABB4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EC-4ADB-93AA-473757D7ABB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EC-4ADB-93AA-473757D7ABB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EC-4ADB-93AA-473757D7ABB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EC-4ADB-93AA-473757D7ABB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EC-4ADB-93AA-473757D7ABB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EEC-4ADB-93AA-473757D7ABB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EEC-4ADB-93AA-473757D7ABB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EEC-4ADB-93AA-473757D7ABB4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EEC-4ADB-93AA-473757D7ABB4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EEC-4ADB-93AA-473757D7ABB4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EEC-4ADB-93AA-473757D7AB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1EEC-4ADB-93AA-473757D7ABB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EEC-4ADB-93AA-473757D7ABB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EEC-4ADB-93AA-473757D7ABB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EEC-4ADB-93AA-473757D7ABB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EEC-4ADB-93AA-473757D7ABB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EEC-4ADB-93AA-473757D7ABB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EEC-4ADB-93AA-473757D7ABB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EEC-4ADB-93AA-473757D7ABB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EEC-4ADB-93AA-473757D7ABB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EEC-4ADB-93AA-473757D7ABB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EEC-4ADB-93AA-473757D7ABB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EEC-4ADB-93AA-473757D7ABB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EEC-4ADB-93AA-473757D7ABB4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EEC-4ADB-93AA-473757D7ABB4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EEC-4ADB-93AA-473757D7ABB4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EEC-4ADB-93AA-473757D7ABB4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EEC-4ADB-93AA-473757D7AB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1EEC-4ADB-93AA-473757D7A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6-4DB5-8F85-AA8E35FD2C16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1497</c:v>
                </c:pt>
                <c:pt idx="1">
                  <c:v>2057</c:v>
                </c:pt>
                <c:pt idx="2">
                  <c:v>2459</c:v>
                </c:pt>
                <c:pt idx="3">
                  <c:v>3165</c:v>
                </c:pt>
                <c:pt idx="4">
                  <c:v>2477</c:v>
                </c:pt>
                <c:pt idx="5">
                  <c:v>1716</c:v>
                </c:pt>
                <c:pt idx="6">
                  <c:v>1892</c:v>
                </c:pt>
                <c:pt idx="7">
                  <c:v>2125</c:v>
                </c:pt>
                <c:pt idx="8">
                  <c:v>1668</c:v>
                </c:pt>
                <c:pt idx="9">
                  <c:v>2794</c:v>
                </c:pt>
                <c:pt idx="10">
                  <c:v>1368</c:v>
                </c:pt>
                <c:pt idx="11">
                  <c:v>1388</c:v>
                </c:pt>
                <c:pt idx="12">
                  <c:v>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46-4DB5-8F85-AA8E35FD2C16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46-4DB5-8F85-AA8E35FD2C1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1563</c:v>
                </c:pt>
                <c:pt idx="1">
                  <c:v>2346</c:v>
                </c:pt>
                <c:pt idx="2">
                  <c:v>2000</c:v>
                </c:pt>
                <c:pt idx="3">
                  <c:v>2200</c:v>
                </c:pt>
                <c:pt idx="4">
                  <c:v>1698</c:v>
                </c:pt>
                <c:pt idx="5">
                  <c:v>1687</c:v>
                </c:pt>
                <c:pt idx="6">
                  <c:v>2124</c:v>
                </c:pt>
                <c:pt idx="7">
                  <c:v>2041</c:v>
                </c:pt>
                <c:pt idx="8">
                  <c:v>1642</c:v>
                </c:pt>
                <c:pt idx="9">
                  <c:v>2877</c:v>
                </c:pt>
                <c:pt idx="10">
                  <c:v>1730</c:v>
                </c:pt>
                <c:pt idx="11">
                  <c:v>1748</c:v>
                </c:pt>
                <c:pt idx="12">
                  <c:v>23656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46-4DB5-8F85-AA8E35FD2C16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46-4DB5-8F85-AA8E35FD2C1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46-4DB5-8F85-AA8E35FD2C1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1519</c:v>
                </c:pt>
                <c:pt idx="1">
                  <c:v>1987</c:v>
                </c:pt>
                <c:pt idx="2">
                  <c:v>1723</c:v>
                </c:pt>
                <c:pt idx="3">
                  <c:v>2954</c:v>
                </c:pt>
                <c:pt idx="4">
                  <c:v>2147</c:v>
                </c:pt>
                <c:pt idx="5">
                  <c:v>1580</c:v>
                </c:pt>
                <c:pt idx="12">
                  <c:v>11910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46-4DB5-8F85-AA8E35FD2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246-4DB5-8F85-AA8E35FD2C1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1353</c:v>
                      </c:pt>
                      <c:pt idx="1">
                        <c:v>2904</c:v>
                      </c:pt>
                      <c:pt idx="2">
                        <c:v>2196</c:v>
                      </c:pt>
                      <c:pt idx="3">
                        <c:v>2930</c:v>
                      </c:pt>
                      <c:pt idx="4">
                        <c:v>2517</c:v>
                      </c:pt>
                      <c:pt idx="5">
                        <c:v>1955</c:v>
                      </c:pt>
                      <c:pt idx="6">
                        <c:v>2623</c:v>
                      </c:pt>
                      <c:pt idx="7">
                        <c:v>2466</c:v>
                      </c:pt>
                      <c:pt idx="8">
                        <c:v>1641</c:v>
                      </c:pt>
                      <c:pt idx="9">
                        <c:v>2797</c:v>
                      </c:pt>
                      <c:pt idx="10">
                        <c:v>1616</c:v>
                      </c:pt>
                      <c:pt idx="11">
                        <c:v>1942</c:v>
                      </c:pt>
                      <c:pt idx="12">
                        <c:v>26940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246-4DB5-8F85-AA8E35FD2C1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46-4DB5-8F85-AA8E35FD2C1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46-4DB5-8F85-AA8E35FD2C1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46-4DB5-8F85-AA8E35FD2C1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46-4DB5-8F85-AA8E35FD2C1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46-4DB5-8F85-AA8E35FD2C1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46-4DB5-8F85-AA8E35FD2C1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46-4DB5-8F85-AA8E35FD2C1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6-4DB5-8F85-AA8E35FD2C1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6-4DB5-8F85-AA8E35FD2C1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6-4DB5-8F85-AA8E35FD2C1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6-4DB5-8F85-AA8E35FD2C1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6-4DB5-8F85-AA8E35FD2C1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46-4DB5-8F85-AA8E35FD2C16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-2.8150991682661552E-2</c:v>
                </c:pt>
                <c:pt idx="1">
                  <c:v>-0.15302642796248933</c:v>
                </c:pt>
                <c:pt idx="2">
                  <c:v>-0.13849999999999996</c:v>
                </c:pt>
                <c:pt idx="3">
                  <c:v>0.34272727272727277</c:v>
                </c:pt>
                <c:pt idx="4">
                  <c:v>0.26442873969375746</c:v>
                </c:pt>
                <c:pt idx="5">
                  <c:v>-6.3426200355660933E-2</c:v>
                </c:pt>
                <c:pt idx="12">
                  <c:v>3.6192796241517389E-2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46-4DB5-8F85-AA8E35FD2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7-498A-836B-5D790C4886A3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7-498A-836B-5D790C4886A3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47-498A-836B-5D790C488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47-498A-836B-5D790C4886A3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47-498A-836B-5D790C488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3F-4C29-AB54-129915A283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3F-4C29-AB54-129915A283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3F-4C29-AB54-129915A283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3F-4C29-AB54-129915A283B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3F-4C29-AB54-129915A283B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3F-4C29-AB54-129915A283B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3F-4C29-AB54-129915A283B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83F-4C29-AB54-129915A283B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83F-4C29-AB54-129915A283B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83F-4C29-AB54-129915A283BB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F-4C29-AB54-129915A283BB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F-4C29-AB54-129915A283BB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F-4C29-AB54-129915A283BB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F-4C29-AB54-129915A283BB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F-4C29-AB54-129915A283BB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F-4C29-AB54-129915A283BB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F-4C29-AB54-129915A283BB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3F-4C29-AB54-129915A283BB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3F-4C29-AB54-129915A283BB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83F-4C29-AB54-129915A283B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3F-4C29-AB54-129915A28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C-404E-9F70-15749D3EE9E9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C-404E-9F70-15749D3EE9E9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C-404E-9F70-15749D3EE9E9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C-404E-9F70-15749D3EE9E9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C-404E-9F70-15749D3EE9E9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C-404E-9F70-15749D3EE9E9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C-404E-9F70-15749D3EE9E9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C-404E-9F70-15749D3EE9E9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C-404E-9F70-15749D3EE9E9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C-404E-9F70-15749D3EE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259C-404E-9F70-15749D3EE9E9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C-404E-9F70-15749D3EE9E9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C-404E-9F70-15749D3EE9E9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C-404E-9F70-15749D3EE9E9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C-404E-9F70-15749D3EE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59C-404E-9F70-15749D3EE9E9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259C-404E-9F70-15749D3EE9E9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C-404E-9F70-15749D3EE9E9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9C-404E-9F70-15749D3EE9E9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C-404E-9F70-15749D3EE9E9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9C-404E-9F70-15749D3EE9E9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9C-404E-9F70-15749D3EE9E9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9C-404E-9F70-15749D3EE9E9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9C-404E-9F70-15749D3EE9E9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9C-404E-9F70-15749D3EE9E9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9C-404E-9F70-15749D3EE9E9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9C-404E-9F70-15749D3EE9E9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9C-404E-9F70-15749D3EE9E9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9C-404E-9F70-15749D3EE9E9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9C-404E-9F70-15749D3EE9E9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9C-404E-9F70-15749D3EE9E9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9C-404E-9F70-15749D3EE9E9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9C-404E-9F70-15749D3EE9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259C-404E-9F70-15749D3EE9E9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9C-404E-9F70-15749D3EE9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59C-404E-9F70-15749D3EE9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59C-404E-9F70-15749D3EE9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59C-404E-9F70-15749D3EE9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59C-404E-9F70-15749D3EE9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59C-404E-9F70-15749D3EE9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59C-404E-9F70-15749D3EE9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59C-404E-9F70-15749D3EE9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59C-404E-9F70-15749D3EE9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59C-404E-9F70-15749D3EE9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259C-404E-9F70-15749D3EE9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259C-404E-9F70-15749D3EE9E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259C-404E-9F70-15749D3EE9E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259C-404E-9F70-15749D3EE9E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259C-404E-9F70-15749D3EE9E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259C-404E-9F70-15749D3EE9E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9C-404E-9F70-15749D3EE9E9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59C-404E-9F70-15749D3EE9E9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59C-404E-9F70-15749D3EE9E9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9C-404E-9F70-15749D3EE9E9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59C-404E-9F70-15749D3EE9E9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59C-404E-9F70-15749D3EE9E9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59C-404E-9F70-15749D3EE9E9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59C-404E-9F70-15749D3EE9E9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59C-404E-9F70-15749D3EE9E9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59C-404E-9F70-15749D3EE9E9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59C-404E-9F70-15749D3EE9E9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59C-404E-9F70-15749D3EE9E9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59C-404E-9F70-15749D3EE9E9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59C-404E-9F70-15749D3EE9E9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59C-404E-9F70-15749D3EE9E9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59C-404E-9F70-15749D3EE9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259C-404E-9F70-15749D3EE9E9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59C-404E-9F70-15749D3EE9E9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59C-404E-9F70-15749D3EE9E9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59C-404E-9F70-15749D3EE9E9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59C-404E-9F70-15749D3EE9E9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59C-404E-9F70-15749D3EE9E9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59C-404E-9F70-15749D3EE9E9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59C-404E-9F70-15749D3EE9E9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59C-404E-9F70-15749D3EE9E9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59C-404E-9F70-15749D3EE9E9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59C-404E-9F70-15749D3EE9E9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59C-404E-9F70-15749D3EE9E9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59C-404E-9F70-15749D3EE9E9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59C-404E-9F70-15749D3EE9E9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59C-404E-9F70-15749D3EE9E9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59C-404E-9F70-15749D3EE9E9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59C-404E-9F70-15749D3EE9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259C-404E-9F70-15749D3EE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E-4435-93D6-C2E8AD0CFA83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E-4435-93D6-C2E8AD0CFA83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E-4435-93D6-C2E8AD0CF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E-4435-93D6-C2E8AD0CFA83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E-4435-93D6-C2E8AD0CF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C4-448E-B77C-46DABA5585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C4-448E-B77C-46DABA5585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C4-448E-B77C-46DABA5585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6C4-448E-B77C-46DABA55856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6C4-448E-B77C-46DABA55856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6C4-448E-B77C-46DABA5585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6C4-448E-B77C-46DABA55856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6C4-448E-B77C-46DABA55856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6C4-448E-B77C-46DABA55856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6C4-448E-B77C-46DABA55856D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4-448E-B77C-46DABA55856D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4-448E-B77C-46DABA55856D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4-448E-B77C-46DABA55856D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4-448E-B77C-46DABA55856D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4-448E-B77C-46DABA55856D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4-448E-B77C-46DABA55856D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4-448E-B77C-46DABA55856D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4-448E-B77C-46DABA55856D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C4-448E-B77C-46DABA55856D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6C4-448E-B77C-46DABA55856D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6C4-448E-B77C-46DABA558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CF-452C-A0A5-63E4B7F4544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F-452C-A0A5-63E4B7F4544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F-452C-A0A5-63E4B7F4544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F-452C-A0A5-63E4B7F4544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F-452C-A0A5-63E4B7F4544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F-452C-A0A5-63E4B7F4544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CF-452C-A0A5-63E4B7F4544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F-452C-A0A5-63E4B7F4544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CF-452C-A0A5-63E4B7F4544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CF-452C-A0A5-63E4B7F45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6ECF-452C-A0A5-63E4B7F4544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F-452C-A0A5-63E4B7F4544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F-452C-A0A5-63E4B7F4544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CF-452C-A0A5-63E4B7F4544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CF-452C-A0A5-63E4B7F45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ECF-452C-A0A5-63E4B7F4544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6ECF-452C-A0A5-63E4B7F4544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CF-452C-A0A5-63E4B7F4544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CF-452C-A0A5-63E4B7F4544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CF-452C-A0A5-63E4B7F4544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CF-452C-A0A5-63E4B7F4544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CF-452C-A0A5-63E4B7F4544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CF-452C-A0A5-63E4B7F4544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CF-452C-A0A5-63E4B7F45444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CF-452C-A0A5-63E4B7F4544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CF-452C-A0A5-63E4B7F4544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CF-452C-A0A5-63E4B7F45444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CF-452C-A0A5-63E4B7F4544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CF-452C-A0A5-63E4B7F4544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CF-452C-A0A5-63E4B7F45444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CF-452C-A0A5-63E4B7F45444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CF-452C-A0A5-63E4B7F45444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CF-452C-A0A5-63E4B7F454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6ECF-452C-A0A5-63E4B7F4544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CF-452C-A0A5-63E4B7F454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CF-452C-A0A5-63E4B7F454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ECF-452C-A0A5-63E4B7F454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ECF-452C-A0A5-63E4B7F454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ECF-452C-A0A5-63E4B7F454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ECF-452C-A0A5-63E4B7F454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ECF-452C-A0A5-63E4B7F454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ECF-452C-A0A5-63E4B7F454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ECF-452C-A0A5-63E4B7F454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ECF-452C-A0A5-63E4B7F454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6ECF-452C-A0A5-63E4B7F454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6ECF-452C-A0A5-63E4B7F454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6ECF-452C-A0A5-63E4B7F454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6ECF-452C-A0A5-63E4B7F454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6ECF-452C-A0A5-63E4B7F4544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6ECF-452C-A0A5-63E4B7F4544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CF-452C-A0A5-63E4B7F4544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CF-452C-A0A5-63E4B7F4544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CF-452C-A0A5-63E4B7F4544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CF-452C-A0A5-63E4B7F4544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CF-452C-A0A5-63E4B7F45444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CF-452C-A0A5-63E4B7F4544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CF-452C-A0A5-63E4B7F4544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CF-452C-A0A5-63E4B7F4544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CF-452C-A0A5-63E4B7F4544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CF-452C-A0A5-63E4B7F4544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CF-452C-A0A5-63E4B7F4544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CF-452C-A0A5-63E4B7F4544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CF-452C-A0A5-63E4B7F45444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CF-452C-A0A5-63E4B7F45444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ECF-452C-A0A5-63E4B7F45444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ECF-452C-A0A5-63E4B7F454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6ECF-452C-A0A5-63E4B7F4544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ECF-452C-A0A5-63E4B7F4544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ECF-452C-A0A5-63E4B7F4544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ECF-452C-A0A5-63E4B7F4544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ECF-452C-A0A5-63E4B7F4544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ECF-452C-A0A5-63E4B7F4544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ECF-452C-A0A5-63E4B7F4544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ECF-452C-A0A5-63E4B7F4544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ECF-452C-A0A5-63E4B7F4544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ECF-452C-A0A5-63E4B7F4544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ECF-452C-A0A5-63E4B7F4544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ECF-452C-A0A5-63E4B7F4544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ECF-452C-A0A5-63E4B7F45444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ECF-452C-A0A5-63E4B7F45444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ECF-452C-A0A5-63E4B7F45444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ECF-452C-A0A5-63E4B7F45444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ECF-452C-A0A5-63E4B7F454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6ECF-452C-A0A5-63E4B7F45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2-4ADB-8F28-1219E2320E9F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2-4ADB-8F28-1219E2320E9F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12-4ADB-8F28-1219E232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12-4ADB-8F28-1219E2320E9F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12-4ADB-8F28-1219E232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32990</c:v>
                </c:pt>
                <c:pt idx="1">
                  <c:v>29209</c:v>
                </c:pt>
                <c:pt idx="2">
                  <c:v>33671</c:v>
                </c:pt>
                <c:pt idx="3">
                  <c:v>29086</c:v>
                </c:pt>
                <c:pt idx="4">
                  <c:v>45216</c:v>
                </c:pt>
                <c:pt idx="5">
                  <c:v>26839</c:v>
                </c:pt>
                <c:pt idx="6">
                  <c:v>45577</c:v>
                </c:pt>
                <c:pt idx="7">
                  <c:v>51968</c:v>
                </c:pt>
                <c:pt idx="8">
                  <c:v>41168</c:v>
                </c:pt>
                <c:pt idx="9">
                  <c:v>40703</c:v>
                </c:pt>
                <c:pt idx="10">
                  <c:v>41003</c:v>
                </c:pt>
                <c:pt idx="11">
                  <c:v>46267</c:v>
                </c:pt>
                <c:pt idx="12">
                  <c:v>38322</c:v>
                </c:pt>
                <c:pt idx="13">
                  <c:v>41405</c:v>
                </c:pt>
                <c:pt idx="14">
                  <c:v>37942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0-40B5-875E-0DCEEB119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0.12944640350576875</c:v>
                </c:pt>
                <c:pt idx="1">
                  <c:v>-0.13251759674497343</c:v>
                </c:pt>
                <c:pt idx="2">
                  <c:v>0.15763597607096203</c:v>
                </c:pt>
                <c:pt idx="3">
                  <c:v>-0.35673213021939132</c:v>
                </c:pt>
                <c:pt idx="4">
                  <c:v>0.68471254517679503</c:v>
                </c:pt>
                <c:pt idx="5">
                  <c:v>-0.41112842003642192</c:v>
                </c:pt>
                <c:pt idx="6">
                  <c:v>-0.12297952586206895</c:v>
                </c:pt>
                <c:pt idx="7">
                  <c:v>0.26233968130586871</c:v>
                </c:pt>
                <c:pt idx="8">
                  <c:v>1.1424219345011366E-2</c:v>
                </c:pt>
                <c:pt idx="9">
                  <c:v>-7.3165378143063009E-3</c:v>
                </c:pt>
                <c:pt idx="10">
                  <c:v>-0.11377439643806597</c:v>
                </c:pt>
                <c:pt idx="11">
                  <c:v>0.20732216481394494</c:v>
                </c:pt>
                <c:pt idx="12">
                  <c:v>-7.4459606327738181E-2</c:v>
                </c:pt>
                <c:pt idx="13">
                  <c:v>9.1270887143534818E-2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0-40B5-875E-0DCEEB119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13384</c:v>
                </c:pt>
                <c:pt idx="1">
                  <c:v>10833</c:v>
                </c:pt>
                <c:pt idx="2">
                  <c:v>11319</c:v>
                </c:pt>
                <c:pt idx="3">
                  <c:v>9118</c:v>
                </c:pt>
                <c:pt idx="4">
                  <c:v>11021</c:v>
                </c:pt>
                <c:pt idx="5">
                  <c:v>6781</c:v>
                </c:pt>
                <c:pt idx="6">
                  <c:v>20687</c:v>
                </c:pt>
                <c:pt idx="7">
                  <c:v>15253</c:v>
                </c:pt>
                <c:pt idx="8">
                  <c:v>12335</c:v>
                </c:pt>
                <c:pt idx="9">
                  <c:v>11118</c:v>
                </c:pt>
                <c:pt idx="10">
                  <c:v>10682</c:v>
                </c:pt>
                <c:pt idx="11">
                  <c:v>13129</c:v>
                </c:pt>
                <c:pt idx="12">
                  <c:v>11148</c:v>
                </c:pt>
                <c:pt idx="13">
                  <c:v>22669</c:v>
                </c:pt>
                <c:pt idx="14">
                  <c:v>12886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C-4223-8FC9-E6E286F9A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0.23548416874365374</c:v>
                </c:pt>
                <c:pt idx="1">
                  <c:v>-4.2936655181553096E-2</c:v>
                </c:pt>
                <c:pt idx="2">
                  <c:v>0.24139065584558028</c:v>
                </c:pt>
                <c:pt idx="3">
                  <c:v>-0.17267035659196084</c:v>
                </c:pt>
                <c:pt idx="4">
                  <c:v>0.6252765078896918</c:v>
                </c:pt>
                <c:pt idx="5">
                  <c:v>-0.6722096002320298</c:v>
                </c:pt>
                <c:pt idx="6">
                  <c:v>0.35625778535370101</c:v>
                </c:pt>
                <c:pt idx="7">
                  <c:v>0.23656262667207129</c:v>
                </c:pt>
                <c:pt idx="8">
                  <c:v>0.10946213347724409</c:v>
                </c:pt>
                <c:pt idx="9">
                  <c:v>4.081632653061229E-2</c:v>
                </c:pt>
                <c:pt idx="10">
                  <c:v>-0.18638129332013098</c:v>
                </c:pt>
                <c:pt idx="11">
                  <c:v>0.17770003588087557</c:v>
                </c:pt>
                <c:pt idx="12">
                  <c:v>-0.50822709426970758</c:v>
                </c:pt>
                <c:pt idx="13">
                  <c:v>0.75919602669563857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C-4223-8FC9-E6E286F9A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19606</c:v>
                </c:pt>
                <c:pt idx="1">
                  <c:v>18376</c:v>
                </c:pt>
                <c:pt idx="2">
                  <c:v>22352</c:v>
                </c:pt>
                <c:pt idx="3">
                  <c:v>19968</c:v>
                </c:pt>
                <c:pt idx="4">
                  <c:v>34195</c:v>
                </c:pt>
                <c:pt idx="5">
                  <c:v>20058</c:v>
                </c:pt>
                <c:pt idx="6">
                  <c:v>24890</c:v>
                </c:pt>
                <c:pt idx="7">
                  <c:v>36715</c:v>
                </c:pt>
                <c:pt idx="8">
                  <c:v>28833</c:v>
                </c:pt>
                <c:pt idx="9">
                  <c:v>29585</c:v>
                </c:pt>
                <c:pt idx="10">
                  <c:v>30321</c:v>
                </c:pt>
                <c:pt idx="11">
                  <c:v>33138</c:v>
                </c:pt>
                <c:pt idx="12">
                  <c:v>27174</c:v>
                </c:pt>
                <c:pt idx="13">
                  <c:v>18736</c:v>
                </c:pt>
                <c:pt idx="14">
                  <c:v>25056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A-4629-AC2B-EFA4A96A9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6.693513278188945E-2</c:v>
                </c:pt>
                <c:pt idx="1">
                  <c:v>-0.17788117394416603</c:v>
                </c:pt>
                <c:pt idx="2">
                  <c:v>0.11939102564102555</c:v>
                </c:pt>
                <c:pt idx="3">
                  <c:v>-0.41605497879806985</c:v>
                </c:pt>
                <c:pt idx="4">
                  <c:v>0.70480606241898491</c:v>
                </c:pt>
                <c:pt idx="5">
                  <c:v>-0.1941341904379269</c:v>
                </c:pt>
                <c:pt idx="6">
                  <c:v>-0.32207544600299609</c:v>
                </c:pt>
                <c:pt idx="7">
                  <c:v>0.27336732216557413</c:v>
                </c:pt>
                <c:pt idx="8">
                  <c:v>-2.5418286293729886E-2</c:v>
                </c:pt>
                <c:pt idx="9">
                  <c:v>-2.4273605751789162E-2</c:v>
                </c:pt>
                <c:pt idx="10">
                  <c:v>-8.5008147745790352E-2</c:v>
                </c:pt>
                <c:pt idx="11">
                  <c:v>0.21947449768160743</c:v>
                </c:pt>
                <c:pt idx="12">
                  <c:v>0.45036293766011948</c:v>
                </c:pt>
                <c:pt idx="13">
                  <c:v>-0.2522349936143039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A-4629-AC2B-EFA4A96A9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6-4AF8-99B6-604C2628CD15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401</c:v>
                </c:pt>
                <c:pt idx="1">
                  <c:v>462</c:v>
                </c:pt>
                <c:pt idx="2">
                  <c:v>592</c:v>
                </c:pt>
                <c:pt idx="3">
                  <c:v>404</c:v>
                </c:pt>
                <c:pt idx="4">
                  <c:v>597</c:v>
                </c:pt>
                <c:pt idx="5">
                  <c:v>533</c:v>
                </c:pt>
                <c:pt idx="6">
                  <c:v>628</c:v>
                </c:pt>
                <c:pt idx="7">
                  <c:v>486</c:v>
                </c:pt>
                <c:pt idx="8">
                  <c:v>217</c:v>
                </c:pt>
                <c:pt idx="9">
                  <c:v>350</c:v>
                </c:pt>
                <c:pt idx="10">
                  <c:v>424</c:v>
                </c:pt>
                <c:pt idx="11">
                  <c:v>497</c:v>
                </c:pt>
                <c:pt idx="12">
                  <c:v>5591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C6-4AF8-99B6-604C2628CD15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C6-4AF8-99B6-604C2628CD1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326</c:v>
                </c:pt>
                <c:pt idx="1">
                  <c:v>351</c:v>
                </c:pt>
                <c:pt idx="2">
                  <c:v>381</c:v>
                </c:pt>
                <c:pt idx="3">
                  <c:v>569</c:v>
                </c:pt>
                <c:pt idx="4">
                  <c:v>211</c:v>
                </c:pt>
                <c:pt idx="5">
                  <c:v>304</c:v>
                </c:pt>
                <c:pt idx="6">
                  <c:v>554</c:v>
                </c:pt>
                <c:pt idx="7">
                  <c:v>299</c:v>
                </c:pt>
                <c:pt idx="8">
                  <c:v>205</c:v>
                </c:pt>
                <c:pt idx="9">
                  <c:v>481</c:v>
                </c:pt>
                <c:pt idx="10">
                  <c:v>416</c:v>
                </c:pt>
                <c:pt idx="11">
                  <c:v>534</c:v>
                </c:pt>
                <c:pt idx="12">
                  <c:v>4631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C6-4AF8-99B6-604C2628CD15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6-4AF8-99B6-604C2628CD1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C6-4AF8-99B6-604C2628CD1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323</c:v>
                </c:pt>
                <c:pt idx="1">
                  <c:v>383</c:v>
                </c:pt>
                <c:pt idx="2">
                  <c:v>304</c:v>
                </c:pt>
                <c:pt idx="3">
                  <c:v>539</c:v>
                </c:pt>
                <c:pt idx="4">
                  <c:v>347</c:v>
                </c:pt>
                <c:pt idx="5">
                  <c:v>339</c:v>
                </c:pt>
                <c:pt idx="12">
                  <c:v>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C6-4AF8-99B6-604C2628C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C6-4AF8-99B6-604C2628CD1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418</c:v>
                      </c:pt>
                      <c:pt idx="1">
                        <c:v>389</c:v>
                      </c:pt>
                      <c:pt idx="2">
                        <c:v>354</c:v>
                      </c:pt>
                      <c:pt idx="3">
                        <c:v>556</c:v>
                      </c:pt>
                      <c:pt idx="4">
                        <c:v>214</c:v>
                      </c:pt>
                      <c:pt idx="5">
                        <c:v>248</c:v>
                      </c:pt>
                      <c:pt idx="6">
                        <c:v>528</c:v>
                      </c:pt>
                      <c:pt idx="7">
                        <c:v>262</c:v>
                      </c:pt>
                      <c:pt idx="8">
                        <c:v>331</c:v>
                      </c:pt>
                      <c:pt idx="9">
                        <c:v>379</c:v>
                      </c:pt>
                      <c:pt idx="10">
                        <c:v>412</c:v>
                      </c:pt>
                      <c:pt idx="11">
                        <c:v>478</c:v>
                      </c:pt>
                      <c:pt idx="12">
                        <c:v>4569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C6-4AF8-99B6-604C2628CD1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C6-4AF8-99B6-604C2628CD1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C6-4AF8-99B6-604C2628CD1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C6-4AF8-99B6-604C2628CD1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C6-4AF8-99B6-604C2628CD1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C6-4AF8-99B6-604C2628CD1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C6-4AF8-99B6-604C2628CD1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C6-4AF8-99B6-604C2628CD1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C6-4AF8-99B6-604C2628CD1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C6-4AF8-99B6-604C2628CD1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C6-4AF8-99B6-604C2628CD1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C6-4AF8-99B6-604C2628CD1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C6-4AF8-99B6-604C2628CD1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C6-4AF8-99B6-604C2628CD15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-9.2024539877300082E-3</c:v>
                </c:pt>
                <c:pt idx="1">
                  <c:v>9.1168091168091214E-2</c:v>
                </c:pt>
                <c:pt idx="2">
                  <c:v>-0.20209973753280841</c:v>
                </c:pt>
                <c:pt idx="3">
                  <c:v>-5.2724077328646701E-2</c:v>
                </c:pt>
                <c:pt idx="4">
                  <c:v>0.64454976303317535</c:v>
                </c:pt>
                <c:pt idx="5">
                  <c:v>0.11513157894736836</c:v>
                </c:pt>
                <c:pt idx="12">
                  <c:v>4.3417366946778779E-2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C6-4AF8-99B6-604C2628C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6.png"/><Relationship Id="rId5" Type="http://schemas.openxmlformats.org/officeDocument/2006/relationships/chart" Target="../charts/chart71.xml"/><Relationship Id="rId4" Type="http://schemas.openxmlformats.org/officeDocument/2006/relationships/image" Target="../media/image5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2.xml"/><Relationship Id="rId5" Type="http://schemas.openxmlformats.org/officeDocument/2006/relationships/chart" Target="../charts/chart73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5" Type="http://schemas.openxmlformats.org/officeDocument/2006/relationships/chart" Target="../charts/chart75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5" Type="http://schemas.openxmlformats.org/officeDocument/2006/relationships/chart" Target="../charts/chart77.xml"/><Relationship Id="rId4" Type="http://schemas.openxmlformats.org/officeDocument/2006/relationships/image" Target="../media/image6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6" Type="http://schemas.openxmlformats.org/officeDocument/2006/relationships/chart" Target="../charts/chart86.xml"/><Relationship Id="rId5" Type="http://schemas.openxmlformats.org/officeDocument/2006/relationships/image" Target="../media/image6.png"/><Relationship Id="rId4" Type="http://schemas.openxmlformats.org/officeDocument/2006/relationships/chart" Target="../charts/chart85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7.xml"/><Relationship Id="rId4" Type="http://schemas.openxmlformats.org/officeDocument/2006/relationships/image" Target="../media/image2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8.xml"/><Relationship Id="rId4" Type="http://schemas.openxmlformats.org/officeDocument/2006/relationships/image" Target="../media/image2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9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image" Target="../media/image3.png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4" Type="http://schemas.openxmlformats.org/officeDocument/2006/relationships/image" Target="../media/image2.png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3.png"/><Relationship Id="rId7" Type="http://schemas.openxmlformats.org/officeDocument/2006/relationships/chart" Target="../charts/chart4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image" Target="../media/image3.png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8.xml"/><Relationship Id="rId1" Type="http://schemas.openxmlformats.org/officeDocument/2006/relationships/chart" Target="../charts/chart46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image" Target="../media/image2.png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image" Target="../media/image3.png"/><Relationship Id="rId7" Type="http://schemas.openxmlformats.org/officeDocument/2006/relationships/chart" Target="../charts/chart6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6.xml"/><Relationship Id="rId7" Type="http://schemas.openxmlformats.org/officeDocument/2006/relationships/chart" Target="../charts/chart67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CE507B-C5A3-4B1C-89D5-116F12554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Santiago del Teide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Santiago del Teide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8174A7A-664C-46FA-92B5-DE387928DC22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081F911-9A24-5472-2691-D7176CE943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902A4D0-2D12-1A53-0554-71B361AA76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D3597-30EA-493C-B52E-CA7F4A1C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06557E-14A4-4723-9256-B2FB176A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74061-22EB-4292-82B4-38ECC765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83A749-FC7C-499F-AFD9-471B156AD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9390B3-7F42-4924-A433-9DE2551FE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C966D-1AD2-4595-8DF2-E9C264AD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35C136-F0FA-45CC-AA90-A8B513F56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C1AC33-7F0B-42D1-A368-C29141BF5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A0A90AD-88F7-46AF-BBFC-4D063FC9703E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0C12477-7176-217B-565A-73E3D7FEE8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60D7CBB-FC92-6080-5153-2B4584D7A5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68437F-F2BC-40D2-B037-63436817C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91180B-A6EF-4F0A-B940-FC9961D32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82B7DC-3F4B-4B55-8245-634BB9D2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44B1EB1-D43C-4A6F-AF33-526A54204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1C2B1A2-887C-441D-91A1-2CA001279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137,2%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11.101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62,5%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Santiago del Teide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Santiago del Teide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11.101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62,5%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9C344C0-8256-49F8-AB5C-334D14645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37ECA8-9C35-47F2-924D-FC6DF0AD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54DF883-1C40-422B-9089-BAA2F9A73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1E19B7D-8FEC-495D-A727-4B54BDE3F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Santiago del Teide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13.387 viajeros 
cuota: 75,4%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4.363 viajeros
cuota: 24,6%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9BE41C1-DC83-466C-8407-3658E8B9B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05AF9E-90E3-4E59-BB44-20937072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83C94A0-8870-4870-9604-227A5C95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BB1BC0-F934-4F3F-B2DD-6AB1E737A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4.839 viajeros 
cuota: 72,8%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1.810 viajeros
cuota: 27,2%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4B8A47A-B5E7-4856-A4B7-E0B323C74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8479F0-C558-4BF9-BAC8-C51D99954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68F9DF3-1496-4328-AA72-0D477E1FA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D1F4451-C62E-4D04-89AB-34EEB397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Santiago del Teide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8.548 viajeros 
cuota: 77,0%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2.553 viajeros
cuota: 23,0%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EAFECFD-B8D7-4DD5-8543-6E24DE4A9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2E8F11-13B6-4FA7-B1A8-64EE0B79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A752216-D07E-4A33-B8FC-85F8BAB54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15AF6B1-2F33-49D9-91E7-8918F669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6388F5-1734-4218-93C5-3F9001AFF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4555B883-DFE4-411D-961A-B9DB3BD79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0626AC-E599-4644-AA0A-8403A5A0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1DFE08F-1DB8-47EB-8442-E91A7537F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42FBFF1-CB11-4A0C-BAE8-A16E26B86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1ABECB-8A2C-408C-922C-8D338E555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4D42284-2A93-4DFF-A3F1-25D86935B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AF8010-CF76-43F5-9925-AC30BA7B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76F3A66-1F55-4995-B76C-216702B0D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851BFD-0F97-49E0-A8F1-228F2E578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EF58C20-6549-4E31-8F38-64F151948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365E05-BAB9-49DA-B9D0-090BB45CE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B5762-9A1B-4521-BE5B-A8C32529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9EB4EB-1C17-42E7-8DF4-35D0BBEFD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E3C551-4F05-4A8F-8173-E36E67DC0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DE709-AB9A-493D-AD36-3C789963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61CD3C-3DA8-466F-ADB7-0D3B92266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2ADB24-501A-42C7-A63E-64AD21604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8212B-4E76-4B7B-910A-BF053177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6A8B0A-2B06-4373-93D9-BB7F3FDA0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F86A17-9A59-4B26-97D1-59E72D27B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08276-55AA-42B5-82F7-58861FFF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6BD61-476A-47B0-A041-CA9EBCB8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674840-C5DF-4429-BD5F-8DC5EF613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AFDEA4-551C-41C3-8577-0416B5EEE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CE71B-D41D-47FA-AC93-79A6B21E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A56528-F429-43CF-BAF6-8CB1DF8B9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1136A11-F0A8-45AD-B7D2-621F62EA5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88ECFE-B12D-4618-8094-22944B38B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74EC7B9-0A74-4B49-9789-EFA4B4E9D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366AF9A-3165-483F-B9BD-9B1B0C158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Santiago del Teide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Santiago del Teide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Santiago del Teide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apartamentos de Santiago del Teide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846312-ADA1-4639-94CD-FFB6E4956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AEF4D-66D2-4483-AF18-43227BEE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C3FAD2-3529-4369-8688-1FF9B5D52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FE5101-40C5-4B3E-9D40-8B662D486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BE12EE9-2AD4-42C8-A14D-E782E7DCE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2F647-AB40-4F20-8646-3597D5AD5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306A9-200C-454D-B733-3E320AD7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Santiago del Teide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Santiago del Teide</a:t>
          </a:fld>
          <a:endParaRPr lang="es-E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0CE3F-9357-4E19-9941-74CA8CE7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886DB3-AE62-4F3A-9656-78D776B57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1F56A-6346-43FF-BD59-05730232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A9DB93-81B8-4EE5-9E29-DAE8ED02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88054B4-ACE7-4846-9C5F-347C7EE22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66B12-1DBD-46AE-AEDF-5B7F5627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5AF284-1908-41A7-91FA-7D9DA1017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CC48B9-1A7A-4ED4-93A0-C62EEC8F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0F9D3-B0D7-4997-87B1-287341FFD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31184C-681F-4496-9E50-B4F736CD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C0D43CF-89C9-4F59-B80A-37A0BBBD5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1CB2878-EE67-460C-A927-B1E46CF10D59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667E93F-F54E-77DA-AF22-53B9529946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22F5A3F-5F67-5EF2-143A-4C84D4B94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825FE-810A-47D8-92AD-19C48853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A211E5-2EA8-4ED1-B8A6-981218059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EB033BC-DA98-4CDD-91E5-A227A26C5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4D74A-88B2-470A-8193-5F0266D1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7F88B7-463A-4D91-A19A-9681483C8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</xdr:row>
      <xdr:rowOff>161925</xdr:rowOff>
    </xdr:from>
    <xdr:to>
      <xdr:col>35</xdr:col>
      <xdr:colOff>148590</xdr:colOff>
      <xdr:row>25</xdr:row>
      <xdr:rowOff>139065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479C29A-8E36-4336-9EB0-9962DB18D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p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apartamentos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3199E-E4B1-48D6-A4D9-275BA8D2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B0888A-B0AF-473C-9AE1-34D25102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659C7-B0E6-46D5-B9D0-8F185F9C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9E8F8-6A55-433D-92A6-F16CCBB62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C203B6C-498D-465A-BD75-E65A7C07BCE0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6562567-94EB-80D5-D01C-6BF286F525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74C2D08-AAB5-A5A6-2CA3-E54DB9E4F8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CE5BB9-92B9-440C-9F7D-F277C340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D9C024-5B3F-4D0B-A7F9-734E780E8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8AEAC6B-57FA-415F-B45E-7A6283E0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ADC5C-4D0E-4048-8064-C6BE2CAB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42571-9F28-40A9-9CC8-2BAAA9F9E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0C72B28-8E3B-4D3D-9EC3-B162D864F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782D7-CE7B-4C2F-8B0A-DEB368E2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4CC7F8-7547-4AAA-9F57-C2B806FB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D521CB-E259-4387-8F24-83FAB2C1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Santiago del Teide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74DB3B6-BD71-46DA-9E29-0B18A3C7329E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9206AED-FC68-9CAF-D2A5-B9A48FF5D1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552EE3A-DBD0-AA1E-89B0-6ACE954008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D255DF-8C80-43E5-9701-F3C5B0D98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DC1E6-8AA9-4C53-A7FF-3206311C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9E3377-243B-4D99-8032-EB857493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56F78E-F5A7-4AD9-9C9F-030B8A4A8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7561337-7E63-425A-8CB3-1F5C416FB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F318136-3188-43C5-AAB3-56D8DC89F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A7F5752-FC34-41FB-900C-469167D29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CA103F4-0BEF-4154-9BAC-D216DDFE6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A012FFF-E2BA-4D3F-AF02-5B8EA988F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9D749114-067E-40EB-B04C-9DF4CDA14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4360297-605C-4A75-9324-85308C57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4FCBC98-D247-4E68-8F50-D545F33FE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DF805304-BDA1-4382-BCC5-B03E191FE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D59E4197-57F4-4C62-8B95-F53DAB3A1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E879E-D6ED-44F8-9954-CDF0A1D3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5B21D4-04B3-4182-A38B-DC8EE7E1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43E9C1-F8D9-4145-991D-6B6A1A91B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E91151-54F7-40A9-8537-FE27BC534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59BF7-A754-4567-8D7B-C9967BA0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6A4D63-D63B-4545-8C75-B72B85CD1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726A856-F6E0-46FF-B3B7-C4598B9F0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A2B96D0-1827-4167-A9BF-5D0A11E62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5C2385E-42B9-4082-A148-2C280091D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14E420B-28AA-4592-9B24-AE90FBEE0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Santiago del Teide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Santiago del Teide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2, 3 estrellas de Santiago del Teide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C303DC6-3ABF-440C-9DE0-977FF0766DA7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85D355F-089A-F8AB-60F2-1F54C9C06B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0A8241A3-BD35-EE98-B522-A6A6A4DE83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apartamentos de Santiago del Teide</a:t>
          </a:fld>
          <a:endParaRPr lang="es-ES" sz="11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7DC46-7DEF-42E7-A71D-DAC4080B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88B5A2-7ADD-40D5-8911-C8C6A61E6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38DF6-72F2-434F-A53C-1B4FB8D7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DAF542-68D0-4D02-A4F1-8A1F7583F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AFF08-9F96-4A32-B318-EEFF98EF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9BC16F-8293-4065-8DE8-A2AE0B1CF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3D0E964-8902-4E69-8A56-807AE1FDE134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B417D34-6400-49AE-49B1-EE70AE237D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F0A6CF0-1479-80D8-353E-E4CBFE80FE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014B3C-397B-425E-B8CD-CA891400F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2F88B-3B12-46BF-A28F-E8A0C39A3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18CC9A-FB30-4836-95AA-27285B6C5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1449EF-392E-4445-A1B5-1FECD7A3D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A49D962-431D-4C19-ABFB-F693208A7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A47F194-EF0A-4CA9-BCE6-73944F7B2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65E18A3-A1A2-4EF8-8C13-67592691C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525AFC4-E6F2-441E-AB74-C5E2B698C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93F65015-5723-4258-894A-BA3FEED88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2ED59A17-EE5E-40A7-89C6-E1AEEF15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063A47F2-50A9-4729-9785-7DBC6D62F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1FFD1B9-4F53-4AA1-B900-CDECBB483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361B58FD-ED05-4F9A-A4FE-68360A703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0783B7D-CB88-40F4-8A69-40F8DBA87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97A1396F-95D4-4B3F-9608-837329B62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80AC1A-F2F3-4D0C-A54C-B7E24255E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80380-3E58-4967-B0E5-7FC4D380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471005-B33F-4868-AE14-CDEFEFA2C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FA91E7-60B5-47DC-B6EE-A9B0D8142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9593F5-21AD-4356-9151-CD94105CF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3A39F83-46EE-4E0E-A92E-1F8FAC00E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16C6847-FA26-419A-A77B-CC46F51C8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5EF7F69-67AA-4CCF-B194-3248E1108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185BCC06-E8BA-4D17-8D49-BC342407F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E01F37A-A321-41F3-BD08-743138A56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593AB79E-66D3-48FD-9552-E7DB962E2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4873CB9-9BEA-4DE5-AB54-87B7FA8B2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15584C7E-436E-49FE-AA27-738919AC5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93ED79F-3392-49BA-A3F7-3BC88F2CC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6F31790-FC75-4EF6-8E58-B1EDA5C66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Santiago del Teide (hotel + apartamento)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8D2EA0-EA83-4EAB-832B-10D2FC2E2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82404-09BA-4654-B32B-1A641F6E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74DB364-BE39-410A-8289-B2BB9A02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95CCBD2-14B3-4DB8-9D59-C214C0F6F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F10D27-DB47-4C5B-8B8F-903B67AFE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9E33A1B-4816-4CDF-8187-3963484FF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8D79C12-196F-444E-993E-A39FBCA6A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Santiago del Teide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Santiago del Teide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Santiago del Teide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Santiago del Teide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Santiago del Teide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19B20B3-26CC-40CF-BE71-8BC8F31DC225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4CD6672-2A77-85AB-A8A9-A530305431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7E2A694-616E-347E-D953-8A27187A8C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1112B5-982C-457C-B19F-5EA64EEE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6C5E4CDE-B8E1-4DD7-BD45-E4F91C6A2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24EFC00-18CF-480C-9ADA-31ADFBA2C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C0EFE7-4D8F-4A9D-A4A1-214E4834C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A0CE33-0224-4409-8A66-40885509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E744886-FC26-47F2-BB8E-F524D0B3A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0802922-1E3C-4850-ABD7-A1ADCC952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Santiago del Teide
(hotel + apartamento)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o/Indicadores%20alojativos%20Santiago%20del%20Teide%20202605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6/municipios/mayo/Indicadores%20alojativos%20Santiago%20del%20Teide%20202605.xlsx" TargetMode="External"/><Relationship Id="rId1" Type="http://schemas.openxmlformats.org/officeDocument/2006/relationships/externalLinkPath" Target="/sites/INVESTIGACION/Documentos%20compartidos/General/Encuesta%20Alojam%20Tur&#237;sticos%20(ISTAC)/2026/municipios/mayo/Indicadores%20alojativos%20Santiago%20del%20Teide%202026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TF"/>
      <sheetName val="Viajeros entr evol mensu TF15-2"/>
      <sheetName val="Viajeros entr evol mensu TF cat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Pernoctaciones"/>
      <sheetName val="Pernoctaciones evol mensu TF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15598</v>
          </cell>
          <cell r="G9">
            <v>23190</v>
          </cell>
          <cell r="I9">
            <v>22528</v>
          </cell>
          <cell r="K9">
            <v>23783</v>
          </cell>
          <cell r="L9">
            <v>5.5708451704545414E-2</v>
          </cell>
        </row>
        <row r="10">
          <cell r="A10" t="str">
            <v>feb</v>
          </cell>
          <cell r="B10" t="str">
            <v>Febrero</v>
          </cell>
          <cell r="C10">
            <v>21666</v>
          </cell>
          <cell r="G10">
            <v>23921</v>
          </cell>
          <cell r="I10">
            <v>23285</v>
          </cell>
          <cell r="K10">
            <v>21964</v>
          </cell>
          <cell r="L10">
            <v>-5.6731801589005815E-2</v>
          </cell>
        </row>
        <row r="11">
          <cell r="A11" t="str">
            <v>mar</v>
          </cell>
          <cell r="B11" t="str">
            <v>Marzo</v>
          </cell>
          <cell r="C11">
            <v>22231</v>
          </cell>
          <cell r="G11">
            <v>27356</v>
          </cell>
          <cell r="I11">
            <v>24054</v>
          </cell>
          <cell r="K11">
            <v>23677</v>
          </cell>
          <cell r="L11">
            <v>-1.5673068928244827E-2</v>
          </cell>
        </row>
        <row r="12">
          <cell r="A12" t="str">
            <v>abr</v>
          </cell>
          <cell r="B12" t="str">
            <v>Abril</v>
          </cell>
          <cell r="C12">
            <v>23894</v>
          </cell>
          <cell r="G12">
            <v>22205</v>
          </cell>
          <cell r="I12">
            <v>23503</v>
          </cell>
          <cell r="K12">
            <v>23510</v>
          </cell>
          <cell r="L12">
            <v>2.9783431902319357E-4</v>
          </cell>
        </row>
        <row r="13">
          <cell r="A13" t="str">
            <v>may</v>
          </cell>
          <cell r="B13" t="str">
            <v>Mayo</v>
          </cell>
          <cell r="C13">
            <v>20251</v>
          </cell>
          <cell r="G13">
            <v>23449</v>
          </cell>
          <cell r="I13">
            <v>19536</v>
          </cell>
          <cell r="K13">
            <v>23254</v>
          </cell>
          <cell r="L13">
            <v>0.19031531531531543</v>
          </cell>
        </row>
        <row r="14">
          <cell r="A14" t="str">
            <v>jun</v>
          </cell>
          <cell r="B14" t="str">
            <v>Junio</v>
          </cell>
          <cell r="C14">
            <v>18886</v>
          </cell>
          <cell r="G14">
            <v>22841</v>
          </cell>
          <cell r="I14">
            <v>23159</v>
          </cell>
        </row>
        <row r="15">
          <cell r="A15" t="str">
            <v>jul</v>
          </cell>
          <cell r="B15" t="str">
            <v>Julio</v>
          </cell>
          <cell r="C15">
            <v>23111</v>
          </cell>
          <cell r="G15">
            <v>24893</v>
          </cell>
          <cell r="I15">
            <v>27952</v>
          </cell>
        </row>
        <row r="16">
          <cell r="A16" t="str">
            <v>ago</v>
          </cell>
          <cell r="B16" t="str">
            <v>Agosto</v>
          </cell>
          <cell r="C16">
            <v>24659</v>
          </cell>
          <cell r="G16">
            <v>25319</v>
          </cell>
          <cell r="I16">
            <v>25459</v>
          </cell>
        </row>
        <row r="17">
          <cell r="A17" t="str">
            <v>sep</v>
          </cell>
          <cell r="B17" t="str">
            <v>Septiembre</v>
          </cell>
          <cell r="C17">
            <v>20130</v>
          </cell>
          <cell r="G17">
            <v>21182</v>
          </cell>
          <cell r="I17">
            <v>24257</v>
          </cell>
        </row>
        <row r="18">
          <cell r="A18" t="str">
            <v>oct</v>
          </cell>
          <cell r="B18" t="str">
            <v>Octubre</v>
          </cell>
          <cell r="C18">
            <v>22327</v>
          </cell>
          <cell r="G18">
            <v>27341</v>
          </cell>
          <cell r="I18">
            <v>26482</v>
          </cell>
        </row>
        <row r="19">
          <cell r="A19" t="str">
            <v>nov</v>
          </cell>
          <cell r="B19" t="str">
            <v>Noviembre</v>
          </cell>
          <cell r="C19">
            <v>21079</v>
          </cell>
          <cell r="G19">
            <v>23363</v>
          </cell>
          <cell r="I19">
            <v>23375</v>
          </cell>
        </row>
        <row r="20">
          <cell r="A20" t="str">
            <v>dic</v>
          </cell>
          <cell r="B20" t="str">
            <v>Diciembre</v>
          </cell>
          <cell r="C20">
            <v>23310</v>
          </cell>
          <cell r="G20">
            <v>23290</v>
          </cell>
          <cell r="I20">
            <v>24074</v>
          </cell>
        </row>
        <row r="21">
          <cell r="A21" t="str">
            <v>Total</v>
          </cell>
          <cell r="C21">
            <v>257142</v>
          </cell>
          <cell r="G21">
            <v>288350</v>
          </cell>
          <cell r="I21">
            <v>287664</v>
          </cell>
          <cell r="K21">
            <v>116188</v>
          </cell>
          <cell r="L21">
            <v>2.906842860432568E-2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744</v>
          </cell>
          <cell r="G31">
            <v>1053</v>
          </cell>
          <cell r="I31">
            <v>851</v>
          </cell>
          <cell r="K31">
            <v>1324</v>
          </cell>
          <cell r="L31">
            <v>0.55581668625146885</v>
          </cell>
        </row>
        <row r="32">
          <cell r="B32" t="str">
            <v>Febrero</v>
          </cell>
          <cell r="C32">
            <v>1386</v>
          </cell>
          <cell r="G32">
            <v>1343</v>
          </cell>
          <cell r="I32">
            <v>670</v>
          </cell>
          <cell r="K32">
            <v>862</v>
          </cell>
          <cell r="L32">
            <v>0.28656716417910455</v>
          </cell>
        </row>
        <row r="33">
          <cell r="B33" t="str">
            <v>Marzo</v>
          </cell>
          <cell r="C33">
            <v>1477</v>
          </cell>
          <cell r="G33">
            <v>2340</v>
          </cell>
          <cell r="I33">
            <v>929</v>
          </cell>
          <cell r="K33">
            <v>1376</v>
          </cell>
          <cell r="L33">
            <v>0.48116254036598494</v>
          </cell>
        </row>
        <row r="34">
          <cell r="B34" t="str">
            <v>Abril</v>
          </cell>
          <cell r="C34">
            <v>3054</v>
          </cell>
          <cell r="G34">
            <v>1383</v>
          </cell>
          <cell r="I34">
            <v>2250</v>
          </cell>
          <cell r="K34">
            <v>3171</v>
          </cell>
          <cell r="L34">
            <v>0.40933333333333333</v>
          </cell>
        </row>
        <row r="35">
          <cell r="B35" t="str">
            <v>Mayo</v>
          </cell>
          <cell r="C35">
            <v>2857</v>
          </cell>
          <cell r="G35">
            <v>2206</v>
          </cell>
          <cell r="I35">
            <v>1847</v>
          </cell>
          <cell r="K35">
            <v>4643</v>
          </cell>
          <cell r="L35">
            <v>1.5138061721710883</v>
          </cell>
        </row>
        <row r="36">
          <cell r="B36" t="str">
            <v>Junio</v>
          </cell>
          <cell r="C36">
            <v>1981</v>
          </cell>
          <cell r="G36">
            <v>2734</v>
          </cell>
          <cell r="I36">
            <v>2922</v>
          </cell>
        </row>
        <row r="37">
          <cell r="B37" t="str">
            <v>Julio</v>
          </cell>
          <cell r="C37">
            <v>4035</v>
          </cell>
          <cell r="G37">
            <v>4112</v>
          </cell>
          <cell r="I37">
            <v>6200</v>
          </cell>
        </row>
        <row r="38">
          <cell r="B38" t="str">
            <v>Agosto</v>
          </cell>
          <cell r="C38">
            <v>5520</v>
          </cell>
          <cell r="G38">
            <v>5008</v>
          </cell>
          <cell r="I38">
            <v>5409</v>
          </cell>
        </row>
        <row r="39">
          <cell r="B39" t="str">
            <v>Septiembre</v>
          </cell>
          <cell r="C39">
            <v>3446</v>
          </cell>
          <cell r="G39">
            <v>2838</v>
          </cell>
          <cell r="I39">
            <v>5461</v>
          </cell>
        </row>
        <row r="40">
          <cell r="B40" t="str">
            <v>Octubre</v>
          </cell>
          <cell r="C40">
            <v>1651</v>
          </cell>
          <cell r="G40">
            <v>3489</v>
          </cell>
          <cell r="I40">
            <v>2925</v>
          </cell>
        </row>
        <row r="41">
          <cell r="B41" t="str">
            <v>Noviembre</v>
          </cell>
          <cell r="C41">
            <v>1088</v>
          </cell>
          <cell r="G41">
            <v>1304</v>
          </cell>
          <cell r="I41">
            <v>1455</v>
          </cell>
        </row>
        <row r="42">
          <cell r="B42" t="str">
            <v>Diciembre</v>
          </cell>
          <cell r="C42">
            <v>1847</v>
          </cell>
          <cell r="G42">
            <v>1399</v>
          </cell>
          <cell r="I42">
            <v>2071</v>
          </cell>
        </row>
        <row r="43">
          <cell r="C43">
            <v>29086</v>
          </cell>
          <cell r="G43">
            <v>29209</v>
          </cell>
          <cell r="I43">
            <v>32990</v>
          </cell>
          <cell r="K43">
            <v>11376</v>
          </cell>
          <cell r="L43">
            <v>0.73758973575683529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515</v>
          </cell>
          <cell r="G53">
            <v>482</v>
          </cell>
          <cell r="I53">
            <v>603</v>
          </cell>
          <cell r="K53">
            <v>780</v>
          </cell>
          <cell r="L53">
            <v>0.29353233830845782</v>
          </cell>
        </row>
        <row r="54">
          <cell r="B54" t="str">
            <v>Febrero</v>
          </cell>
          <cell r="C54">
            <v>515</v>
          </cell>
          <cell r="G54">
            <v>473</v>
          </cell>
          <cell r="I54">
            <v>400</v>
          </cell>
          <cell r="K54">
            <v>438</v>
          </cell>
          <cell r="L54">
            <v>9.4999999999999973E-2</v>
          </cell>
        </row>
        <row r="55">
          <cell r="B55" t="str">
            <v>Marzo</v>
          </cell>
          <cell r="C55">
            <v>541</v>
          </cell>
          <cell r="G55">
            <v>813</v>
          </cell>
          <cell r="I55">
            <v>604</v>
          </cell>
          <cell r="K55">
            <v>835</v>
          </cell>
          <cell r="L55">
            <v>0.38245033112582782</v>
          </cell>
        </row>
        <row r="56">
          <cell r="B56" t="str">
            <v>Abril</v>
          </cell>
          <cell r="C56">
            <v>688</v>
          </cell>
          <cell r="G56">
            <v>563</v>
          </cell>
          <cell r="I56">
            <v>1123</v>
          </cell>
          <cell r="K56">
            <v>1058</v>
          </cell>
          <cell r="L56">
            <v>-5.7880676758682137E-2</v>
          </cell>
        </row>
        <row r="57">
          <cell r="B57" t="str">
            <v>Mayo</v>
          </cell>
          <cell r="C57">
            <v>629</v>
          </cell>
          <cell r="G57">
            <v>742</v>
          </cell>
          <cell r="I57">
            <v>815</v>
          </cell>
          <cell r="K57">
            <v>1392</v>
          </cell>
          <cell r="L57">
            <v>0.7079754601226993</v>
          </cell>
        </row>
        <row r="58">
          <cell r="B58" t="str">
            <v>Junio</v>
          </cell>
          <cell r="C58">
            <v>736</v>
          </cell>
          <cell r="G58">
            <v>858</v>
          </cell>
          <cell r="I58">
            <v>1243</v>
          </cell>
        </row>
        <row r="59">
          <cell r="B59" t="str">
            <v>Julio</v>
          </cell>
          <cell r="C59">
            <v>1359</v>
          </cell>
          <cell r="G59">
            <v>1216</v>
          </cell>
          <cell r="I59">
            <v>1640</v>
          </cell>
        </row>
        <row r="60">
          <cell r="B60" t="str">
            <v>Agosto</v>
          </cell>
          <cell r="C60">
            <v>1359</v>
          </cell>
          <cell r="G60">
            <v>1718</v>
          </cell>
          <cell r="I60">
            <v>2020</v>
          </cell>
        </row>
        <row r="61">
          <cell r="B61" t="str">
            <v>Septiembre</v>
          </cell>
          <cell r="C61">
            <v>914</v>
          </cell>
          <cell r="G61">
            <v>1147</v>
          </cell>
          <cell r="I61">
            <v>1800</v>
          </cell>
        </row>
        <row r="62">
          <cell r="B62" t="str">
            <v>Octubre</v>
          </cell>
          <cell r="C62">
            <v>587</v>
          </cell>
          <cell r="G62">
            <v>932</v>
          </cell>
          <cell r="I62">
            <v>1091</v>
          </cell>
        </row>
        <row r="63">
          <cell r="B63" t="str">
            <v>Noviembre</v>
          </cell>
          <cell r="C63">
            <v>454</v>
          </cell>
          <cell r="G63">
            <v>937</v>
          </cell>
          <cell r="I63">
            <v>941</v>
          </cell>
        </row>
        <row r="64">
          <cell r="B64" t="str">
            <v>Diciembre</v>
          </cell>
          <cell r="C64">
            <v>821</v>
          </cell>
          <cell r="G64">
            <v>952</v>
          </cell>
          <cell r="I64">
            <v>1104</v>
          </cell>
        </row>
        <row r="65">
          <cell r="C65">
            <v>9118</v>
          </cell>
          <cell r="G65">
            <v>10833</v>
          </cell>
          <cell r="I65">
            <v>13384</v>
          </cell>
          <cell r="K65">
            <v>4503</v>
          </cell>
          <cell r="L65">
            <v>0.2702397743300422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229</v>
          </cell>
          <cell r="G75">
            <v>571</v>
          </cell>
          <cell r="I75">
            <v>248</v>
          </cell>
          <cell r="K75">
            <v>544</v>
          </cell>
          <cell r="L75">
            <v>1.193548387096774</v>
          </cell>
        </row>
        <row r="76">
          <cell r="B76" t="str">
            <v>Febrero</v>
          </cell>
          <cell r="C76">
            <v>871</v>
          </cell>
          <cell r="G76">
            <v>870</v>
          </cell>
          <cell r="I76">
            <v>270</v>
          </cell>
          <cell r="K76">
            <v>424</v>
          </cell>
          <cell r="L76">
            <v>0.57037037037037042</v>
          </cell>
        </row>
        <row r="77">
          <cell r="B77" t="str">
            <v>Marzo</v>
          </cell>
          <cell r="C77">
            <v>936</v>
          </cell>
          <cell r="G77">
            <v>1527</v>
          </cell>
          <cell r="I77">
            <v>325</v>
          </cell>
          <cell r="K77">
            <v>541</v>
          </cell>
          <cell r="L77">
            <v>0.66461538461538461</v>
          </cell>
        </row>
        <row r="78">
          <cell r="B78" t="str">
            <v>Abril</v>
          </cell>
          <cell r="C78">
            <v>2366</v>
          </cell>
          <cell r="G78">
            <v>820</v>
          </cell>
          <cell r="I78">
            <v>1127</v>
          </cell>
          <cell r="K78">
            <v>2113</v>
          </cell>
          <cell r="L78">
            <v>0.87488908606921023</v>
          </cell>
        </row>
        <row r="79">
          <cell r="B79" t="str">
            <v>Mayo</v>
          </cell>
          <cell r="C79">
            <v>2228</v>
          </cell>
          <cell r="G79">
            <v>1464</v>
          </cell>
          <cell r="I79">
            <v>1032</v>
          </cell>
          <cell r="K79">
            <v>3251</v>
          </cell>
          <cell r="L79">
            <v>2.1501937984496124</v>
          </cell>
        </row>
        <row r="80">
          <cell r="B80" t="str">
            <v>Junio</v>
          </cell>
          <cell r="C80">
            <v>1245</v>
          </cell>
          <cell r="G80">
            <v>1876</v>
          </cell>
          <cell r="I80">
            <v>1679</v>
          </cell>
        </row>
        <row r="81">
          <cell r="B81" t="str">
            <v>Julio</v>
          </cell>
          <cell r="C81">
            <v>2676</v>
          </cell>
          <cell r="G81">
            <v>2896</v>
          </cell>
          <cell r="I81">
            <v>4560</v>
          </cell>
        </row>
        <row r="82">
          <cell r="B82" t="str">
            <v>Agosto</v>
          </cell>
          <cell r="C82">
            <v>4161</v>
          </cell>
          <cell r="G82">
            <v>3290</v>
          </cell>
          <cell r="I82">
            <v>3389</v>
          </cell>
        </row>
        <row r="83">
          <cell r="B83" t="str">
            <v>Septiembre</v>
          </cell>
          <cell r="C83">
            <v>2532</v>
          </cell>
          <cell r="G83">
            <v>1691</v>
          </cell>
          <cell r="I83">
            <v>3661</v>
          </cell>
        </row>
        <row r="84">
          <cell r="B84" t="str">
            <v>Octubre</v>
          </cell>
          <cell r="C84">
            <v>1064</v>
          </cell>
          <cell r="G84">
            <v>2557</v>
          </cell>
          <cell r="I84">
            <v>1834</v>
          </cell>
        </row>
        <row r="85">
          <cell r="B85" t="str">
            <v>Noviembre</v>
          </cell>
          <cell r="C85">
            <v>634</v>
          </cell>
          <cell r="G85">
            <v>367</v>
          </cell>
          <cell r="I85">
            <v>514</v>
          </cell>
        </row>
        <row r="86">
          <cell r="B86" t="str">
            <v>Diciembre</v>
          </cell>
          <cell r="C86">
            <v>1026</v>
          </cell>
          <cell r="G86">
            <v>447</v>
          </cell>
          <cell r="I86">
            <v>967</v>
          </cell>
        </row>
        <row r="87">
          <cell r="C87">
            <v>19968</v>
          </cell>
          <cell r="G87">
            <v>18376</v>
          </cell>
          <cell r="I87">
            <v>19606</v>
          </cell>
          <cell r="K87">
            <v>6873</v>
          </cell>
          <cell r="L87">
            <v>1.2894736842105261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14854</v>
          </cell>
          <cell r="G97">
            <v>22137</v>
          </cell>
          <cell r="I97">
            <v>21677</v>
          </cell>
          <cell r="K97">
            <v>22459</v>
          </cell>
          <cell r="L97">
            <v>3.6075102643354784E-2</v>
          </cell>
        </row>
        <row r="98">
          <cell r="B98" t="str">
            <v>Febrero</v>
          </cell>
          <cell r="C98">
            <v>20280</v>
          </cell>
          <cell r="G98">
            <v>22578</v>
          </cell>
          <cell r="I98">
            <v>22615</v>
          </cell>
          <cell r="K98">
            <v>21102</v>
          </cell>
          <cell r="L98">
            <v>-6.6902498341808503E-2</v>
          </cell>
        </row>
        <row r="99">
          <cell r="B99" t="str">
            <v>Marzo</v>
          </cell>
          <cell r="C99">
            <v>20754</v>
          </cell>
          <cell r="G99">
            <v>25016</v>
          </cell>
          <cell r="I99">
            <v>23125</v>
          </cell>
          <cell r="K99">
            <v>22301</v>
          </cell>
          <cell r="L99">
            <v>-3.5632432432432415E-2</v>
          </cell>
        </row>
        <row r="100">
          <cell r="B100" t="str">
            <v>Abril</v>
          </cell>
          <cell r="C100">
            <v>20840</v>
          </cell>
          <cell r="G100">
            <v>20822</v>
          </cell>
          <cell r="I100">
            <v>21253</v>
          </cell>
          <cell r="K100">
            <v>20339</v>
          </cell>
          <cell r="L100">
            <v>-4.3005693313885152E-2</v>
          </cell>
        </row>
        <row r="101">
          <cell r="B101" t="str">
            <v>Mayo</v>
          </cell>
          <cell r="C101">
            <v>17394</v>
          </cell>
          <cell r="G101">
            <v>21243</v>
          </cell>
          <cell r="I101">
            <v>17689</v>
          </cell>
          <cell r="K101">
            <v>18611</v>
          </cell>
          <cell r="L101">
            <v>5.2122788173441181E-2</v>
          </cell>
        </row>
        <row r="102">
          <cell r="B102" t="str">
            <v>Junio</v>
          </cell>
          <cell r="C102">
            <v>16905</v>
          </cell>
          <cell r="G102">
            <v>20107</v>
          </cell>
          <cell r="I102">
            <v>20237</v>
          </cell>
        </row>
        <row r="103">
          <cell r="B103" t="str">
            <v>Julio</v>
          </cell>
          <cell r="C103">
            <v>19076</v>
          </cell>
          <cell r="G103">
            <v>20781</v>
          </cell>
          <cell r="I103">
            <v>21752</v>
          </cell>
        </row>
        <row r="104">
          <cell r="B104" t="str">
            <v>Agosto</v>
          </cell>
          <cell r="C104">
            <v>19139</v>
          </cell>
          <cell r="G104">
            <v>20311</v>
          </cell>
          <cell r="I104">
            <v>20050</v>
          </cell>
        </row>
        <row r="105">
          <cell r="B105" t="str">
            <v>Septiembre</v>
          </cell>
          <cell r="C105">
            <v>16684</v>
          </cell>
          <cell r="G105">
            <v>18344</v>
          </cell>
          <cell r="I105">
            <v>18796</v>
          </cell>
        </row>
        <row r="106">
          <cell r="B106" t="str">
            <v>Octubre</v>
          </cell>
          <cell r="C106">
            <v>20676</v>
          </cell>
          <cell r="G106">
            <v>23852</v>
          </cell>
          <cell r="I106">
            <v>23557</v>
          </cell>
        </row>
        <row r="107">
          <cell r="B107" t="str">
            <v>Noviembre</v>
          </cell>
          <cell r="C107">
            <v>19991</v>
          </cell>
          <cell r="G107">
            <v>22059</v>
          </cell>
          <cell r="I107">
            <v>21920</v>
          </cell>
        </row>
        <row r="108">
          <cell r="B108" t="str">
            <v>Diciembre</v>
          </cell>
          <cell r="C108">
            <v>21463</v>
          </cell>
          <cell r="G108">
            <v>21891</v>
          </cell>
          <cell r="I108">
            <v>22003</v>
          </cell>
        </row>
        <row r="109">
          <cell r="C109">
            <v>228056</v>
          </cell>
          <cell r="G109">
            <v>259141</v>
          </cell>
          <cell r="I109">
            <v>254674</v>
          </cell>
          <cell r="K109">
            <v>104812</v>
          </cell>
          <cell r="L109">
            <v>-1.454507846068509E-2</v>
          </cell>
        </row>
        <row r="117">
          <cell r="C117">
            <v>2022</v>
          </cell>
          <cell r="G117">
            <v>2024</v>
          </cell>
          <cell r="I117">
            <v>2025</v>
          </cell>
          <cell r="K117">
            <v>2026</v>
          </cell>
        </row>
        <row r="118">
          <cell r="L118" t="str">
            <v>var 26/25</v>
          </cell>
        </row>
        <row r="119">
          <cell r="B119" t="str">
            <v>Enero</v>
          </cell>
          <cell r="C119">
            <v>4593</v>
          </cell>
          <cell r="G119">
            <v>8816</v>
          </cell>
          <cell r="I119">
            <v>8868</v>
          </cell>
          <cell r="K119">
            <v>8709</v>
          </cell>
          <cell r="L119">
            <v>-1.7929634641407288E-2</v>
          </cell>
        </row>
        <row r="120">
          <cell r="B120" t="str">
            <v>Febrero</v>
          </cell>
          <cell r="C120">
            <v>7429</v>
          </cell>
          <cell r="G120">
            <v>9308</v>
          </cell>
          <cell r="I120">
            <v>9450</v>
          </cell>
          <cell r="K120">
            <v>8790</v>
          </cell>
          <cell r="L120">
            <v>-6.9841269841269815E-2</v>
          </cell>
        </row>
        <row r="121">
          <cell r="B121" t="str">
            <v>Marzo</v>
          </cell>
          <cell r="C121">
            <v>8841</v>
          </cell>
          <cell r="G121">
            <v>9445</v>
          </cell>
          <cell r="I121">
            <v>9153</v>
          </cell>
          <cell r="K121">
            <v>9744</v>
          </cell>
          <cell r="L121">
            <v>6.4568993772533556E-2</v>
          </cell>
        </row>
        <row r="122">
          <cell r="B122" t="str">
            <v>Abril</v>
          </cell>
          <cell r="C122">
            <v>9017</v>
          </cell>
          <cell r="G122">
            <v>8977</v>
          </cell>
          <cell r="I122">
            <v>9475</v>
          </cell>
          <cell r="K122">
            <v>8373</v>
          </cell>
          <cell r="L122">
            <v>-0.1163060686015831</v>
          </cell>
        </row>
        <row r="123">
          <cell r="B123" t="str">
            <v>Mayo</v>
          </cell>
          <cell r="C123">
            <v>8204</v>
          </cell>
          <cell r="G123">
            <v>10301</v>
          </cell>
          <cell r="I123">
            <v>9728</v>
          </cell>
          <cell r="K123">
            <v>8166</v>
          </cell>
          <cell r="L123">
            <v>-0.16056743421052633</v>
          </cell>
        </row>
        <row r="124">
          <cell r="B124" t="str">
            <v>Junio</v>
          </cell>
          <cell r="C124">
            <v>7353</v>
          </cell>
          <cell r="G124">
            <v>10338</v>
          </cell>
          <cell r="I124">
            <v>10224</v>
          </cell>
        </row>
        <row r="125">
          <cell r="B125" t="str">
            <v>Julio</v>
          </cell>
          <cell r="C125">
            <v>8399</v>
          </cell>
          <cell r="G125">
            <v>10171</v>
          </cell>
          <cell r="I125">
            <v>10842</v>
          </cell>
        </row>
        <row r="126">
          <cell r="B126" t="str">
            <v>Agosto</v>
          </cell>
          <cell r="C126">
            <v>9415</v>
          </cell>
          <cell r="G126">
            <v>10030</v>
          </cell>
          <cell r="I126">
            <v>10751</v>
          </cell>
        </row>
        <row r="127">
          <cell r="B127" t="str">
            <v>Septiembre</v>
          </cell>
          <cell r="C127">
            <v>8053</v>
          </cell>
          <cell r="G127">
            <v>9243</v>
          </cell>
          <cell r="I127">
            <v>9507</v>
          </cell>
        </row>
        <row r="128">
          <cell r="B128" t="str">
            <v>Octubre</v>
          </cell>
          <cell r="C128">
            <v>9529</v>
          </cell>
          <cell r="G128">
            <v>11119</v>
          </cell>
          <cell r="I128">
            <v>10787</v>
          </cell>
        </row>
        <row r="129">
          <cell r="B129" t="str">
            <v>Noviembre</v>
          </cell>
          <cell r="C129">
            <v>7510</v>
          </cell>
          <cell r="G129">
            <v>9424</v>
          </cell>
          <cell r="I129">
            <v>8576</v>
          </cell>
        </row>
        <row r="130">
          <cell r="B130" t="str">
            <v>Diciembre</v>
          </cell>
          <cell r="C130">
            <v>8219</v>
          </cell>
          <cell r="G130">
            <v>9229</v>
          </cell>
          <cell r="I130">
            <v>8448</v>
          </cell>
        </row>
        <row r="131">
          <cell r="C131">
            <v>96562</v>
          </cell>
          <cell r="G131">
            <v>116401</v>
          </cell>
          <cell r="I131">
            <v>115809</v>
          </cell>
          <cell r="K131">
            <v>43782</v>
          </cell>
          <cell r="L131">
            <v>-6.196169173415611E-2</v>
          </cell>
        </row>
        <row r="139">
          <cell r="C139">
            <v>2022</v>
          </cell>
          <cell r="E139">
            <v>2023</v>
          </cell>
          <cell r="G139">
            <v>2024</v>
          </cell>
          <cell r="I139">
            <v>2025</v>
          </cell>
          <cell r="K139">
            <v>2026</v>
          </cell>
        </row>
        <row r="140">
          <cell r="L140" t="str">
            <v>var 26/25</v>
          </cell>
        </row>
        <row r="141">
          <cell r="B141" t="str">
            <v>Enero</v>
          </cell>
          <cell r="C141">
            <v>1070</v>
          </cell>
          <cell r="E141">
            <v>1623</v>
          </cell>
          <cell r="G141">
            <v>1598</v>
          </cell>
          <cell r="I141">
            <v>1749</v>
          </cell>
          <cell r="K141">
            <v>1817</v>
          </cell>
          <cell r="L141">
            <v>3.8879359634076627E-2</v>
          </cell>
        </row>
        <row r="142">
          <cell r="B142" t="str">
            <v>Febrero</v>
          </cell>
          <cell r="C142">
            <v>1299</v>
          </cell>
          <cell r="E142">
            <v>1902</v>
          </cell>
          <cell r="G142">
            <v>2028</v>
          </cell>
          <cell r="I142">
            <v>1749</v>
          </cell>
          <cell r="K142">
            <v>1762</v>
          </cell>
          <cell r="L142">
            <v>7.4328187535734891E-3</v>
          </cell>
        </row>
        <row r="143">
          <cell r="B143" t="str">
            <v>Marzo</v>
          </cell>
          <cell r="C143">
            <v>1553</v>
          </cell>
          <cell r="E143">
            <v>2140</v>
          </cell>
          <cell r="G143">
            <v>3428</v>
          </cell>
          <cell r="I143">
            <v>2359</v>
          </cell>
          <cell r="K143">
            <v>2548</v>
          </cell>
          <cell r="L143">
            <v>8.0118694362017795E-2</v>
          </cell>
        </row>
        <row r="144">
          <cell r="B144" t="str">
            <v>Abril</v>
          </cell>
          <cell r="C144">
            <v>1519</v>
          </cell>
          <cell r="E144">
            <v>1573</v>
          </cell>
          <cell r="G144">
            <v>1590</v>
          </cell>
          <cell r="I144">
            <v>2129</v>
          </cell>
          <cell r="K144">
            <v>1713</v>
          </cell>
          <cell r="L144">
            <v>-0.19539689995302956</v>
          </cell>
        </row>
        <row r="145">
          <cell r="B145" t="str">
            <v>Mayo</v>
          </cell>
          <cell r="C145">
            <v>881</v>
          </cell>
          <cell r="E145">
            <v>1613</v>
          </cell>
          <cell r="G145">
            <v>1681</v>
          </cell>
          <cell r="I145">
            <v>829</v>
          </cell>
          <cell r="K145">
            <v>1370</v>
          </cell>
          <cell r="L145">
            <v>0.65259348612786483</v>
          </cell>
        </row>
        <row r="146">
          <cell r="B146" t="str">
            <v>Junio</v>
          </cell>
          <cell r="C146">
            <v>1321</v>
          </cell>
          <cell r="E146">
            <v>1398</v>
          </cell>
          <cell r="G146">
            <v>1391</v>
          </cell>
          <cell r="I146">
            <v>1601</v>
          </cell>
        </row>
        <row r="147">
          <cell r="B147" t="str">
            <v>Julio</v>
          </cell>
          <cell r="C147">
            <v>1114</v>
          </cell>
          <cell r="E147">
            <v>1518</v>
          </cell>
          <cell r="G147">
            <v>1166</v>
          </cell>
          <cell r="I147">
            <v>1615</v>
          </cell>
        </row>
        <row r="148">
          <cell r="B148" t="str">
            <v>Agosto</v>
          </cell>
          <cell r="C148">
            <v>998</v>
          </cell>
          <cell r="E148">
            <v>1506</v>
          </cell>
          <cell r="G148">
            <v>1232</v>
          </cell>
          <cell r="I148">
            <v>1507</v>
          </cell>
        </row>
        <row r="149">
          <cell r="B149" t="str">
            <v>Septiembre</v>
          </cell>
          <cell r="C149">
            <v>1047</v>
          </cell>
          <cell r="E149">
            <v>1465</v>
          </cell>
          <cell r="G149">
            <v>1114</v>
          </cell>
          <cell r="I149">
            <v>1375</v>
          </cell>
        </row>
        <row r="150">
          <cell r="B150" t="str">
            <v>Octubre</v>
          </cell>
          <cell r="C150">
            <v>1679</v>
          </cell>
          <cell r="E150">
            <v>1982</v>
          </cell>
          <cell r="G150">
            <v>1956</v>
          </cell>
          <cell r="I150">
            <v>2380</v>
          </cell>
        </row>
        <row r="151">
          <cell r="B151" t="str">
            <v>Noviembre</v>
          </cell>
          <cell r="C151">
            <v>2421</v>
          </cell>
          <cell r="E151">
            <v>2298</v>
          </cell>
          <cell r="G151">
            <v>2484</v>
          </cell>
          <cell r="I151">
            <v>2391</v>
          </cell>
        </row>
        <row r="152">
          <cell r="B152" t="str">
            <v>Diciembre</v>
          </cell>
          <cell r="C152">
            <v>1685</v>
          </cell>
          <cell r="E152">
            <v>1850</v>
          </cell>
          <cell r="G152">
            <v>1784</v>
          </cell>
          <cell r="I152">
            <v>1986</v>
          </cell>
        </row>
        <row r="153">
          <cell r="C153">
            <v>16587</v>
          </cell>
          <cell r="E153">
            <v>20868</v>
          </cell>
          <cell r="G153">
            <v>21452</v>
          </cell>
          <cell r="I153">
            <v>21670</v>
          </cell>
          <cell r="K153">
            <v>9210</v>
          </cell>
          <cell r="L153">
            <v>4.4809982983550656E-2</v>
          </cell>
        </row>
        <row r="161">
          <cell r="C161">
            <v>2022</v>
          </cell>
          <cell r="G161">
            <v>2024</v>
          </cell>
          <cell r="I161">
            <v>2025</v>
          </cell>
          <cell r="K161">
            <v>2026</v>
          </cell>
        </row>
        <row r="162">
          <cell r="L162" t="str">
            <v>var 26/25</v>
          </cell>
        </row>
        <row r="163">
          <cell r="B163" t="str">
            <v>Enero</v>
          </cell>
          <cell r="C163">
            <v>1353</v>
          </cell>
          <cell r="G163">
            <v>1497</v>
          </cell>
          <cell r="I163">
            <v>1563</v>
          </cell>
          <cell r="K163">
            <v>1519</v>
          </cell>
          <cell r="L163">
            <v>-2.8150991682661552E-2</v>
          </cell>
        </row>
        <row r="164">
          <cell r="B164" t="str">
            <v>Febrero</v>
          </cell>
          <cell r="C164">
            <v>2904</v>
          </cell>
          <cell r="G164">
            <v>2057</v>
          </cell>
          <cell r="I164">
            <v>2346</v>
          </cell>
          <cell r="K164">
            <v>1987</v>
          </cell>
          <cell r="L164">
            <v>-0.15302642796248933</v>
          </cell>
        </row>
        <row r="165">
          <cell r="B165" t="str">
            <v>Marzo</v>
          </cell>
          <cell r="C165">
            <v>2196</v>
          </cell>
          <cell r="G165">
            <v>2459</v>
          </cell>
          <cell r="I165">
            <v>2000</v>
          </cell>
          <cell r="K165">
            <v>1723</v>
          </cell>
          <cell r="L165">
            <v>-0.13849999999999996</v>
          </cell>
        </row>
        <row r="166">
          <cell r="B166" t="str">
            <v>Abril</v>
          </cell>
          <cell r="C166">
            <v>2930</v>
          </cell>
          <cell r="G166">
            <v>3165</v>
          </cell>
          <cell r="I166">
            <v>2200</v>
          </cell>
          <cell r="K166">
            <v>2954</v>
          </cell>
          <cell r="L166">
            <v>0.34272727272727277</v>
          </cell>
        </row>
        <row r="167">
          <cell r="B167" t="str">
            <v>Mayo</v>
          </cell>
          <cell r="C167">
            <v>2517</v>
          </cell>
          <cell r="G167">
            <v>2477</v>
          </cell>
          <cell r="I167">
            <v>1698</v>
          </cell>
          <cell r="K167">
            <v>2147</v>
          </cell>
          <cell r="L167">
            <v>0.26442873969375746</v>
          </cell>
        </row>
        <row r="168">
          <cell r="B168" t="str">
            <v>Junio</v>
          </cell>
          <cell r="C168">
            <v>1955</v>
          </cell>
          <cell r="G168">
            <v>1716</v>
          </cell>
          <cell r="I168">
            <v>1687</v>
          </cell>
        </row>
        <row r="169">
          <cell r="B169" t="str">
            <v>Julio</v>
          </cell>
          <cell r="C169">
            <v>2623</v>
          </cell>
          <cell r="G169">
            <v>1892</v>
          </cell>
          <cell r="I169">
            <v>2124</v>
          </cell>
        </row>
        <row r="170">
          <cell r="B170" t="str">
            <v>Agosto</v>
          </cell>
          <cell r="C170">
            <v>2466</v>
          </cell>
          <cell r="G170">
            <v>2125</v>
          </cell>
          <cell r="I170">
            <v>2041</v>
          </cell>
        </row>
        <row r="171">
          <cell r="B171" t="str">
            <v>Septiembre</v>
          </cell>
          <cell r="C171">
            <v>1641</v>
          </cell>
          <cell r="G171">
            <v>1668</v>
          </cell>
          <cell r="I171">
            <v>1642</v>
          </cell>
        </row>
        <row r="172">
          <cell r="B172" t="str">
            <v>Octubre</v>
          </cell>
          <cell r="C172">
            <v>2797</v>
          </cell>
          <cell r="G172">
            <v>2794</v>
          </cell>
          <cell r="I172">
            <v>2877</v>
          </cell>
        </row>
        <row r="173">
          <cell r="B173" t="str">
            <v>Noviembre</v>
          </cell>
          <cell r="C173">
            <v>1616</v>
          </cell>
          <cell r="G173">
            <v>1368</v>
          </cell>
          <cell r="I173">
            <v>1730</v>
          </cell>
        </row>
        <row r="174">
          <cell r="B174" t="str">
            <v>Diciembre</v>
          </cell>
          <cell r="C174">
            <v>1942</v>
          </cell>
          <cell r="G174">
            <v>1388</v>
          </cell>
          <cell r="I174">
            <v>1748</v>
          </cell>
        </row>
        <row r="175">
          <cell r="C175">
            <v>26940</v>
          </cell>
          <cell r="G175">
            <v>24606</v>
          </cell>
          <cell r="I175">
            <v>23656</v>
          </cell>
          <cell r="K175">
            <v>10330</v>
          </cell>
          <cell r="L175">
            <v>5.3329254614051136E-2</v>
          </cell>
        </row>
        <row r="183">
          <cell r="C183">
            <v>2022</v>
          </cell>
          <cell r="G183">
            <v>2024</v>
          </cell>
          <cell r="I183">
            <v>2025</v>
          </cell>
          <cell r="K183">
            <v>2026</v>
          </cell>
        </row>
        <row r="184">
          <cell r="L184" t="str">
            <v>var 26/25</v>
          </cell>
        </row>
        <row r="185">
          <cell r="B185" t="str">
            <v>Enero</v>
          </cell>
          <cell r="C185">
            <v>418</v>
          </cell>
          <cell r="G185">
            <v>401</v>
          </cell>
          <cell r="I185">
            <v>326</v>
          </cell>
          <cell r="K185">
            <v>323</v>
          </cell>
          <cell r="L185">
            <v>-9.2024539877300082E-3</v>
          </cell>
        </row>
        <row r="186">
          <cell r="B186" t="str">
            <v>Febrero</v>
          </cell>
          <cell r="C186">
            <v>389</v>
          </cell>
          <cell r="G186">
            <v>462</v>
          </cell>
          <cell r="I186">
            <v>351</v>
          </cell>
          <cell r="K186">
            <v>383</v>
          </cell>
          <cell r="L186">
            <v>9.1168091168091214E-2</v>
          </cell>
        </row>
        <row r="187">
          <cell r="B187" t="str">
            <v>Marzo</v>
          </cell>
          <cell r="C187">
            <v>354</v>
          </cell>
          <cell r="G187">
            <v>592</v>
          </cell>
          <cell r="I187">
            <v>381</v>
          </cell>
          <cell r="K187">
            <v>304</v>
          </cell>
          <cell r="L187">
            <v>-0.20209973753280841</v>
          </cell>
        </row>
        <row r="188">
          <cell r="B188" t="str">
            <v>Abril</v>
          </cell>
          <cell r="C188">
            <v>556</v>
          </cell>
          <cell r="G188">
            <v>404</v>
          </cell>
          <cell r="I188">
            <v>569</v>
          </cell>
          <cell r="K188">
            <v>539</v>
          </cell>
          <cell r="L188">
            <v>-5.2724077328646701E-2</v>
          </cell>
        </row>
        <row r="189">
          <cell r="B189" t="str">
            <v>Mayo</v>
          </cell>
          <cell r="C189">
            <v>214</v>
          </cell>
          <cell r="G189">
            <v>597</v>
          </cell>
          <cell r="I189">
            <v>211</v>
          </cell>
          <cell r="K189">
            <v>347</v>
          </cell>
          <cell r="L189">
            <v>0.64454976303317535</v>
          </cell>
        </row>
        <row r="190">
          <cell r="B190" t="str">
            <v>junio</v>
          </cell>
          <cell r="C190">
            <v>248</v>
          </cell>
          <cell r="G190">
            <v>533</v>
          </cell>
          <cell r="I190">
            <v>304</v>
          </cell>
        </row>
        <row r="191">
          <cell r="B191" t="str">
            <v>Julio</v>
          </cell>
          <cell r="C191">
            <v>528</v>
          </cell>
          <cell r="G191">
            <v>628</v>
          </cell>
          <cell r="I191">
            <v>554</v>
          </cell>
        </row>
        <row r="192">
          <cell r="B192" t="str">
            <v>Agosto</v>
          </cell>
          <cell r="C192">
            <v>262</v>
          </cell>
          <cell r="G192">
            <v>486</v>
          </cell>
          <cell r="I192">
            <v>299</v>
          </cell>
        </row>
        <row r="193">
          <cell r="B193" t="str">
            <v>Septiembre</v>
          </cell>
          <cell r="C193">
            <v>331</v>
          </cell>
          <cell r="G193">
            <v>217</v>
          </cell>
          <cell r="I193">
            <v>205</v>
          </cell>
        </row>
        <row r="194">
          <cell r="B194" t="str">
            <v>Octubre</v>
          </cell>
          <cell r="C194">
            <v>379</v>
          </cell>
          <cell r="G194">
            <v>350</v>
          </cell>
          <cell r="I194">
            <v>481</v>
          </cell>
        </row>
        <row r="195">
          <cell r="B195" t="str">
            <v>Noviembre</v>
          </cell>
          <cell r="C195">
            <v>412</v>
          </cell>
          <cell r="G195">
            <v>424</v>
          </cell>
          <cell r="I195">
            <v>416</v>
          </cell>
        </row>
        <row r="196">
          <cell r="B196" t="str">
            <v>Diciembre</v>
          </cell>
          <cell r="C196">
            <v>478</v>
          </cell>
          <cell r="G196">
            <v>497</v>
          </cell>
          <cell r="I196">
            <v>534</v>
          </cell>
        </row>
        <row r="197">
          <cell r="C197">
            <v>4569</v>
          </cell>
          <cell r="G197">
            <v>5591</v>
          </cell>
          <cell r="I197">
            <v>4631</v>
          </cell>
          <cell r="K197">
            <v>1896</v>
          </cell>
          <cell r="L197">
            <v>3.1556039173014083E-2</v>
          </cell>
        </row>
        <row r="205">
          <cell r="C205">
            <v>2022</v>
          </cell>
          <cell r="G205">
            <v>2024</v>
          </cell>
          <cell r="I205">
            <v>2025</v>
          </cell>
          <cell r="K205">
            <v>2026</v>
          </cell>
        </row>
        <row r="206">
          <cell r="L206" t="str">
            <v>var 26/25</v>
          </cell>
        </row>
        <row r="207">
          <cell r="B207" t="str">
            <v>Enero</v>
          </cell>
          <cell r="C207">
            <v>928</v>
          </cell>
          <cell r="G207">
            <v>577</v>
          </cell>
          <cell r="I207">
            <v>512</v>
          </cell>
          <cell r="K207">
            <v>346</v>
          </cell>
          <cell r="L207">
            <v>-0.32421875</v>
          </cell>
        </row>
        <row r="208">
          <cell r="B208" t="str">
            <v>Febrero</v>
          </cell>
          <cell r="C208">
            <v>770</v>
          </cell>
          <cell r="G208">
            <v>669</v>
          </cell>
          <cell r="I208">
            <v>678</v>
          </cell>
          <cell r="K208">
            <v>392</v>
          </cell>
          <cell r="L208">
            <v>-0.42182890855457222</v>
          </cell>
        </row>
        <row r="209">
          <cell r="B209" t="str">
            <v>Marzo</v>
          </cell>
          <cell r="C209">
            <v>561</v>
          </cell>
          <cell r="G209">
            <v>493</v>
          </cell>
          <cell r="I209">
            <v>547</v>
          </cell>
          <cell r="K209">
            <v>386</v>
          </cell>
          <cell r="L209">
            <v>-0.29433272394881171</v>
          </cell>
        </row>
        <row r="210">
          <cell r="B210" t="str">
            <v>Abril</v>
          </cell>
          <cell r="C210">
            <v>1074</v>
          </cell>
          <cell r="G210">
            <v>570</v>
          </cell>
          <cell r="I210">
            <v>590</v>
          </cell>
          <cell r="K210">
            <v>623</v>
          </cell>
          <cell r="L210">
            <v>5.5932203389830404E-2</v>
          </cell>
        </row>
        <row r="211">
          <cell r="B211" t="str">
            <v>Mayo</v>
          </cell>
          <cell r="C211">
            <v>827</v>
          </cell>
          <cell r="G211">
            <v>527</v>
          </cell>
          <cell r="I211">
            <v>280</v>
          </cell>
          <cell r="K211">
            <v>280</v>
          </cell>
          <cell r="L211">
            <v>0</v>
          </cell>
        </row>
        <row r="212">
          <cell r="B212" t="str">
            <v>Junio</v>
          </cell>
          <cell r="C212">
            <v>664</v>
          </cell>
          <cell r="G212">
            <v>432</v>
          </cell>
          <cell r="I212">
            <v>397</v>
          </cell>
        </row>
        <row r="213">
          <cell r="B213" t="str">
            <v>Julio</v>
          </cell>
          <cell r="C213">
            <v>1141</v>
          </cell>
          <cell r="G213">
            <v>531</v>
          </cell>
          <cell r="I213">
            <v>569</v>
          </cell>
        </row>
        <row r="214">
          <cell r="B214" t="str">
            <v>Agosto</v>
          </cell>
          <cell r="C214">
            <v>1213</v>
          </cell>
          <cell r="G214">
            <v>508</v>
          </cell>
          <cell r="I214">
            <v>378</v>
          </cell>
        </row>
        <row r="215">
          <cell r="B215" t="str">
            <v>Septiembre</v>
          </cell>
          <cell r="C215">
            <v>808</v>
          </cell>
          <cell r="G215">
            <v>446</v>
          </cell>
          <cell r="I215">
            <v>459</v>
          </cell>
        </row>
        <row r="216">
          <cell r="B216" t="str">
            <v>Octubre</v>
          </cell>
          <cell r="C216">
            <v>709</v>
          </cell>
          <cell r="G216">
            <v>702</v>
          </cell>
          <cell r="I216">
            <v>543</v>
          </cell>
        </row>
        <row r="217">
          <cell r="B217" t="str">
            <v>Noviembre</v>
          </cell>
          <cell r="C217">
            <v>646</v>
          </cell>
          <cell r="G217">
            <v>613</v>
          </cell>
          <cell r="I217">
            <v>438</v>
          </cell>
        </row>
        <row r="218">
          <cell r="B218" t="str">
            <v>Diciembre</v>
          </cell>
          <cell r="C218">
            <v>624</v>
          </cell>
          <cell r="G218">
            <v>489</v>
          </cell>
          <cell r="I218">
            <v>497</v>
          </cell>
        </row>
        <row r="219">
          <cell r="C219">
            <v>9965</v>
          </cell>
          <cell r="G219">
            <v>6557</v>
          </cell>
          <cell r="I219">
            <v>5888</v>
          </cell>
          <cell r="K219">
            <v>2027</v>
          </cell>
          <cell r="L219">
            <v>-0.22247794399693133</v>
          </cell>
        </row>
        <row r="227">
          <cell r="C227">
            <v>2022</v>
          </cell>
          <cell r="G227">
            <v>2024</v>
          </cell>
          <cell r="I227">
            <v>2025</v>
          </cell>
          <cell r="K227">
            <v>2026</v>
          </cell>
        </row>
        <row r="228">
          <cell r="L228" t="str">
            <v>var 26/25</v>
          </cell>
        </row>
        <row r="229">
          <cell r="B229" t="str">
            <v>Enero</v>
          </cell>
          <cell r="C229">
            <v>418</v>
          </cell>
          <cell r="G229">
            <v>401</v>
          </cell>
          <cell r="I229">
            <v>326</v>
          </cell>
          <cell r="K229">
            <v>323</v>
          </cell>
          <cell r="L229">
            <v>-9.2024539877300082E-3</v>
          </cell>
        </row>
        <row r="230">
          <cell r="B230" t="str">
            <v>Febrero</v>
          </cell>
          <cell r="C230">
            <v>389</v>
          </cell>
          <cell r="G230">
            <v>462</v>
          </cell>
          <cell r="I230">
            <v>351</v>
          </cell>
          <cell r="K230">
            <v>383</v>
          </cell>
          <cell r="L230">
            <v>9.1168091168091214E-2</v>
          </cell>
        </row>
        <row r="231">
          <cell r="B231" t="str">
            <v>Marzo</v>
          </cell>
          <cell r="C231">
            <v>354</v>
          </cell>
          <cell r="G231">
            <v>592</v>
          </cell>
          <cell r="I231">
            <v>381</v>
          </cell>
          <cell r="K231">
            <v>304</v>
          </cell>
          <cell r="L231">
            <v>-0.20209973753280841</v>
          </cell>
        </row>
        <row r="232">
          <cell r="B232" t="str">
            <v>Abril</v>
          </cell>
          <cell r="C232">
            <v>556</v>
          </cell>
          <cell r="G232">
            <v>404</v>
          </cell>
          <cell r="I232">
            <v>569</v>
          </cell>
          <cell r="K232">
            <v>539</v>
          </cell>
          <cell r="L232">
            <v>-5.2724077328646701E-2</v>
          </cell>
        </row>
        <row r="233">
          <cell r="B233" t="str">
            <v>Mayo</v>
          </cell>
          <cell r="C233">
            <v>214</v>
          </cell>
          <cell r="G233">
            <v>597</v>
          </cell>
          <cell r="I233">
            <v>211</v>
          </cell>
          <cell r="K233">
            <v>347</v>
          </cell>
          <cell r="L233">
            <v>0.64454976303317535</v>
          </cell>
        </row>
        <row r="234">
          <cell r="B234" t="str">
            <v>Junio</v>
          </cell>
          <cell r="C234">
            <v>248</v>
          </cell>
          <cell r="G234">
            <v>533</v>
          </cell>
          <cell r="I234">
            <v>304</v>
          </cell>
        </row>
        <row r="235">
          <cell r="B235" t="str">
            <v>Julio</v>
          </cell>
          <cell r="C235">
            <v>528</v>
          </cell>
          <cell r="G235">
            <v>628</v>
          </cell>
          <cell r="I235">
            <v>554</v>
          </cell>
        </row>
        <row r="236">
          <cell r="B236" t="str">
            <v>Agosto</v>
          </cell>
          <cell r="C236">
            <v>262</v>
          </cell>
          <cell r="G236">
            <v>486</v>
          </cell>
          <cell r="I236">
            <v>299</v>
          </cell>
        </row>
        <row r="237">
          <cell r="B237" t="str">
            <v>Septiembre</v>
          </cell>
          <cell r="C237">
            <v>331</v>
          </cell>
          <cell r="G237">
            <v>217</v>
          </cell>
          <cell r="I237">
            <v>205</v>
          </cell>
        </row>
        <row r="238">
          <cell r="B238" t="str">
            <v>Octubre</v>
          </cell>
          <cell r="C238">
            <v>379</v>
          </cell>
          <cell r="G238">
            <v>350</v>
          </cell>
          <cell r="I238">
            <v>481</v>
          </cell>
        </row>
        <row r="239">
          <cell r="B239" t="str">
            <v>Noviembre</v>
          </cell>
          <cell r="C239">
            <v>412</v>
          </cell>
          <cell r="G239">
            <v>424</v>
          </cell>
          <cell r="I239">
            <v>416</v>
          </cell>
        </row>
        <row r="240">
          <cell r="B240" t="str">
            <v>Diciembre</v>
          </cell>
          <cell r="C240">
            <v>478</v>
          </cell>
          <cell r="G240">
            <v>497</v>
          </cell>
          <cell r="I240">
            <v>534</v>
          </cell>
        </row>
        <row r="241">
          <cell r="C241">
            <v>4569</v>
          </cell>
          <cell r="G241">
            <v>5591</v>
          </cell>
          <cell r="I241">
            <v>4631</v>
          </cell>
          <cell r="K241">
            <v>1896</v>
          </cell>
          <cell r="L241">
            <v>3.1556039173014083E-2</v>
          </cell>
        </row>
        <row r="249">
          <cell r="C249">
            <v>2022</v>
          </cell>
          <cell r="G249">
            <v>2024</v>
          </cell>
          <cell r="I249">
            <v>2025</v>
          </cell>
          <cell r="K249">
            <v>2026</v>
          </cell>
        </row>
        <row r="250">
          <cell r="L250" t="str">
            <v>var 26/25</v>
          </cell>
        </row>
        <row r="251">
          <cell r="B251" t="str">
            <v>Enero</v>
          </cell>
          <cell r="C251">
            <v>458</v>
          </cell>
          <cell r="G251">
            <v>582</v>
          </cell>
          <cell r="I251">
            <v>664</v>
          </cell>
          <cell r="K251">
            <v>518</v>
          </cell>
          <cell r="L251">
            <v>-0.21987951807228912</v>
          </cell>
        </row>
        <row r="252">
          <cell r="B252" t="str">
            <v>Febrero</v>
          </cell>
          <cell r="C252">
            <v>444</v>
          </cell>
          <cell r="G252">
            <v>638</v>
          </cell>
          <cell r="I252">
            <v>582</v>
          </cell>
          <cell r="K252">
            <v>461</v>
          </cell>
          <cell r="L252">
            <v>-0.20790378006872856</v>
          </cell>
        </row>
        <row r="253">
          <cell r="B253" t="str">
            <v>Marzo</v>
          </cell>
          <cell r="C253">
            <v>515</v>
          </cell>
          <cell r="G253">
            <v>499</v>
          </cell>
          <cell r="I253">
            <v>650</v>
          </cell>
          <cell r="K253">
            <v>662</v>
          </cell>
          <cell r="L253">
            <v>1.8461538461538529E-2</v>
          </cell>
        </row>
        <row r="254">
          <cell r="B254" t="str">
            <v>Abril</v>
          </cell>
          <cell r="C254">
            <v>328</v>
          </cell>
          <cell r="G254">
            <v>203</v>
          </cell>
          <cell r="I254">
            <v>320</v>
          </cell>
          <cell r="K254">
            <v>161</v>
          </cell>
          <cell r="L254">
            <v>-0.49687499999999996</v>
          </cell>
        </row>
        <row r="255">
          <cell r="B255" t="str">
            <v>Mayo</v>
          </cell>
          <cell r="C255">
            <v>22</v>
          </cell>
          <cell r="G255">
            <v>22</v>
          </cell>
          <cell r="I255">
            <v>9</v>
          </cell>
          <cell r="K255">
            <v>15</v>
          </cell>
          <cell r="L255">
            <v>0.66666666666666674</v>
          </cell>
        </row>
        <row r="256">
          <cell r="B256" t="str">
            <v>Junio</v>
          </cell>
          <cell r="C256">
            <v>23</v>
          </cell>
          <cell r="G256">
            <v>6</v>
          </cell>
          <cell r="I256">
            <v>23</v>
          </cell>
        </row>
        <row r="257">
          <cell r="B257" t="str">
            <v>Julio</v>
          </cell>
          <cell r="C257">
            <v>80</v>
          </cell>
          <cell r="G257">
            <v>17</v>
          </cell>
          <cell r="I257">
            <v>57</v>
          </cell>
        </row>
        <row r="258">
          <cell r="B258" t="str">
            <v>Agosto</v>
          </cell>
          <cell r="C258">
            <v>7</v>
          </cell>
          <cell r="G258">
            <v>25</v>
          </cell>
          <cell r="I258">
            <v>11</v>
          </cell>
        </row>
        <row r="259">
          <cell r="B259" t="str">
            <v>Septiembre</v>
          </cell>
          <cell r="C259">
            <v>21</v>
          </cell>
          <cell r="G259">
            <v>10</v>
          </cell>
          <cell r="I259">
            <v>17</v>
          </cell>
        </row>
        <row r="260">
          <cell r="B260" t="str">
            <v>Octubre</v>
          </cell>
          <cell r="C260">
            <v>86</v>
          </cell>
          <cell r="G260">
            <v>176</v>
          </cell>
          <cell r="I260">
            <v>153</v>
          </cell>
        </row>
        <row r="261">
          <cell r="B261" t="str">
            <v>Noviembre</v>
          </cell>
          <cell r="C261">
            <v>784</v>
          </cell>
          <cell r="G261">
            <v>514</v>
          </cell>
          <cell r="I261">
            <v>557</v>
          </cell>
        </row>
        <row r="262">
          <cell r="B262" t="str">
            <v>Diciembre</v>
          </cell>
          <cell r="C262">
            <v>556</v>
          </cell>
          <cell r="G262">
            <v>676</v>
          </cell>
          <cell r="I262">
            <v>441</v>
          </cell>
        </row>
        <row r="263">
          <cell r="C263">
            <v>3324</v>
          </cell>
          <cell r="G263">
            <v>3368</v>
          </cell>
          <cell r="I263">
            <v>3484</v>
          </cell>
          <cell r="K263">
            <v>1817</v>
          </cell>
          <cell r="L263">
            <v>-0.1833707865168539</v>
          </cell>
        </row>
        <row r="271">
          <cell r="C271">
            <v>2022</v>
          </cell>
          <cell r="G271">
            <v>2024</v>
          </cell>
          <cell r="I271">
            <v>2025</v>
          </cell>
          <cell r="K271">
            <v>2026</v>
          </cell>
        </row>
        <row r="272">
          <cell r="L272" t="str">
            <v>var 26/25</v>
          </cell>
        </row>
        <row r="273">
          <cell r="B273" t="str">
            <v>Enero</v>
          </cell>
          <cell r="C273">
            <v>232</v>
          </cell>
          <cell r="G273">
            <v>592</v>
          </cell>
          <cell r="I273">
            <v>342</v>
          </cell>
          <cell r="K273">
            <v>352</v>
          </cell>
          <cell r="L273">
            <v>2.9239766081871288E-2</v>
          </cell>
        </row>
        <row r="274">
          <cell r="B274" t="str">
            <v>Febrero</v>
          </cell>
          <cell r="C274">
            <v>194</v>
          </cell>
          <cell r="G274">
            <v>407</v>
          </cell>
          <cell r="I274">
            <v>288</v>
          </cell>
          <cell r="K274">
            <v>256</v>
          </cell>
          <cell r="L274">
            <v>-0.11111111111111116</v>
          </cell>
        </row>
        <row r="275">
          <cell r="B275" t="str">
            <v>Marzo</v>
          </cell>
          <cell r="C275">
            <v>261</v>
          </cell>
          <cell r="G275">
            <v>446</v>
          </cell>
          <cell r="I275">
            <v>331</v>
          </cell>
          <cell r="K275">
            <v>296</v>
          </cell>
          <cell r="L275">
            <v>-0.10574018126888218</v>
          </cell>
        </row>
        <row r="276">
          <cell r="B276" t="str">
            <v>Abril</v>
          </cell>
          <cell r="C276">
            <v>187</v>
          </cell>
          <cell r="G276">
            <v>96</v>
          </cell>
          <cell r="I276">
            <v>95</v>
          </cell>
          <cell r="K276">
            <v>170</v>
          </cell>
          <cell r="L276">
            <v>0.78947368421052633</v>
          </cell>
        </row>
        <row r="277">
          <cell r="B277" t="str">
            <v>Mayo</v>
          </cell>
          <cell r="C277">
            <v>2</v>
          </cell>
          <cell r="G277">
            <v>14</v>
          </cell>
          <cell r="I277">
            <v>14</v>
          </cell>
          <cell r="K277">
            <v>16</v>
          </cell>
          <cell r="L277">
            <v>0.14285714285714279</v>
          </cell>
        </row>
        <row r="278">
          <cell r="B278" t="str">
            <v>Junio</v>
          </cell>
          <cell r="C278">
            <v>12</v>
          </cell>
          <cell r="G278">
            <v>5</v>
          </cell>
          <cell r="I278">
            <v>23</v>
          </cell>
        </row>
        <row r="279">
          <cell r="B279" t="str">
            <v>Julio</v>
          </cell>
          <cell r="C279">
            <v>29</v>
          </cell>
          <cell r="G279">
            <v>25</v>
          </cell>
          <cell r="I279">
            <v>25</v>
          </cell>
        </row>
        <row r="280">
          <cell r="B280" t="str">
            <v>Agosto</v>
          </cell>
          <cell r="C280">
            <v>9</v>
          </cell>
          <cell r="G280">
            <v>3</v>
          </cell>
          <cell r="I280">
            <v>8</v>
          </cell>
        </row>
        <row r="281">
          <cell r="B281" t="str">
            <v>Septiembre</v>
          </cell>
          <cell r="C281">
            <v>0</v>
          </cell>
          <cell r="G281">
            <v>12</v>
          </cell>
          <cell r="I281">
            <v>7</v>
          </cell>
        </row>
        <row r="282">
          <cell r="B282" t="str">
            <v>Octubre</v>
          </cell>
          <cell r="C282">
            <v>151</v>
          </cell>
          <cell r="G282">
            <v>229</v>
          </cell>
          <cell r="I282">
            <v>228</v>
          </cell>
        </row>
        <row r="283">
          <cell r="B283" t="str">
            <v>Noviembre</v>
          </cell>
          <cell r="C283">
            <v>417</v>
          </cell>
          <cell r="G283">
            <v>519</v>
          </cell>
          <cell r="I283">
            <v>481</v>
          </cell>
        </row>
        <row r="284">
          <cell r="B284" t="str">
            <v>Diciembre</v>
          </cell>
          <cell r="C284">
            <v>585</v>
          </cell>
          <cell r="G284">
            <v>484</v>
          </cell>
          <cell r="I284">
            <v>411</v>
          </cell>
        </row>
        <row r="285">
          <cell r="C285">
            <v>2079</v>
          </cell>
          <cell r="G285">
            <v>2832</v>
          </cell>
          <cell r="I285">
            <v>2253</v>
          </cell>
          <cell r="K285">
            <v>1090</v>
          </cell>
          <cell r="L285">
            <v>1.8691588785046731E-2</v>
          </cell>
        </row>
      </sheetData>
      <sheetData sheetId="8"/>
      <sheetData sheetId="9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15598</v>
          </cell>
          <cell r="G9">
            <v>23190</v>
          </cell>
          <cell r="I9">
            <v>22528</v>
          </cell>
          <cell r="K9">
            <v>23783</v>
          </cell>
          <cell r="L9">
            <v>5.5708451704545414E-2</v>
          </cell>
        </row>
        <row r="10">
          <cell r="A10" t="str">
            <v>feb</v>
          </cell>
          <cell r="B10" t="str">
            <v>Febrero</v>
          </cell>
          <cell r="C10">
            <v>21666</v>
          </cell>
          <cell r="G10">
            <v>23921</v>
          </cell>
          <cell r="I10">
            <v>23285</v>
          </cell>
          <cell r="K10">
            <v>21964</v>
          </cell>
          <cell r="L10">
            <v>-5.6731801589005815E-2</v>
          </cell>
        </row>
        <row r="11">
          <cell r="A11" t="str">
            <v>mar</v>
          </cell>
          <cell r="B11" t="str">
            <v>Marzo</v>
          </cell>
          <cell r="C11">
            <v>22231</v>
          </cell>
          <cell r="G11">
            <v>27356</v>
          </cell>
          <cell r="I11">
            <v>24054</v>
          </cell>
          <cell r="K11">
            <v>23677</v>
          </cell>
          <cell r="L11">
            <v>-1.5673068928244827E-2</v>
          </cell>
        </row>
        <row r="12">
          <cell r="A12" t="str">
            <v>abr</v>
          </cell>
          <cell r="B12" t="str">
            <v>Abril</v>
          </cell>
          <cell r="C12">
            <v>23894</v>
          </cell>
          <cell r="G12">
            <v>22205</v>
          </cell>
          <cell r="I12">
            <v>23503</v>
          </cell>
          <cell r="K12">
            <v>23510</v>
          </cell>
          <cell r="L12">
            <v>2.9783431902319357E-4</v>
          </cell>
        </row>
        <row r="13">
          <cell r="A13" t="str">
            <v>may</v>
          </cell>
          <cell r="B13" t="str">
            <v>Mayo</v>
          </cell>
          <cell r="C13">
            <v>20251</v>
          </cell>
          <cell r="G13">
            <v>23449</v>
          </cell>
          <cell r="I13">
            <v>19536</v>
          </cell>
          <cell r="K13">
            <v>23254</v>
          </cell>
          <cell r="L13">
            <v>0.19031531531531543</v>
          </cell>
        </row>
        <row r="14">
          <cell r="A14" t="str">
            <v>jun</v>
          </cell>
          <cell r="B14" t="str">
            <v>Junio</v>
          </cell>
          <cell r="C14">
            <v>18886</v>
          </cell>
          <cell r="G14">
            <v>22841</v>
          </cell>
          <cell r="I14">
            <v>23159</v>
          </cell>
        </row>
        <row r="15">
          <cell r="A15" t="str">
            <v>jul</v>
          </cell>
          <cell r="B15" t="str">
            <v>Julio</v>
          </cell>
          <cell r="C15">
            <v>23111</v>
          </cell>
          <cell r="G15">
            <v>24893</v>
          </cell>
          <cell r="I15">
            <v>27952</v>
          </cell>
        </row>
        <row r="16">
          <cell r="A16" t="str">
            <v>ago</v>
          </cell>
          <cell r="B16" t="str">
            <v>Agosto</v>
          </cell>
          <cell r="C16">
            <v>24659</v>
          </cell>
          <cell r="G16">
            <v>25319</v>
          </cell>
          <cell r="I16">
            <v>25459</v>
          </cell>
        </row>
        <row r="17">
          <cell r="A17" t="str">
            <v>sep</v>
          </cell>
          <cell r="B17" t="str">
            <v>Septiembre</v>
          </cell>
          <cell r="C17">
            <v>20130</v>
          </cell>
          <cell r="G17">
            <v>21182</v>
          </cell>
          <cell r="I17">
            <v>24257</v>
          </cell>
        </row>
        <row r="18">
          <cell r="A18" t="str">
            <v>oct</v>
          </cell>
          <cell r="B18" t="str">
            <v>Octubre</v>
          </cell>
          <cell r="C18">
            <v>22327</v>
          </cell>
          <cell r="G18">
            <v>27341</v>
          </cell>
          <cell r="I18">
            <v>26482</v>
          </cell>
        </row>
        <row r="19">
          <cell r="A19" t="str">
            <v>nov</v>
          </cell>
          <cell r="B19" t="str">
            <v>Noviembre</v>
          </cell>
          <cell r="C19">
            <v>21079</v>
          </cell>
          <cell r="G19">
            <v>23363</v>
          </cell>
          <cell r="I19">
            <v>23375</v>
          </cell>
        </row>
        <row r="20">
          <cell r="A20" t="str">
            <v>dic</v>
          </cell>
          <cell r="B20" t="str">
            <v>Diciembre</v>
          </cell>
          <cell r="C20">
            <v>23310</v>
          </cell>
          <cell r="G20">
            <v>23290</v>
          </cell>
          <cell r="I20">
            <v>24074</v>
          </cell>
        </row>
        <row r="21">
          <cell r="A21" t="str">
            <v>Total</v>
          </cell>
          <cell r="C21">
            <v>257142</v>
          </cell>
          <cell r="G21">
            <v>288350</v>
          </cell>
          <cell r="I21">
            <v>287664</v>
          </cell>
          <cell r="K21">
            <v>116188</v>
          </cell>
          <cell r="L21">
            <v>2.906842860432568E-2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12209</v>
          </cell>
          <cell r="G31">
            <v>18822</v>
          </cell>
          <cell r="I31">
            <v>18130</v>
          </cell>
          <cell r="K31">
            <v>19382</v>
          </cell>
          <cell r="L31">
            <v>6.9056811913954741E-2</v>
          </cell>
        </row>
        <row r="32">
          <cell r="B32" t="str">
            <v>Febrero</v>
          </cell>
          <cell r="C32">
            <v>17700</v>
          </cell>
          <cell r="G32">
            <v>20148</v>
          </cell>
          <cell r="I32">
            <v>19062</v>
          </cell>
          <cell r="K32">
            <v>17739</v>
          </cell>
          <cell r="L32">
            <v>-6.9405099150141591E-2</v>
          </cell>
        </row>
        <row r="33">
          <cell r="B33" t="str">
            <v>Marzo</v>
          </cell>
          <cell r="C33">
            <v>17761</v>
          </cell>
          <cell r="G33">
            <v>22158</v>
          </cell>
          <cell r="I33">
            <v>19601</v>
          </cell>
          <cell r="K33">
            <v>19142</v>
          </cell>
          <cell r="L33">
            <v>-2.3417172593235058E-2</v>
          </cell>
        </row>
        <row r="34">
          <cell r="B34" t="str">
            <v>Abril</v>
          </cell>
          <cell r="C34">
            <v>19923</v>
          </cell>
          <cell r="G34">
            <v>18488</v>
          </cell>
          <cell r="I34">
            <v>19232</v>
          </cell>
          <cell r="K34">
            <v>19425</v>
          </cell>
          <cell r="L34">
            <v>1.0035357737104844E-2</v>
          </cell>
        </row>
        <row r="35">
          <cell r="B35" t="str">
            <v>Mayo</v>
          </cell>
          <cell r="C35">
            <v>17673</v>
          </cell>
          <cell r="G35">
            <v>19636</v>
          </cell>
          <cell r="I35">
            <v>15443</v>
          </cell>
          <cell r="K35">
            <v>19974</v>
          </cell>
          <cell r="L35">
            <v>0.29340154115133066</v>
          </cell>
        </row>
        <row r="36">
          <cell r="B36" t="str">
            <v>Junio</v>
          </cell>
          <cell r="C36">
            <v>15881</v>
          </cell>
          <cell r="G36">
            <v>19273</v>
          </cell>
          <cell r="I36">
            <v>19200</v>
          </cell>
        </row>
        <row r="37">
          <cell r="B37" t="str">
            <v>Julio</v>
          </cell>
          <cell r="C37">
            <v>18743</v>
          </cell>
          <cell r="G37">
            <v>20528</v>
          </cell>
          <cell r="I37">
            <v>22688</v>
          </cell>
        </row>
        <row r="38">
          <cell r="B38" t="str">
            <v>Agosto</v>
          </cell>
          <cell r="C38">
            <v>20467</v>
          </cell>
          <cell r="G38">
            <v>20545</v>
          </cell>
          <cell r="I38">
            <v>19559</v>
          </cell>
        </row>
        <row r="39">
          <cell r="B39" t="str">
            <v>Septiembre</v>
          </cell>
          <cell r="C39">
            <v>16918</v>
          </cell>
          <cell r="G39">
            <v>17254</v>
          </cell>
          <cell r="I39">
            <v>20129</v>
          </cell>
        </row>
        <row r="40">
          <cell r="B40" t="str">
            <v>Octubre</v>
          </cell>
          <cell r="C40">
            <v>18718</v>
          </cell>
          <cell r="G40">
            <v>22570</v>
          </cell>
          <cell r="I40">
            <v>21549</v>
          </cell>
        </row>
        <row r="41">
          <cell r="B41" t="str">
            <v>Noviembre</v>
          </cell>
          <cell r="C41">
            <v>16558</v>
          </cell>
          <cell r="G41">
            <v>18565</v>
          </cell>
          <cell r="I41">
            <v>18927</v>
          </cell>
        </row>
        <row r="42">
          <cell r="B42" t="str">
            <v>Diciembre</v>
          </cell>
          <cell r="C42">
            <v>18747</v>
          </cell>
          <cell r="G42">
            <v>18483</v>
          </cell>
          <cell r="I42">
            <v>19257</v>
          </cell>
        </row>
        <row r="43">
          <cell r="C43">
            <v>211298</v>
          </cell>
          <cell r="G43">
            <v>236470</v>
          </cell>
          <cell r="I43">
            <v>232777</v>
          </cell>
          <cell r="K43">
            <v>95662</v>
          </cell>
          <cell r="L43">
            <v>4.5852101281322444E-2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9227</v>
          </cell>
          <cell r="G53">
            <v>14894</v>
          </cell>
          <cell r="I53">
            <v>14208</v>
          </cell>
          <cell r="K53">
            <v>15585</v>
          </cell>
          <cell r="L53">
            <v>9.6917229729729826E-2</v>
          </cell>
        </row>
        <row r="54">
          <cell r="B54" t="str">
            <v>Febrero</v>
          </cell>
          <cell r="C54">
            <v>13725</v>
          </cell>
          <cell r="G54">
            <v>15736</v>
          </cell>
          <cell r="I54">
            <v>15122</v>
          </cell>
          <cell r="K54">
            <v>14293</v>
          </cell>
          <cell r="L54">
            <v>-5.4820790900674488E-2</v>
          </cell>
        </row>
        <row r="55">
          <cell r="B55" t="str">
            <v>Marzo</v>
          </cell>
          <cell r="C55">
            <v>13764</v>
          </cell>
          <cell r="G55">
            <v>17491</v>
          </cell>
          <cell r="I55">
            <v>15694</v>
          </cell>
          <cell r="K55">
            <v>15178</v>
          </cell>
          <cell r="L55">
            <v>-3.2878807187460168E-2</v>
          </cell>
        </row>
        <row r="56">
          <cell r="B56" t="str">
            <v>Abril</v>
          </cell>
          <cell r="C56">
            <v>16004</v>
          </cell>
          <cell r="G56">
            <v>14826</v>
          </cell>
          <cell r="I56">
            <v>15532</v>
          </cell>
          <cell r="K56">
            <v>14580</v>
          </cell>
          <cell r="L56">
            <v>-6.1292814833891374E-2</v>
          </cell>
        </row>
        <row r="57">
          <cell r="B57" t="str">
            <v>Mayo</v>
          </cell>
          <cell r="C57">
            <v>13304</v>
          </cell>
          <cell r="G57">
            <v>15219</v>
          </cell>
          <cell r="I57">
            <v>10784</v>
          </cell>
          <cell r="K57">
            <v>13364</v>
          </cell>
          <cell r="L57">
            <v>0.2392433234421365</v>
          </cell>
        </row>
        <row r="58">
          <cell r="B58" t="str">
            <v>Junio</v>
          </cell>
          <cell r="C58">
            <v>11604</v>
          </cell>
          <cell r="G58">
            <v>14680</v>
          </cell>
          <cell r="I58">
            <v>14746</v>
          </cell>
        </row>
        <row r="59">
          <cell r="B59" t="str">
            <v>Julio</v>
          </cell>
          <cell r="C59">
            <v>13798</v>
          </cell>
          <cell r="G59">
            <v>15688</v>
          </cell>
          <cell r="I59">
            <v>17978</v>
          </cell>
        </row>
        <row r="60">
          <cell r="B60" t="str">
            <v>Agosto</v>
          </cell>
          <cell r="C60">
            <v>15896</v>
          </cell>
          <cell r="G60">
            <v>15273</v>
          </cell>
          <cell r="I60">
            <v>14386</v>
          </cell>
        </row>
        <row r="61">
          <cell r="B61" t="str">
            <v>Septiembre</v>
          </cell>
          <cell r="C61">
            <v>12977</v>
          </cell>
          <cell r="G61">
            <v>12989</v>
          </cell>
          <cell r="I61">
            <v>16265</v>
          </cell>
        </row>
        <row r="62">
          <cell r="B62" t="str">
            <v>Octubre</v>
          </cell>
          <cell r="C62">
            <v>14897</v>
          </cell>
          <cell r="G62">
            <v>17980</v>
          </cell>
          <cell r="I62">
            <v>17112</v>
          </cell>
        </row>
        <row r="63">
          <cell r="B63" t="str">
            <v>Noviembre</v>
          </cell>
          <cell r="C63">
            <v>13391</v>
          </cell>
          <cell r="G63">
            <v>14412</v>
          </cell>
          <cell r="I63">
            <v>14925</v>
          </cell>
        </row>
        <row r="64">
          <cell r="B64" t="str">
            <v>Diciembre</v>
          </cell>
          <cell r="C64">
            <v>15326</v>
          </cell>
          <cell r="G64">
            <v>14687</v>
          </cell>
          <cell r="I64">
            <v>15398</v>
          </cell>
        </row>
        <row r="65">
          <cell r="C65">
            <v>163913</v>
          </cell>
          <cell r="G65">
            <v>183875</v>
          </cell>
          <cell r="I65">
            <v>182150</v>
          </cell>
          <cell r="K65">
            <v>76202</v>
          </cell>
          <cell r="L65">
            <v>6.8152509111297999E-2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2982</v>
          </cell>
          <cell r="G75">
            <v>3928</v>
          </cell>
          <cell r="I75">
            <v>3922</v>
          </cell>
          <cell r="K75">
            <v>3797</v>
          </cell>
          <cell r="L75">
            <v>-3.1871494135645051E-2</v>
          </cell>
        </row>
        <row r="76">
          <cell r="B76" t="str">
            <v>Febrero</v>
          </cell>
          <cell r="C76">
            <v>3975</v>
          </cell>
          <cell r="G76">
            <v>4412</v>
          </cell>
          <cell r="I76">
            <v>3940</v>
          </cell>
          <cell r="K76">
            <v>3918</v>
          </cell>
          <cell r="L76">
            <v>-5.583756345177715E-3</v>
          </cell>
        </row>
        <row r="77">
          <cell r="B77" t="str">
            <v>Marzo</v>
          </cell>
          <cell r="C77">
            <v>3997</v>
          </cell>
          <cell r="G77">
            <v>4667</v>
          </cell>
          <cell r="I77">
            <v>3907</v>
          </cell>
          <cell r="K77">
            <v>3901</v>
          </cell>
          <cell r="L77">
            <v>-1.5357051446122094E-3</v>
          </cell>
        </row>
        <row r="78">
          <cell r="B78" t="str">
            <v>Abril</v>
          </cell>
          <cell r="C78">
            <v>3919</v>
          </cell>
          <cell r="G78">
            <v>3662</v>
          </cell>
          <cell r="I78">
            <v>3700</v>
          </cell>
          <cell r="K78">
            <v>3434</v>
          </cell>
          <cell r="L78">
            <v>-7.1891891891891935E-2</v>
          </cell>
        </row>
        <row r="79">
          <cell r="B79" t="str">
            <v>Mayo</v>
          </cell>
          <cell r="C79">
            <v>4369</v>
          </cell>
          <cell r="G79">
            <v>4417</v>
          </cell>
          <cell r="I79">
            <v>4659</v>
          </cell>
          <cell r="K79">
            <v>4076</v>
          </cell>
          <cell r="L79">
            <v>-0.1251341489590041</v>
          </cell>
        </row>
        <row r="80">
          <cell r="B80" t="str">
            <v>Junio</v>
          </cell>
          <cell r="C80">
            <v>4277</v>
          </cell>
          <cell r="G80">
            <v>4593</v>
          </cell>
          <cell r="I80">
            <v>4454</v>
          </cell>
        </row>
        <row r="81">
          <cell r="B81" t="str">
            <v>Julio</v>
          </cell>
          <cell r="C81">
            <v>4945</v>
          </cell>
          <cell r="G81">
            <v>4840</v>
          </cell>
          <cell r="I81">
            <v>4710</v>
          </cell>
        </row>
        <row r="82">
          <cell r="B82" t="str">
            <v>Agosto</v>
          </cell>
          <cell r="C82">
            <v>4571</v>
          </cell>
          <cell r="G82">
            <v>5272</v>
          </cell>
          <cell r="I82">
            <v>5173</v>
          </cell>
        </row>
        <row r="83">
          <cell r="B83" t="str">
            <v>Septiembre</v>
          </cell>
          <cell r="C83">
            <v>3941</v>
          </cell>
          <cell r="G83">
            <v>4265</v>
          </cell>
          <cell r="I83">
            <v>3864</v>
          </cell>
        </row>
        <row r="84">
          <cell r="B84" t="str">
            <v>Octubre</v>
          </cell>
          <cell r="C84">
            <v>3821</v>
          </cell>
          <cell r="G84">
            <v>4590</v>
          </cell>
          <cell r="I84">
            <v>4437</v>
          </cell>
        </row>
        <row r="85">
          <cell r="B85" t="str">
            <v>Noviembre</v>
          </cell>
          <cell r="C85">
            <v>3167</v>
          </cell>
          <cell r="G85">
            <v>4153</v>
          </cell>
          <cell r="I85">
            <v>4002</v>
          </cell>
        </row>
        <row r="86">
          <cell r="B86" t="str">
            <v>Diciembre</v>
          </cell>
          <cell r="C86">
            <v>3421</v>
          </cell>
          <cell r="G86">
            <v>3796</v>
          </cell>
          <cell r="I86">
            <v>3859</v>
          </cell>
        </row>
        <row r="87">
          <cell r="C87">
            <v>47385</v>
          </cell>
          <cell r="G87">
            <v>52595</v>
          </cell>
          <cell r="I87">
            <v>50627</v>
          </cell>
          <cell r="K87">
            <v>19460</v>
          </cell>
          <cell r="L87">
            <v>-3.3187599364069897E-2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3389</v>
          </cell>
          <cell r="G97">
            <v>4368</v>
          </cell>
          <cell r="I97">
            <v>4398</v>
          </cell>
          <cell r="K97">
            <v>4401</v>
          </cell>
          <cell r="L97">
            <v>6.8212824010904782E-4</v>
          </cell>
        </row>
        <row r="98">
          <cell r="B98" t="str">
            <v>Febrero</v>
          </cell>
          <cell r="C98">
            <v>3966</v>
          </cell>
          <cell r="G98">
            <v>3773</v>
          </cell>
          <cell r="I98">
            <v>4223</v>
          </cell>
          <cell r="K98">
            <v>4225</v>
          </cell>
          <cell r="L98">
            <v>4.7359696897930625E-4</v>
          </cell>
        </row>
        <row r="99">
          <cell r="B99" t="str">
            <v>Marzo</v>
          </cell>
          <cell r="C99">
            <v>4470</v>
          </cell>
          <cell r="G99">
            <v>5198</v>
          </cell>
          <cell r="I99">
            <v>4453</v>
          </cell>
          <cell r="K99">
            <v>4535</v>
          </cell>
          <cell r="L99">
            <v>1.8414551987424144E-2</v>
          </cell>
        </row>
        <row r="100">
          <cell r="B100" t="str">
            <v>Abril</v>
          </cell>
          <cell r="C100">
            <v>3971</v>
          </cell>
          <cell r="G100">
            <v>3717</v>
          </cell>
          <cell r="I100">
            <v>4271</v>
          </cell>
          <cell r="K100">
            <v>4085</v>
          </cell>
          <cell r="L100">
            <v>-4.3549520018731025E-2</v>
          </cell>
        </row>
        <row r="101">
          <cell r="B101" t="str">
            <v>Mayo</v>
          </cell>
          <cell r="C101">
            <v>2578</v>
          </cell>
          <cell r="G101">
            <v>3813</v>
          </cell>
          <cell r="I101">
            <v>4093</v>
          </cell>
          <cell r="K101">
            <v>3280</v>
          </cell>
          <cell r="L101">
            <v>-0.1986318104080137</v>
          </cell>
        </row>
        <row r="102">
          <cell r="B102" t="str">
            <v>Junio</v>
          </cell>
          <cell r="C102">
            <v>3005</v>
          </cell>
          <cell r="G102">
            <v>3568</v>
          </cell>
          <cell r="I102">
            <v>3959</v>
          </cell>
        </row>
        <row r="103">
          <cell r="B103" t="str">
            <v>Julio</v>
          </cell>
          <cell r="C103">
            <v>4368</v>
          </cell>
          <cell r="G103">
            <v>4365</v>
          </cell>
          <cell r="I103">
            <v>5264</v>
          </cell>
        </row>
        <row r="104">
          <cell r="B104" t="str">
            <v>Agosto</v>
          </cell>
          <cell r="C104">
            <v>4192</v>
          </cell>
          <cell r="G104">
            <v>4774</v>
          </cell>
          <cell r="I104">
            <v>5900</v>
          </cell>
        </row>
        <row r="105">
          <cell r="B105" t="str">
            <v>Septiembre</v>
          </cell>
          <cell r="C105">
            <v>3212</v>
          </cell>
          <cell r="G105">
            <v>3928</v>
          </cell>
          <cell r="I105">
            <v>4128</v>
          </cell>
        </row>
        <row r="106">
          <cell r="B106" t="str">
            <v>Octubre</v>
          </cell>
          <cell r="C106">
            <v>3609</v>
          </cell>
          <cell r="G106">
            <v>4771</v>
          </cell>
          <cell r="I106">
            <v>4933</v>
          </cell>
        </row>
        <row r="107">
          <cell r="B107" t="str">
            <v>Noviembre</v>
          </cell>
          <cell r="C107">
            <v>4521</v>
          </cell>
          <cell r="G107">
            <v>4798</v>
          </cell>
          <cell r="I107">
            <v>4448</v>
          </cell>
        </row>
        <row r="108">
          <cell r="B108" t="str">
            <v>Diciembre</v>
          </cell>
          <cell r="C108">
            <v>4563</v>
          </cell>
          <cell r="G108">
            <v>4807</v>
          </cell>
          <cell r="I108">
            <v>4817</v>
          </cell>
        </row>
        <row r="109">
          <cell r="C109">
            <v>45844</v>
          </cell>
          <cell r="G109">
            <v>51880</v>
          </cell>
          <cell r="I109">
            <v>54887</v>
          </cell>
          <cell r="K109">
            <v>20526</v>
          </cell>
          <cell r="L109">
            <v>-4.2541281835992151E-2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114870</v>
          </cell>
          <cell r="G9">
            <v>175787</v>
          </cell>
          <cell r="I9">
            <v>169944</v>
          </cell>
          <cell r="K9">
            <v>173007</v>
          </cell>
          <cell r="L9">
            <v>1.8023584239514223E-2</v>
          </cell>
        </row>
        <row r="10">
          <cell r="A10" t="str">
            <v>feb</v>
          </cell>
          <cell r="B10" t="str">
            <v>Febrero</v>
          </cell>
          <cell r="C10">
            <v>141290</v>
          </cell>
          <cell r="G10">
            <v>166759</v>
          </cell>
          <cell r="I10">
            <v>168166</v>
          </cell>
          <cell r="K10">
            <v>167644</v>
          </cell>
          <cell r="L10">
            <v>-3.1040757346907366E-3</v>
          </cell>
        </row>
        <row r="11">
          <cell r="A11" t="str">
            <v>mar</v>
          </cell>
          <cell r="B11" t="str">
            <v>Marzo</v>
          </cell>
          <cell r="C11">
            <v>148905</v>
          </cell>
          <cell r="G11">
            <v>176870</v>
          </cell>
          <cell r="I11">
            <v>166403</v>
          </cell>
          <cell r="K11">
            <v>168396</v>
          </cell>
          <cell r="L11">
            <v>1.1976947530994098E-2</v>
          </cell>
        </row>
        <row r="12">
          <cell r="A12" t="str">
            <v>abr</v>
          </cell>
          <cell r="B12" t="str">
            <v>Abril</v>
          </cell>
          <cell r="C12">
            <v>152510</v>
          </cell>
          <cell r="G12">
            <v>154662</v>
          </cell>
          <cell r="I12">
            <v>160144</v>
          </cell>
          <cell r="K12">
            <v>155224</v>
          </cell>
          <cell r="L12">
            <v>-3.0722349885103362E-2</v>
          </cell>
        </row>
        <row r="13">
          <cell r="A13" t="str">
            <v>may</v>
          </cell>
          <cell r="B13" t="str">
            <v>Mayo</v>
          </cell>
          <cell r="C13">
            <v>125910</v>
          </cell>
          <cell r="G13">
            <v>159924</v>
          </cell>
          <cell r="I13">
            <v>143215</v>
          </cell>
          <cell r="K13">
            <v>146616</v>
          </cell>
          <cell r="L13">
            <v>2.3747512481234523E-2</v>
          </cell>
        </row>
        <row r="14">
          <cell r="A14" t="str">
            <v>jun</v>
          </cell>
          <cell r="B14" t="str">
            <v>Junio</v>
          </cell>
          <cell r="C14">
            <v>132220</v>
          </cell>
          <cell r="G14">
            <v>157113</v>
          </cell>
          <cell r="I14">
            <v>156124</v>
          </cell>
        </row>
        <row r="15">
          <cell r="A15" t="str">
            <v>jul</v>
          </cell>
          <cell r="B15" t="str">
            <v>Julio</v>
          </cell>
          <cell r="C15">
            <v>159520</v>
          </cell>
          <cell r="G15">
            <v>173767</v>
          </cell>
          <cell r="I15">
            <v>187387</v>
          </cell>
        </row>
        <row r="16">
          <cell r="A16" t="str">
            <v>ago</v>
          </cell>
          <cell r="B16" t="str">
            <v>Agosto</v>
          </cell>
          <cell r="C16">
            <v>178525</v>
          </cell>
          <cell r="G16">
            <v>179514</v>
          </cell>
          <cell r="I16">
            <v>189132</v>
          </cell>
        </row>
        <row r="17">
          <cell r="A17" t="str">
            <v>sep</v>
          </cell>
          <cell r="B17" t="str">
            <v>Septiembre</v>
          </cell>
          <cell r="C17">
            <v>136089</v>
          </cell>
          <cell r="G17">
            <v>145872</v>
          </cell>
          <cell r="I17">
            <v>164231</v>
          </cell>
        </row>
        <row r="18">
          <cell r="A18" t="str">
            <v>oct</v>
          </cell>
          <cell r="B18" t="str">
            <v>Octubre</v>
          </cell>
          <cell r="C18">
            <v>154114</v>
          </cell>
          <cell r="G18">
            <v>177711</v>
          </cell>
          <cell r="I18">
            <v>182092</v>
          </cell>
        </row>
        <row r="19">
          <cell r="A19" t="str">
            <v>nov</v>
          </cell>
          <cell r="B19" t="str">
            <v>Noviembre</v>
          </cell>
          <cell r="C19">
            <v>153023</v>
          </cell>
          <cell r="G19">
            <v>162641</v>
          </cell>
          <cell r="I19">
            <v>162859</v>
          </cell>
        </row>
        <row r="20">
          <cell r="A20" t="str">
            <v>dic</v>
          </cell>
          <cell r="B20" t="str">
            <v>Diciembre</v>
          </cell>
          <cell r="C20">
            <v>156197</v>
          </cell>
          <cell r="G20">
            <v>160539</v>
          </cell>
          <cell r="I20">
            <v>163498</v>
          </cell>
        </row>
        <row r="21">
          <cell r="A21" t="str">
            <v>Total</v>
          </cell>
          <cell r="C21">
            <v>1753173</v>
          </cell>
          <cell r="G21">
            <v>1991159</v>
          </cell>
          <cell r="I21">
            <v>2013195</v>
          </cell>
          <cell r="K21">
            <v>810887</v>
          </cell>
          <cell r="L21">
            <v>3.7320268557394787E-3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4259</v>
          </cell>
          <cell r="G31">
            <v>4696</v>
          </cell>
          <cell r="I31">
            <v>4190</v>
          </cell>
          <cell r="K31">
            <v>6096</v>
          </cell>
          <cell r="L31">
            <v>0.45489260143198096</v>
          </cell>
        </row>
        <row r="32">
          <cell r="B32" t="str">
            <v>Febrero</v>
          </cell>
          <cell r="C32">
            <v>4072</v>
          </cell>
          <cell r="G32">
            <v>3359</v>
          </cell>
          <cell r="I32">
            <v>2494</v>
          </cell>
          <cell r="K32">
            <v>3771</v>
          </cell>
          <cell r="L32">
            <v>0.5120288692862871</v>
          </cell>
        </row>
        <row r="33">
          <cell r="B33" t="str">
            <v>Marzo</v>
          </cell>
          <cell r="C33">
            <v>4758</v>
          </cell>
          <cell r="G33">
            <v>7332</v>
          </cell>
          <cell r="I33">
            <v>3474</v>
          </cell>
          <cell r="K33">
            <v>5021</v>
          </cell>
          <cell r="L33">
            <v>0.44530800230282086</v>
          </cell>
        </row>
        <row r="34">
          <cell r="B34" t="str">
            <v>Abril</v>
          </cell>
          <cell r="C34">
            <v>8585</v>
          </cell>
          <cell r="G34">
            <v>5241</v>
          </cell>
          <cell r="I34">
            <v>8301</v>
          </cell>
          <cell r="K34">
            <v>10608</v>
          </cell>
          <cell r="L34">
            <v>0.27791832309360309</v>
          </cell>
        </row>
        <row r="35">
          <cell r="B35" t="str">
            <v>Mayo</v>
          </cell>
          <cell r="C35">
            <v>7510</v>
          </cell>
          <cell r="G35">
            <v>6651</v>
          </cell>
          <cell r="I35">
            <v>7050</v>
          </cell>
          <cell r="K35">
            <v>16299</v>
          </cell>
          <cell r="L35">
            <v>1.3119148936170211</v>
          </cell>
        </row>
        <row r="36">
          <cell r="B36" t="str">
            <v>Junio</v>
          </cell>
          <cell r="C36">
            <v>7211</v>
          </cell>
          <cell r="G36">
            <v>9313</v>
          </cell>
          <cell r="I36">
            <v>9472</v>
          </cell>
        </row>
        <row r="37">
          <cell r="B37" t="str">
            <v>Julio</v>
          </cell>
          <cell r="C37">
            <v>16871</v>
          </cell>
          <cell r="G37">
            <v>15147</v>
          </cell>
          <cell r="I37">
            <v>20797</v>
          </cell>
        </row>
        <row r="38">
          <cell r="B38" t="str">
            <v>Agosto</v>
          </cell>
          <cell r="C38">
            <v>22263</v>
          </cell>
          <cell r="G38">
            <v>17997</v>
          </cell>
          <cell r="I38">
            <v>22722</v>
          </cell>
        </row>
        <row r="39">
          <cell r="B39" t="str">
            <v>Septiembre</v>
          </cell>
          <cell r="C39">
            <v>12307</v>
          </cell>
          <cell r="G39">
            <v>11247</v>
          </cell>
          <cell r="I39">
            <v>20603</v>
          </cell>
        </row>
        <row r="40">
          <cell r="B40" t="str">
            <v>Octubre</v>
          </cell>
          <cell r="C40">
            <v>5869</v>
          </cell>
          <cell r="G40">
            <v>11565</v>
          </cell>
          <cell r="I40">
            <v>10139</v>
          </cell>
        </row>
        <row r="41">
          <cell r="B41" t="str">
            <v>Noviembre</v>
          </cell>
          <cell r="C41">
            <v>3929</v>
          </cell>
          <cell r="G41">
            <v>5701</v>
          </cell>
          <cell r="I41">
            <v>6011</v>
          </cell>
        </row>
        <row r="42">
          <cell r="B42" t="str">
            <v>Diciembre</v>
          </cell>
          <cell r="C42">
            <v>7641</v>
          </cell>
          <cell r="G42">
            <v>5544</v>
          </cell>
          <cell r="I42">
            <v>7404</v>
          </cell>
        </row>
        <row r="43">
          <cell r="C43">
            <v>105275</v>
          </cell>
          <cell r="G43">
            <v>103793</v>
          </cell>
          <cell r="I43">
            <v>122657</v>
          </cell>
          <cell r="K43">
            <v>41795</v>
          </cell>
          <cell r="L43">
            <v>0.63844133443098516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2953</v>
          </cell>
          <cell r="G53">
            <v>2726</v>
          </cell>
          <cell r="I53">
            <v>3585</v>
          </cell>
          <cell r="K53">
            <v>4599</v>
          </cell>
          <cell r="L53">
            <v>0.28284518828451888</v>
          </cell>
        </row>
        <row r="54">
          <cell r="B54" t="str">
            <v>Febrero</v>
          </cell>
          <cell r="C54">
            <v>2193</v>
          </cell>
          <cell r="G54">
            <v>1677</v>
          </cell>
          <cell r="I54">
            <v>1820</v>
          </cell>
          <cell r="K54">
            <v>2284</v>
          </cell>
          <cell r="L54">
            <v>0.25494505494505493</v>
          </cell>
        </row>
        <row r="55">
          <cell r="B55" t="str">
            <v>Marzo</v>
          </cell>
          <cell r="C55">
            <v>2613</v>
          </cell>
          <cell r="G55">
            <v>3345</v>
          </cell>
          <cell r="I55">
            <v>2781</v>
          </cell>
          <cell r="K55">
            <v>3356</v>
          </cell>
          <cell r="L55">
            <v>0.20676015821646887</v>
          </cell>
        </row>
        <row r="56">
          <cell r="B56" t="str">
            <v>Abril</v>
          </cell>
          <cell r="C56">
            <v>2610</v>
          </cell>
          <cell r="G56">
            <v>2702</v>
          </cell>
          <cell r="I56">
            <v>5202</v>
          </cell>
          <cell r="K56">
            <v>5902</v>
          </cell>
          <cell r="L56">
            <v>0.13456362937331789</v>
          </cell>
        </row>
        <row r="57">
          <cell r="B57" t="str">
            <v>Mayo</v>
          </cell>
          <cell r="C57">
            <v>2461</v>
          </cell>
          <cell r="G57">
            <v>3660</v>
          </cell>
          <cell r="I57">
            <v>4562</v>
          </cell>
          <cell r="K57">
            <v>8566</v>
          </cell>
          <cell r="L57">
            <v>0.87768522577816754</v>
          </cell>
        </row>
        <row r="58">
          <cell r="B58" t="str">
            <v>Junio</v>
          </cell>
          <cell r="C58">
            <v>4006</v>
          </cell>
          <cell r="G58">
            <v>4118</v>
          </cell>
          <cell r="I58">
            <v>5916</v>
          </cell>
        </row>
        <row r="59">
          <cell r="B59" t="str">
            <v>Julio</v>
          </cell>
          <cell r="C59">
            <v>8443</v>
          </cell>
          <cell r="G59">
            <v>7349</v>
          </cell>
          <cell r="I59">
            <v>8907</v>
          </cell>
        </row>
        <row r="60">
          <cell r="B60" t="str">
            <v>Agosto</v>
          </cell>
          <cell r="C60">
            <v>8711</v>
          </cell>
          <cell r="G60">
            <v>10060</v>
          </cell>
          <cell r="I60">
            <v>11833</v>
          </cell>
        </row>
        <row r="61">
          <cell r="B61" t="str">
            <v>Septiembre</v>
          </cell>
          <cell r="C61">
            <v>5083</v>
          </cell>
          <cell r="G61">
            <v>6716</v>
          </cell>
          <cell r="I61">
            <v>9450</v>
          </cell>
        </row>
        <row r="62">
          <cell r="B62" t="str">
            <v>Octubre</v>
          </cell>
          <cell r="C62">
            <v>2717</v>
          </cell>
          <cell r="G62">
            <v>4738</v>
          </cell>
          <cell r="I62">
            <v>5385</v>
          </cell>
        </row>
        <row r="63">
          <cell r="B63" t="str">
            <v>Noviembre</v>
          </cell>
          <cell r="C63">
            <v>2080</v>
          </cell>
          <cell r="G63">
            <v>4224</v>
          </cell>
          <cell r="I63">
            <v>4881</v>
          </cell>
        </row>
        <row r="64">
          <cell r="B64" t="str">
            <v>Diciembre</v>
          </cell>
          <cell r="C64">
            <v>3803</v>
          </cell>
          <cell r="G64">
            <v>4590</v>
          </cell>
          <cell r="I64">
            <v>5024</v>
          </cell>
        </row>
        <row r="65">
          <cell r="C65">
            <v>47673</v>
          </cell>
          <cell r="G65">
            <v>55905</v>
          </cell>
          <cell r="I65">
            <v>69346</v>
          </cell>
          <cell r="K65">
            <v>24707</v>
          </cell>
          <cell r="L65">
            <v>0.37643454038997204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1306</v>
          </cell>
          <cell r="G75">
            <v>1970</v>
          </cell>
          <cell r="I75">
            <v>605</v>
          </cell>
          <cell r="K75">
            <v>1497</v>
          </cell>
          <cell r="L75">
            <v>1.4743801652892561</v>
          </cell>
        </row>
        <row r="76">
          <cell r="B76" t="str">
            <v>Febrero</v>
          </cell>
          <cell r="C76">
            <v>1879</v>
          </cell>
          <cell r="G76">
            <v>1682</v>
          </cell>
          <cell r="I76">
            <v>674</v>
          </cell>
          <cell r="K76">
            <v>1487</v>
          </cell>
          <cell r="L76">
            <v>1.2062314540059349</v>
          </cell>
        </row>
        <row r="77">
          <cell r="B77" t="str">
            <v>Marzo</v>
          </cell>
          <cell r="C77">
            <v>2145</v>
          </cell>
          <cell r="G77">
            <v>3987</v>
          </cell>
          <cell r="I77">
            <v>693</v>
          </cell>
          <cell r="K77">
            <v>1665</v>
          </cell>
          <cell r="L77">
            <v>1.4025974025974026</v>
          </cell>
        </row>
        <row r="78">
          <cell r="B78" t="str">
            <v>Abril</v>
          </cell>
          <cell r="C78">
            <v>5975</v>
          </cell>
          <cell r="G78">
            <v>2539</v>
          </cell>
          <cell r="I78">
            <v>3099</v>
          </cell>
          <cell r="K78">
            <v>4706</v>
          </cell>
          <cell r="L78">
            <v>0.51855437237818647</v>
          </cell>
        </row>
        <row r="79">
          <cell r="B79" t="str">
            <v>Mayo</v>
          </cell>
          <cell r="C79">
            <v>5049</v>
          </cell>
          <cell r="G79">
            <v>2991</v>
          </cell>
          <cell r="I79">
            <v>2488</v>
          </cell>
          <cell r="K79">
            <v>7733</v>
          </cell>
          <cell r="L79">
            <v>2.108118971061093</v>
          </cell>
        </row>
        <row r="80">
          <cell r="B80" t="str">
            <v>Junio</v>
          </cell>
          <cell r="C80">
            <v>3205</v>
          </cell>
          <cell r="G80">
            <v>5195</v>
          </cell>
          <cell r="I80">
            <v>3556</v>
          </cell>
        </row>
        <row r="81">
          <cell r="B81" t="str">
            <v>Julio</v>
          </cell>
          <cell r="C81">
            <v>8428</v>
          </cell>
          <cell r="G81">
            <v>7798</v>
          </cell>
          <cell r="I81">
            <v>11890</v>
          </cell>
        </row>
        <row r="82">
          <cell r="B82" t="str">
            <v>Agosto</v>
          </cell>
          <cell r="C82">
            <v>13552</v>
          </cell>
          <cell r="G82">
            <v>7937</v>
          </cell>
          <cell r="I82">
            <v>10889</v>
          </cell>
        </row>
        <row r="83">
          <cell r="B83" t="str">
            <v>Septiembre</v>
          </cell>
          <cell r="C83">
            <v>7224</v>
          </cell>
          <cell r="G83">
            <v>4531</v>
          </cell>
          <cell r="I83">
            <v>11153</v>
          </cell>
        </row>
        <row r="84">
          <cell r="B84" t="str">
            <v>Octubre</v>
          </cell>
          <cell r="C84">
            <v>3152</v>
          </cell>
          <cell r="G84">
            <v>6827</v>
          </cell>
          <cell r="I84">
            <v>4754</v>
          </cell>
        </row>
        <row r="85">
          <cell r="B85" t="str">
            <v>Noviembre</v>
          </cell>
          <cell r="C85">
            <v>1849</v>
          </cell>
          <cell r="G85">
            <v>1477</v>
          </cell>
          <cell r="I85">
            <v>1130</v>
          </cell>
        </row>
        <row r="86">
          <cell r="B86" t="str">
            <v>Diciembre</v>
          </cell>
          <cell r="C86">
            <v>3838</v>
          </cell>
          <cell r="G86">
            <v>954</v>
          </cell>
          <cell r="I86">
            <v>2380</v>
          </cell>
        </row>
        <row r="87">
          <cell r="C87">
            <v>57602</v>
          </cell>
          <cell r="G87">
            <v>47888</v>
          </cell>
          <cell r="I87">
            <v>53311</v>
          </cell>
          <cell r="K87">
            <v>17088</v>
          </cell>
          <cell r="L87">
            <v>1.2606164836618601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110611</v>
          </cell>
          <cell r="G97">
            <v>171091</v>
          </cell>
          <cell r="I97">
            <v>165754</v>
          </cell>
          <cell r="K97">
            <v>166911</v>
          </cell>
          <cell r="L97">
            <v>6.9802237050087257E-3</v>
          </cell>
        </row>
        <row r="98">
          <cell r="B98" t="str">
            <v>Febrero</v>
          </cell>
          <cell r="C98">
            <v>137218</v>
          </cell>
          <cell r="G98">
            <v>163400</v>
          </cell>
          <cell r="I98">
            <v>165672</v>
          </cell>
          <cell r="K98">
            <v>163873</v>
          </cell>
          <cell r="L98">
            <v>-1.0858805350330791E-2</v>
          </cell>
        </row>
        <row r="99">
          <cell r="B99" t="str">
            <v>Marzo</v>
          </cell>
          <cell r="C99">
            <v>144147</v>
          </cell>
          <cell r="G99">
            <v>169538</v>
          </cell>
          <cell r="I99">
            <v>162929</v>
          </cell>
          <cell r="K99">
            <v>163375</v>
          </cell>
          <cell r="L99">
            <v>2.737388678504038E-3</v>
          </cell>
        </row>
        <row r="100">
          <cell r="B100" t="str">
            <v>Abril</v>
          </cell>
          <cell r="C100">
            <v>143925</v>
          </cell>
          <cell r="G100">
            <v>149421</v>
          </cell>
          <cell r="I100">
            <v>151843</v>
          </cell>
          <cell r="K100">
            <v>144616</v>
          </cell>
          <cell r="L100">
            <v>-4.7595213477078291E-2</v>
          </cell>
        </row>
        <row r="101">
          <cell r="B101" t="str">
            <v>Mayo</v>
          </cell>
          <cell r="C101">
            <v>118400</v>
          </cell>
          <cell r="G101">
            <v>153273</v>
          </cell>
          <cell r="I101">
            <v>136165</v>
          </cell>
          <cell r="K101">
            <v>130317</v>
          </cell>
          <cell r="L101">
            <v>-4.294789409907096E-2</v>
          </cell>
        </row>
        <row r="102">
          <cell r="B102" t="str">
            <v>Junio</v>
          </cell>
          <cell r="C102">
            <v>125009</v>
          </cell>
          <cell r="G102">
            <v>147800</v>
          </cell>
          <cell r="I102">
            <v>146652</v>
          </cell>
        </row>
        <row r="103">
          <cell r="B103" t="str">
            <v>Julio</v>
          </cell>
          <cell r="C103">
            <v>142649</v>
          </cell>
          <cell r="G103">
            <v>158620</v>
          </cell>
          <cell r="I103">
            <v>166590</v>
          </cell>
        </row>
        <row r="104">
          <cell r="B104" t="str">
            <v>Agosto</v>
          </cell>
          <cell r="C104">
            <v>156262</v>
          </cell>
          <cell r="G104">
            <v>161517</v>
          </cell>
          <cell r="I104">
            <v>166410</v>
          </cell>
        </row>
        <row r="105">
          <cell r="B105" t="str">
            <v>Septiembre</v>
          </cell>
          <cell r="C105">
            <v>123782</v>
          </cell>
          <cell r="G105">
            <v>134625</v>
          </cell>
          <cell r="I105">
            <v>143628</v>
          </cell>
        </row>
        <row r="106">
          <cell r="B106" t="str">
            <v>Octubre</v>
          </cell>
          <cell r="C106">
            <v>148245</v>
          </cell>
          <cell r="G106">
            <v>166146</v>
          </cell>
          <cell r="I106">
            <v>171953</v>
          </cell>
        </row>
        <row r="107">
          <cell r="B107" t="str">
            <v>Noviembre</v>
          </cell>
          <cell r="C107">
            <v>149094</v>
          </cell>
          <cell r="G107">
            <v>156940</v>
          </cell>
          <cell r="I107">
            <v>156848</v>
          </cell>
        </row>
        <row r="108">
          <cell r="B108" t="str">
            <v>Diciembre</v>
          </cell>
          <cell r="C108">
            <v>148556</v>
          </cell>
          <cell r="G108">
            <v>154995</v>
          </cell>
          <cell r="I108">
            <v>156094</v>
          </cell>
        </row>
        <row r="109">
          <cell r="C109">
            <v>1647898</v>
          </cell>
          <cell r="G109">
            <v>1887366</v>
          </cell>
          <cell r="I109">
            <v>1890538</v>
          </cell>
          <cell r="K109">
            <v>769092</v>
          </cell>
          <cell r="L109">
            <v>-1.6962714238786814E-2</v>
          </cell>
        </row>
        <row r="117">
          <cell r="C117">
            <v>2022</v>
          </cell>
          <cell r="G117">
            <v>2024</v>
          </cell>
          <cell r="I117">
            <v>2025</v>
          </cell>
          <cell r="K117">
            <v>2026</v>
          </cell>
        </row>
        <row r="118">
          <cell r="L118" t="str">
            <v>var 26/25</v>
          </cell>
        </row>
        <row r="119">
          <cell r="B119" t="str">
            <v>Enero</v>
          </cell>
          <cell r="C119">
            <v>36008</v>
          </cell>
          <cell r="G119">
            <v>68773</v>
          </cell>
          <cell r="I119">
            <v>72901</v>
          </cell>
          <cell r="K119">
            <v>68988</v>
          </cell>
          <cell r="L119">
            <v>-5.3675532571569651E-2</v>
          </cell>
        </row>
        <row r="120">
          <cell r="B120" t="str">
            <v>Febrero</v>
          </cell>
          <cell r="C120">
            <v>53181</v>
          </cell>
          <cell r="G120">
            <v>68185</v>
          </cell>
          <cell r="I120">
            <v>72176</v>
          </cell>
          <cell r="K120">
            <v>70434</v>
          </cell>
          <cell r="L120">
            <v>-2.413544668587897E-2</v>
          </cell>
        </row>
        <row r="121">
          <cell r="B121" t="str">
            <v>Marzo</v>
          </cell>
          <cell r="C121">
            <v>65273</v>
          </cell>
          <cell r="G121">
            <v>62209</v>
          </cell>
          <cell r="I121">
            <v>65836</v>
          </cell>
          <cell r="K121">
            <v>72644</v>
          </cell>
          <cell r="L121">
            <v>0.1034084695303481</v>
          </cell>
        </row>
        <row r="122">
          <cell r="B122" t="str">
            <v>Abril</v>
          </cell>
          <cell r="C122">
            <v>69119</v>
          </cell>
          <cell r="G122">
            <v>65140</v>
          </cell>
          <cell r="I122">
            <v>70585</v>
          </cell>
          <cell r="K122">
            <v>67507</v>
          </cell>
          <cell r="L122">
            <v>-4.3606998654105E-2</v>
          </cell>
        </row>
        <row r="123">
          <cell r="B123" t="str">
            <v>Mayo</v>
          </cell>
          <cell r="C123">
            <v>59127</v>
          </cell>
          <cell r="G123">
            <v>74566</v>
          </cell>
          <cell r="I123">
            <v>74655</v>
          </cell>
          <cell r="K123">
            <v>61122</v>
          </cell>
          <cell r="L123">
            <v>-0.18127385975487242</v>
          </cell>
        </row>
        <row r="124">
          <cell r="B124" t="str">
            <v>Junio</v>
          </cell>
          <cell r="C124">
            <v>59135</v>
          </cell>
          <cell r="G124">
            <v>77243</v>
          </cell>
          <cell r="I124">
            <v>76127</v>
          </cell>
        </row>
        <row r="125">
          <cell r="B125" t="str">
            <v>Julio</v>
          </cell>
          <cell r="C125">
            <v>64510</v>
          </cell>
          <cell r="G125">
            <v>76495</v>
          </cell>
          <cell r="I125">
            <v>80250</v>
          </cell>
        </row>
        <row r="126">
          <cell r="B126" t="str">
            <v>Agosto</v>
          </cell>
          <cell r="C126">
            <v>78894</v>
          </cell>
          <cell r="G126">
            <v>82370</v>
          </cell>
          <cell r="I126">
            <v>87951</v>
          </cell>
        </row>
        <row r="127">
          <cell r="B127" t="str">
            <v>Septiembre</v>
          </cell>
          <cell r="C127">
            <v>60744</v>
          </cell>
          <cell r="G127">
            <v>69701</v>
          </cell>
          <cell r="I127">
            <v>74942</v>
          </cell>
        </row>
        <row r="128">
          <cell r="B128" t="str">
            <v>Octubre</v>
          </cell>
          <cell r="C128">
            <v>74615</v>
          </cell>
          <cell r="G128">
            <v>81903</v>
          </cell>
          <cell r="I128">
            <v>83011</v>
          </cell>
        </row>
        <row r="129">
          <cell r="B129" t="str">
            <v>Noviembre</v>
          </cell>
          <cell r="C129">
            <v>58033</v>
          </cell>
          <cell r="G129">
            <v>69290</v>
          </cell>
          <cell r="I129">
            <v>66356</v>
          </cell>
        </row>
        <row r="130">
          <cell r="B130" t="str">
            <v>Diciembre</v>
          </cell>
          <cell r="C130">
            <v>61422</v>
          </cell>
          <cell r="G130">
            <v>63488</v>
          </cell>
          <cell r="I130">
            <v>63934</v>
          </cell>
        </row>
        <row r="131">
          <cell r="C131">
            <v>740061</v>
          </cell>
          <cell r="G131">
            <v>859363</v>
          </cell>
          <cell r="I131">
            <v>888724</v>
          </cell>
          <cell r="K131">
            <v>340695</v>
          </cell>
          <cell r="L131">
            <v>-4.3402694909210338E-2</v>
          </cell>
        </row>
        <row r="139">
          <cell r="C139">
            <v>2022</v>
          </cell>
          <cell r="G139">
            <v>2024</v>
          </cell>
          <cell r="I139">
            <v>2025</v>
          </cell>
          <cell r="K139">
            <v>2026</v>
          </cell>
        </row>
        <row r="140">
          <cell r="L140" t="str">
            <v>var 26/25</v>
          </cell>
        </row>
        <row r="141">
          <cell r="B141" t="str">
            <v>Enero</v>
          </cell>
          <cell r="C141">
            <v>10166</v>
          </cell>
          <cell r="G141">
            <v>15329</v>
          </cell>
          <cell r="I141">
            <v>14398</v>
          </cell>
          <cell r="K141">
            <v>14127</v>
          </cell>
          <cell r="L141">
            <v>-1.882205861925268E-2</v>
          </cell>
        </row>
        <row r="142">
          <cell r="B142" t="str">
            <v>Febrero</v>
          </cell>
          <cell r="C142">
            <v>9417</v>
          </cell>
          <cell r="G142">
            <v>18617</v>
          </cell>
          <cell r="I142">
            <v>15634</v>
          </cell>
          <cell r="K142">
            <v>14638</v>
          </cell>
          <cell r="L142">
            <v>-6.3707304592554692E-2</v>
          </cell>
        </row>
        <row r="143">
          <cell r="B143" t="str">
            <v>Marzo</v>
          </cell>
          <cell r="C143">
            <v>11533</v>
          </cell>
          <cell r="G143">
            <v>27146</v>
          </cell>
          <cell r="I143">
            <v>19555</v>
          </cell>
          <cell r="K143">
            <v>19683</v>
          </cell>
          <cell r="L143">
            <v>6.5456405011505847E-3</v>
          </cell>
        </row>
        <row r="144">
          <cell r="B144" t="str">
            <v>Abril</v>
          </cell>
          <cell r="C144">
            <v>11437</v>
          </cell>
          <cell r="G144">
            <v>15780</v>
          </cell>
          <cell r="I144">
            <v>16806</v>
          </cell>
          <cell r="K144">
            <v>13203</v>
          </cell>
          <cell r="L144">
            <v>-0.21438771867190287</v>
          </cell>
        </row>
        <row r="145">
          <cell r="B145" t="str">
            <v>Mayo</v>
          </cell>
          <cell r="C145">
            <v>6863</v>
          </cell>
          <cell r="G145">
            <v>15299</v>
          </cell>
          <cell r="I145">
            <v>10398</v>
          </cell>
          <cell r="K145">
            <v>10136</v>
          </cell>
          <cell r="L145">
            <v>-2.5197153298711306E-2</v>
          </cell>
        </row>
        <row r="146">
          <cell r="B146" t="str">
            <v>Junio</v>
          </cell>
          <cell r="C146">
            <v>9733</v>
          </cell>
          <cell r="G146">
            <v>12045</v>
          </cell>
          <cell r="I146">
            <v>14419</v>
          </cell>
        </row>
        <row r="147">
          <cell r="B147" t="str">
            <v>Julio</v>
          </cell>
          <cell r="C147">
            <v>9290</v>
          </cell>
          <cell r="G147">
            <v>11369</v>
          </cell>
          <cell r="I147">
            <v>15851</v>
          </cell>
        </row>
        <row r="148">
          <cell r="B148" t="str">
            <v>Agosto</v>
          </cell>
          <cell r="C148">
            <v>9424</v>
          </cell>
          <cell r="G148">
            <v>11599</v>
          </cell>
          <cell r="I148">
            <v>14741</v>
          </cell>
        </row>
        <row r="149">
          <cell r="B149" t="str">
            <v>Septiembre</v>
          </cell>
          <cell r="C149">
            <v>9609</v>
          </cell>
          <cell r="G149">
            <v>10309</v>
          </cell>
          <cell r="I149">
            <v>13426</v>
          </cell>
        </row>
        <row r="150">
          <cell r="B150" t="str">
            <v>Octubre</v>
          </cell>
          <cell r="C150">
            <v>12307</v>
          </cell>
          <cell r="G150">
            <v>17259</v>
          </cell>
          <cell r="I150">
            <v>19414</v>
          </cell>
        </row>
        <row r="151">
          <cell r="B151" t="str">
            <v>Noviembre</v>
          </cell>
          <cell r="C151">
            <v>19260</v>
          </cell>
          <cell r="G151">
            <v>20409</v>
          </cell>
          <cell r="I151">
            <v>19041</v>
          </cell>
        </row>
        <row r="152">
          <cell r="B152" t="str">
            <v>Diciembre</v>
          </cell>
          <cell r="C152">
            <v>13422</v>
          </cell>
          <cell r="G152">
            <v>15069</v>
          </cell>
          <cell r="I152">
            <v>16167</v>
          </cell>
        </row>
        <row r="153">
          <cell r="C153">
            <v>132461</v>
          </cell>
          <cell r="G153">
            <v>190230</v>
          </cell>
          <cell r="I153">
            <v>189850</v>
          </cell>
          <cell r="K153">
            <v>71787</v>
          </cell>
          <cell r="L153">
            <v>-6.5163886392936687E-2</v>
          </cell>
        </row>
        <row r="161">
          <cell r="C161">
            <v>2022</v>
          </cell>
          <cell r="G161">
            <v>2024</v>
          </cell>
          <cell r="I161">
            <v>2025</v>
          </cell>
          <cell r="K161">
            <v>2026</v>
          </cell>
        </row>
        <row r="162">
          <cell r="L162" t="str">
            <v>var 26/25</v>
          </cell>
        </row>
        <row r="163">
          <cell r="B163" t="str">
            <v>Enero</v>
          </cell>
          <cell r="C163">
            <v>8832</v>
          </cell>
          <cell r="G163">
            <v>11817</v>
          </cell>
          <cell r="I163">
            <v>11295</v>
          </cell>
          <cell r="K163">
            <v>10198</v>
          </cell>
          <cell r="L163">
            <v>-9.7122620628596779E-2</v>
          </cell>
        </row>
        <row r="164">
          <cell r="B164" t="str">
            <v>Febrero</v>
          </cell>
          <cell r="C164">
            <v>17087</v>
          </cell>
          <cell r="G164">
            <v>12570</v>
          </cell>
          <cell r="I164">
            <v>14802</v>
          </cell>
          <cell r="K164">
            <v>12645</v>
          </cell>
          <cell r="L164">
            <v>-0.1457235508715039</v>
          </cell>
        </row>
        <row r="165">
          <cell r="B165" t="str">
            <v>Marzo</v>
          </cell>
          <cell r="C165">
            <v>13393</v>
          </cell>
          <cell r="G165">
            <v>17270</v>
          </cell>
          <cell r="I165">
            <v>13070</v>
          </cell>
          <cell r="K165">
            <v>11194</v>
          </cell>
          <cell r="L165">
            <v>-0.14353481254781941</v>
          </cell>
        </row>
        <row r="166">
          <cell r="B166" t="str">
            <v>Abril</v>
          </cell>
          <cell r="C166">
            <v>16101</v>
          </cell>
          <cell r="G166">
            <v>18946</v>
          </cell>
          <cell r="I166">
            <v>13583</v>
          </cell>
          <cell r="K166">
            <v>18769</v>
          </cell>
          <cell r="L166">
            <v>0.38180078038724874</v>
          </cell>
        </row>
        <row r="167">
          <cell r="B167" t="str">
            <v>Mayo</v>
          </cell>
          <cell r="C167">
            <v>15637</v>
          </cell>
          <cell r="G167">
            <v>17473</v>
          </cell>
          <cell r="I167">
            <v>12618</v>
          </cell>
          <cell r="K167">
            <v>14385</v>
          </cell>
          <cell r="L167">
            <v>0.14003804089396099</v>
          </cell>
        </row>
        <row r="168">
          <cell r="B168" t="str">
            <v>Junio</v>
          </cell>
          <cell r="C168">
            <v>13362</v>
          </cell>
          <cell r="G168">
            <v>11749</v>
          </cell>
          <cell r="I168">
            <v>12238</v>
          </cell>
        </row>
        <row r="169">
          <cell r="B169" t="str">
            <v>Julio</v>
          </cell>
          <cell r="C169">
            <v>15174</v>
          </cell>
          <cell r="G169">
            <v>14161</v>
          </cell>
          <cell r="I169">
            <v>15027</v>
          </cell>
        </row>
        <row r="170">
          <cell r="B170" t="str">
            <v>Agosto</v>
          </cell>
          <cell r="C170">
            <v>18095</v>
          </cell>
          <cell r="G170">
            <v>16901</v>
          </cell>
          <cell r="I170">
            <v>16604</v>
          </cell>
        </row>
        <row r="171">
          <cell r="B171" t="str">
            <v>Septiembre</v>
          </cell>
          <cell r="C171">
            <v>11521</v>
          </cell>
          <cell r="G171">
            <v>10957</v>
          </cell>
          <cell r="I171">
            <v>12394</v>
          </cell>
        </row>
        <row r="172">
          <cell r="B172" t="str">
            <v>Octubre</v>
          </cell>
          <cell r="C172">
            <v>17416</v>
          </cell>
          <cell r="G172">
            <v>17244</v>
          </cell>
          <cell r="I172">
            <v>18386</v>
          </cell>
        </row>
        <row r="173">
          <cell r="B173" t="str">
            <v>Noviembre</v>
          </cell>
          <cell r="C173">
            <v>12685</v>
          </cell>
          <cell r="G173">
            <v>7982</v>
          </cell>
          <cell r="I173">
            <v>9277</v>
          </cell>
        </row>
        <row r="174">
          <cell r="B174" t="str">
            <v>Diciembre</v>
          </cell>
          <cell r="C174">
            <v>11919</v>
          </cell>
          <cell r="G174">
            <v>9423</v>
          </cell>
          <cell r="I174">
            <v>10324</v>
          </cell>
        </row>
        <row r="175">
          <cell r="C175">
            <v>171222</v>
          </cell>
          <cell r="G175">
            <v>166493</v>
          </cell>
          <cell r="I175">
            <v>159618</v>
          </cell>
          <cell r="K175">
            <v>67191</v>
          </cell>
          <cell r="L175">
            <v>2.7888263370456468E-2</v>
          </cell>
        </row>
        <row r="183">
          <cell r="C183">
            <v>2022</v>
          </cell>
          <cell r="G183">
            <v>2024</v>
          </cell>
          <cell r="I183">
            <v>2025</v>
          </cell>
          <cell r="K183">
            <v>2026</v>
          </cell>
        </row>
        <row r="184">
          <cell r="L184" t="str">
            <v>var 26/25</v>
          </cell>
        </row>
        <row r="185">
          <cell r="B185" t="str">
            <v>Enero</v>
          </cell>
          <cell r="C185">
            <v>3577</v>
          </cell>
          <cell r="G185">
            <v>3441</v>
          </cell>
          <cell r="I185">
            <v>2559</v>
          </cell>
          <cell r="K185">
            <v>2491</v>
          </cell>
          <cell r="L185">
            <v>-2.6572880031262236E-2</v>
          </cell>
        </row>
        <row r="186">
          <cell r="B186" t="str">
            <v>Febrero</v>
          </cell>
          <cell r="C186">
            <v>2176</v>
          </cell>
          <cell r="G186">
            <v>3536</v>
          </cell>
          <cell r="I186">
            <v>2201</v>
          </cell>
          <cell r="K186">
            <v>2593</v>
          </cell>
          <cell r="L186">
            <v>0.17810086324398</v>
          </cell>
        </row>
        <row r="187">
          <cell r="B187" t="str">
            <v>Marzo</v>
          </cell>
          <cell r="C187">
            <v>2516</v>
          </cell>
          <cell r="G187">
            <v>4561</v>
          </cell>
          <cell r="I187">
            <v>2940</v>
          </cell>
          <cell r="K187">
            <v>2415</v>
          </cell>
          <cell r="L187">
            <v>-0.1785714285714286</v>
          </cell>
        </row>
        <row r="188">
          <cell r="B188" t="str">
            <v>Abril</v>
          </cell>
          <cell r="C188">
            <v>3467</v>
          </cell>
          <cell r="G188">
            <v>3507</v>
          </cell>
          <cell r="I188">
            <v>3393</v>
          </cell>
          <cell r="K188">
            <v>2874</v>
          </cell>
          <cell r="L188">
            <v>-0.15296198054818744</v>
          </cell>
        </row>
        <row r="189">
          <cell r="B189" t="str">
            <v>Mayo</v>
          </cell>
          <cell r="C189">
            <v>1313</v>
          </cell>
          <cell r="G189">
            <v>4860</v>
          </cell>
          <cell r="I189">
            <v>2524</v>
          </cell>
          <cell r="K189">
            <v>3065</v>
          </cell>
          <cell r="L189">
            <v>0.21434231378763857</v>
          </cell>
        </row>
        <row r="190">
          <cell r="B190" t="str">
            <v>junio</v>
          </cell>
          <cell r="C190">
            <v>1664</v>
          </cell>
          <cell r="G190">
            <v>4328</v>
          </cell>
          <cell r="I190">
            <v>2367</v>
          </cell>
        </row>
        <row r="191">
          <cell r="B191" t="str">
            <v>Julio</v>
          </cell>
          <cell r="C191">
            <v>4163</v>
          </cell>
          <cell r="G191">
            <v>4658</v>
          </cell>
          <cell r="I191">
            <v>4292</v>
          </cell>
        </row>
        <row r="192">
          <cell r="B192" t="str">
            <v>Agosto</v>
          </cell>
          <cell r="C192">
            <v>2347</v>
          </cell>
          <cell r="G192">
            <v>3150</v>
          </cell>
          <cell r="I192">
            <v>2359</v>
          </cell>
        </row>
        <row r="193">
          <cell r="B193" t="str">
            <v>Septiembre</v>
          </cell>
          <cell r="C193">
            <v>2357</v>
          </cell>
          <cell r="G193">
            <v>1713</v>
          </cell>
          <cell r="I193">
            <v>1481</v>
          </cell>
        </row>
        <row r="194">
          <cell r="B194" t="str">
            <v>Octubre</v>
          </cell>
          <cell r="C194">
            <v>2416</v>
          </cell>
          <cell r="G194">
            <v>2226</v>
          </cell>
          <cell r="I194">
            <v>3035</v>
          </cell>
        </row>
        <row r="195">
          <cell r="B195" t="str">
            <v>Noviembre</v>
          </cell>
          <cell r="C195">
            <v>3088</v>
          </cell>
          <cell r="G195">
            <v>2752</v>
          </cell>
          <cell r="I195">
            <v>2708</v>
          </cell>
        </row>
        <row r="196">
          <cell r="B196" t="str">
            <v>Diciembre</v>
          </cell>
          <cell r="C196">
            <v>3054</v>
          </cell>
          <cell r="G196">
            <v>3325</v>
          </cell>
          <cell r="I196">
            <v>3493</v>
          </cell>
        </row>
        <row r="197">
          <cell r="C197">
            <v>32138</v>
          </cell>
          <cell r="G197">
            <v>42057</v>
          </cell>
          <cell r="I197">
            <v>33352</v>
          </cell>
          <cell r="K197">
            <v>13438</v>
          </cell>
          <cell r="L197">
            <v>-1.3145333039582874E-2</v>
          </cell>
        </row>
        <row r="205">
          <cell r="C205">
            <v>2022</v>
          </cell>
          <cell r="G205">
            <v>2024</v>
          </cell>
          <cell r="I205">
            <v>2025</v>
          </cell>
          <cell r="K205">
            <v>2026</v>
          </cell>
        </row>
        <row r="206">
          <cell r="L206" t="str">
            <v>var 26/25</v>
          </cell>
        </row>
        <row r="207">
          <cell r="B207" t="str">
            <v>Enero</v>
          </cell>
          <cell r="C207">
            <v>5030</v>
          </cell>
          <cell r="G207">
            <v>5676</v>
          </cell>
          <cell r="I207">
            <v>4517</v>
          </cell>
          <cell r="K207">
            <v>3650</v>
          </cell>
          <cell r="L207">
            <v>-0.19194155412884661</v>
          </cell>
        </row>
        <row r="208">
          <cell r="B208" t="str">
            <v>Febrero</v>
          </cell>
          <cell r="C208">
            <v>4398</v>
          </cell>
          <cell r="G208">
            <v>6436</v>
          </cell>
          <cell r="I208">
            <v>4373</v>
          </cell>
          <cell r="K208">
            <v>4043</v>
          </cell>
          <cell r="L208">
            <v>-7.5463068831465807E-2</v>
          </cell>
        </row>
        <row r="209">
          <cell r="B209" t="str">
            <v>Marzo</v>
          </cell>
          <cell r="C209">
            <v>3695</v>
          </cell>
          <cell r="G209">
            <v>4950</v>
          </cell>
          <cell r="I209">
            <v>4108</v>
          </cell>
          <cell r="K209">
            <v>4557</v>
          </cell>
          <cell r="L209">
            <v>0.10929892891918214</v>
          </cell>
        </row>
        <row r="210">
          <cell r="B210" t="str">
            <v>Abril</v>
          </cell>
          <cell r="C210">
            <v>5717</v>
          </cell>
          <cell r="G210">
            <v>4758</v>
          </cell>
          <cell r="I210">
            <v>4247</v>
          </cell>
          <cell r="K210">
            <v>5955</v>
          </cell>
          <cell r="L210">
            <v>0.40216623498940418</v>
          </cell>
        </row>
        <row r="211">
          <cell r="B211" t="str">
            <v>Mayo</v>
          </cell>
          <cell r="C211">
            <v>5879</v>
          </cell>
          <cell r="G211">
            <v>5717</v>
          </cell>
          <cell r="I211">
            <v>3153</v>
          </cell>
          <cell r="K211">
            <v>2746</v>
          </cell>
          <cell r="L211">
            <v>-0.1290834126228988</v>
          </cell>
        </row>
        <row r="212">
          <cell r="B212" t="str">
            <v>Junio</v>
          </cell>
          <cell r="C212">
            <v>4085</v>
          </cell>
          <cell r="G212">
            <v>5221</v>
          </cell>
          <cell r="I212">
            <v>3653</v>
          </cell>
        </row>
        <row r="213">
          <cell r="B213" t="str">
            <v>Julio</v>
          </cell>
          <cell r="C213">
            <v>6948</v>
          </cell>
          <cell r="G213">
            <v>5284</v>
          </cell>
          <cell r="I213">
            <v>5938</v>
          </cell>
        </row>
        <row r="214">
          <cell r="B214" t="str">
            <v>Agosto</v>
          </cell>
          <cell r="C214">
            <v>7259</v>
          </cell>
          <cell r="G214">
            <v>4873</v>
          </cell>
          <cell r="I214">
            <v>5372</v>
          </cell>
        </row>
        <row r="215">
          <cell r="B215" t="str">
            <v>Septiembre</v>
          </cell>
          <cell r="C215">
            <v>5770</v>
          </cell>
          <cell r="G215">
            <v>3763</v>
          </cell>
          <cell r="I215">
            <v>4657</v>
          </cell>
        </row>
        <row r="216">
          <cell r="B216" t="str">
            <v>Octubre</v>
          </cell>
          <cell r="C216">
            <v>4458</v>
          </cell>
          <cell r="G216">
            <v>5114</v>
          </cell>
          <cell r="I216">
            <v>6487</v>
          </cell>
        </row>
        <row r="217">
          <cell r="B217" t="str">
            <v>Noviembre</v>
          </cell>
          <cell r="C217">
            <v>3763</v>
          </cell>
          <cell r="G217">
            <v>3398</v>
          </cell>
          <cell r="I217">
            <v>6448</v>
          </cell>
        </row>
        <row r="218">
          <cell r="B218" t="str">
            <v>Diciembre</v>
          </cell>
          <cell r="C218">
            <v>3879</v>
          </cell>
          <cell r="G218">
            <v>3856</v>
          </cell>
          <cell r="I218">
            <v>4138</v>
          </cell>
        </row>
        <row r="219">
          <cell r="C219">
            <v>60881</v>
          </cell>
          <cell r="G219">
            <v>59046</v>
          </cell>
          <cell r="I219">
            <v>57091</v>
          </cell>
          <cell r="K219">
            <v>20951</v>
          </cell>
          <cell r="L219">
            <v>2.7110501029512735E-2</v>
          </cell>
        </row>
        <row r="227">
          <cell r="C227">
            <v>2022</v>
          </cell>
          <cell r="G227">
            <v>2024</v>
          </cell>
          <cell r="I227">
            <v>2025</v>
          </cell>
          <cell r="K227">
            <v>2026</v>
          </cell>
        </row>
        <row r="228">
          <cell r="L228" t="str">
            <v>var 26/25</v>
          </cell>
        </row>
        <row r="229">
          <cell r="B229" t="str">
            <v>Enero</v>
          </cell>
          <cell r="C229">
            <v>3368</v>
          </cell>
          <cell r="G229">
            <v>4848</v>
          </cell>
          <cell r="I229">
            <v>5194</v>
          </cell>
          <cell r="K229">
            <v>4306</v>
          </cell>
          <cell r="L229">
            <v>-0.17096649980747014</v>
          </cell>
        </row>
        <row r="230">
          <cell r="B230" t="str">
            <v>Febrero</v>
          </cell>
          <cell r="C230">
            <v>3577</v>
          </cell>
          <cell r="G230">
            <v>5083</v>
          </cell>
          <cell r="I230">
            <v>4547</v>
          </cell>
          <cell r="K230">
            <v>4528</v>
          </cell>
          <cell r="L230">
            <v>-4.1785792830437707E-3</v>
          </cell>
        </row>
        <row r="231">
          <cell r="B231" t="str">
            <v>Marzo</v>
          </cell>
          <cell r="C231">
            <v>4011</v>
          </cell>
          <cell r="G231">
            <v>4024</v>
          </cell>
          <cell r="I231">
            <v>5135</v>
          </cell>
          <cell r="K231">
            <v>5212</v>
          </cell>
          <cell r="L231">
            <v>1.4995131450827648E-2</v>
          </cell>
        </row>
        <row r="232">
          <cell r="B232" t="str">
            <v>Abril</v>
          </cell>
          <cell r="C232">
            <v>2697</v>
          </cell>
          <cell r="G232">
            <v>1498</v>
          </cell>
          <cell r="I232">
            <v>2670</v>
          </cell>
          <cell r="K232">
            <v>1599</v>
          </cell>
          <cell r="L232">
            <v>-0.40112359550561794</v>
          </cell>
        </row>
        <row r="233">
          <cell r="B233" t="str">
            <v>Mayo</v>
          </cell>
          <cell r="C233">
            <v>98</v>
          </cell>
          <cell r="G233">
            <v>193</v>
          </cell>
          <cell r="I233">
            <v>122</v>
          </cell>
          <cell r="K233">
            <v>97</v>
          </cell>
          <cell r="L233">
            <v>-0.20491803278688525</v>
          </cell>
        </row>
        <row r="234">
          <cell r="B234" t="str">
            <v>Junio</v>
          </cell>
          <cell r="C234">
            <v>86</v>
          </cell>
          <cell r="G234">
            <v>28</v>
          </cell>
          <cell r="I234">
            <v>136</v>
          </cell>
        </row>
        <row r="235">
          <cell r="B235" t="str">
            <v>Julio</v>
          </cell>
          <cell r="C235">
            <v>683</v>
          </cell>
          <cell r="G235">
            <v>144</v>
          </cell>
          <cell r="I235">
            <v>513</v>
          </cell>
        </row>
        <row r="236">
          <cell r="B236" t="str">
            <v>Agosto</v>
          </cell>
          <cell r="C236">
            <v>164</v>
          </cell>
          <cell r="G236">
            <v>161</v>
          </cell>
          <cell r="I236">
            <v>114</v>
          </cell>
        </row>
        <row r="237">
          <cell r="B237" t="str">
            <v>Septiembre</v>
          </cell>
          <cell r="C237">
            <v>126</v>
          </cell>
          <cell r="G237">
            <v>94</v>
          </cell>
          <cell r="I237">
            <v>167</v>
          </cell>
        </row>
        <row r="238">
          <cell r="B238" t="str">
            <v>Octubre</v>
          </cell>
          <cell r="C238">
            <v>539</v>
          </cell>
          <cell r="G238">
            <v>1114</v>
          </cell>
          <cell r="I238">
            <v>947</v>
          </cell>
        </row>
        <row r="239">
          <cell r="B239" t="str">
            <v>Noviembre</v>
          </cell>
          <cell r="C239">
            <v>5248</v>
          </cell>
          <cell r="G239">
            <v>3947</v>
          </cell>
          <cell r="I239">
            <v>3414</v>
          </cell>
        </row>
        <row r="240">
          <cell r="B240" t="str">
            <v>Diciembre</v>
          </cell>
          <cell r="C240">
            <v>4094</v>
          </cell>
          <cell r="G240">
            <v>4912</v>
          </cell>
          <cell r="I240">
            <v>3725</v>
          </cell>
        </row>
        <row r="241">
          <cell r="C241">
            <v>24691</v>
          </cell>
          <cell r="G241">
            <v>26046</v>
          </cell>
          <cell r="I241">
            <v>26684</v>
          </cell>
          <cell r="K241">
            <v>15742</v>
          </cell>
          <cell r="L241">
            <v>-0.10901064070636179</v>
          </cell>
        </row>
        <row r="253">
          <cell r="C253">
            <v>2022</v>
          </cell>
          <cell r="G253">
            <v>2024</v>
          </cell>
          <cell r="I253">
            <v>2025</v>
          </cell>
          <cell r="K253">
            <v>2026</v>
          </cell>
        </row>
        <row r="254">
          <cell r="L254" t="str">
            <v>var 26/25</v>
          </cell>
        </row>
        <row r="255">
          <cell r="B255" t="str">
            <v>Enero</v>
          </cell>
          <cell r="C255">
            <v>1650</v>
          </cell>
          <cell r="G255">
            <v>4204</v>
          </cell>
          <cell r="I255">
            <v>2656</v>
          </cell>
          <cell r="K255">
            <v>2865</v>
          </cell>
          <cell r="L255">
            <v>7.8689759036144613E-2</v>
          </cell>
        </row>
        <row r="256">
          <cell r="B256" t="str">
            <v>Febrero</v>
          </cell>
          <cell r="C256">
            <v>1120</v>
          </cell>
          <cell r="G256">
            <v>3238</v>
          </cell>
          <cell r="I256">
            <v>2572</v>
          </cell>
          <cell r="K256">
            <v>2383</v>
          </cell>
          <cell r="L256">
            <v>-7.3483670295489856E-2</v>
          </cell>
        </row>
        <row r="257">
          <cell r="B257" t="str">
            <v>Marzo</v>
          </cell>
          <cell r="C257">
            <v>2215</v>
          </cell>
          <cell r="G257">
            <v>2853</v>
          </cell>
          <cell r="I257">
            <v>2401</v>
          </cell>
          <cell r="K257">
            <v>2390</v>
          </cell>
          <cell r="L257">
            <v>-4.5814244064973364E-3</v>
          </cell>
        </row>
        <row r="258">
          <cell r="B258" t="str">
            <v>Abril</v>
          </cell>
          <cell r="C258">
            <v>1354</v>
          </cell>
          <cell r="G258">
            <v>920</v>
          </cell>
          <cell r="I258">
            <v>897</v>
          </cell>
          <cell r="K258">
            <v>1349</v>
          </cell>
          <cell r="L258">
            <v>0.50390189520624307</v>
          </cell>
        </row>
        <row r="259">
          <cell r="B259" t="str">
            <v>Mayo</v>
          </cell>
          <cell r="C259">
            <v>12</v>
          </cell>
          <cell r="G259">
            <v>71</v>
          </cell>
          <cell r="I259">
            <v>79</v>
          </cell>
          <cell r="K259">
            <v>62</v>
          </cell>
          <cell r="L259">
            <v>-0.21518987341772156</v>
          </cell>
        </row>
        <row r="260">
          <cell r="B260" t="str">
            <v>Junio</v>
          </cell>
          <cell r="C260">
            <v>46</v>
          </cell>
          <cell r="G260">
            <v>24</v>
          </cell>
          <cell r="I260">
            <v>166</v>
          </cell>
        </row>
        <row r="261">
          <cell r="B261" t="str">
            <v>Julio</v>
          </cell>
          <cell r="C261">
            <v>101</v>
          </cell>
          <cell r="G261">
            <v>146</v>
          </cell>
          <cell r="I261">
            <v>161</v>
          </cell>
        </row>
        <row r="262">
          <cell r="B262" t="str">
            <v>Agosto</v>
          </cell>
          <cell r="C262">
            <v>101</v>
          </cell>
          <cell r="G262">
            <v>3</v>
          </cell>
          <cell r="I262">
            <v>76</v>
          </cell>
        </row>
        <row r="263">
          <cell r="B263" t="str">
            <v>Septiembre</v>
          </cell>
          <cell r="C263">
            <v>15</v>
          </cell>
          <cell r="G263">
            <v>102</v>
          </cell>
          <cell r="I263">
            <v>26</v>
          </cell>
        </row>
        <row r="264">
          <cell r="B264" t="str">
            <v>Octubre</v>
          </cell>
          <cell r="C264">
            <v>612</v>
          </cell>
          <cell r="G264">
            <v>1129</v>
          </cell>
          <cell r="I264">
            <v>1277</v>
          </cell>
        </row>
        <row r="265">
          <cell r="B265" t="str">
            <v>Noviembre</v>
          </cell>
          <cell r="C265">
            <v>2952</v>
          </cell>
          <cell r="G265">
            <v>3568</v>
          </cell>
          <cell r="I265">
            <v>3157</v>
          </cell>
        </row>
        <row r="266">
          <cell r="B266" t="str">
            <v>Diciembre</v>
          </cell>
          <cell r="C266">
            <v>4086</v>
          </cell>
          <cell r="G266">
            <v>3681</v>
          </cell>
          <cell r="I266">
            <v>3291</v>
          </cell>
        </row>
        <row r="267">
          <cell r="C267">
            <v>14264</v>
          </cell>
          <cell r="G267">
            <v>19939</v>
          </cell>
          <cell r="I267">
            <v>16759</v>
          </cell>
          <cell r="K267">
            <v>9049</v>
          </cell>
          <cell r="L267">
            <v>5.1597908192910991E-2</v>
          </cell>
        </row>
      </sheetData>
      <sheetData sheetId="24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26469</v>
          </cell>
          <cell r="G9">
            <v>175787</v>
          </cell>
          <cell r="I9">
            <v>169944</v>
          </cell>
          <cell r="K9">
            <v>173007</v>
          </cell>
          <cell r="L9">
            <v>1.8023584239514223E-2</v>
          </cell>
        </row>
        <row r="10">
          <cell r="A10" t="str">
            <v>feb</v>
          </cell>
          <cell r="B10" t="str">
            <v>Febrero</v>
          </cell>
          <cell r="C10">
            <v>18511</v>
          </cell>
          <cell r="G10">
            <v>166759</v>
          </cell>
          <cell r="I10">
            <v>168166</v>
          </cell>
          <cell r="K10">
            <v>167644</v>
          </cell>
          <cell r="L10">
            <v>-3.1040757346907366E-3</v>
          </cell>
        </row>
        <row r="11">
          <cell r="A11" t="str">
            <v>mar</v>
          </cell>
          <cell r="B11" t="str">
            <v>Marzo</v>
          </cell>
          <cell r="C11">
            <v>22143</v>
          </cell>
          <cell r="G11">
            <v>176870</v>
          </cell>
          <cell r="I11">
            <v>166403</v>
          </cell>
          <cell r="K11">
            <v>168396</v>
          </cell>
          <cell r="L11">
            <v>1.1976947530994098E-2</v>
          </cell>
        </row>
        <row r="12">
          <cell r="A12" t="str">
            <v>abr</v>
          </cell>
          <cell r="B12" t="str">
            <v>Abril</v>
          </cell>
          <cell r="C12">
            <v>22148</v>
          </cell>
          <cell r="G12">
            <v>154662</v>
          </cell>
          <cell r="I12">
            <v>160144</v>
          </cell>
          <cell r="K12">
            <v>155224</v>
          </cell>
          <cell r="L12">
            <v>-3.0722349885103362E-2</v>
          </cell>
        </row>
        <row r="13">
          <cell r="A13" t="str">
            <v>may</v>
          </cell>
          <cell r="B13" t="str">
            <v>Mayo</v>
          </cell>
          <cell r="C13">
            <v>24096</v>
          </cell>
          <cell r="G13">
            <v>159924</v>
          </cell>
          <cell r="I13">
            <v>143215</v>
          </cell>
          <cell r="K13">
            <v>146616</v>
          </cell>
          <cell r="L13">
            <v>2.3747512481234523E-2</v>
          </cell>
        </row>
        <row r="14">
          <cell r="A14" t="str">
            <v>jun</v>
          </cell>
          <cell r="B14" t="str">
            <v>Junio</v>
          </cell>
          <cell r="C14">
            <v>18794</v>
          </cell>
          <cell r="G14">
            <v>157113</v>
          </cell>
          <cell r="I14">
            <v>156124</v>
          </cell>
        </row>
        <row r="15">
          <cell r="A15" t="str">
            <v>jul</v>
          </cell>
          <cell r="B15" t="str">
            <v>Julio</v>
          </cell>
          <cell r="C15">
            <v>61086</v>
          </cell>
          <cell r="G15">
            <v>173767</v>
          </cell>
          <cell r="I15">
            <v>187387</v>
          </cell>
        </row>
        <row r="16">
          <cell r="A16" t="str">
            <v>ago</v>
          </cell>
          <cell r="B16" t="str">
            <v>Agosto</v>
          </cell>
          <cell r="C16">
            <v>94829</v>
          </cell>
          <cell r="G16">
            <v>179514</v>
          </cell>
          <cell r="I16">
            <v>189132</v>
          </cell>
        </row>
        <row r="17">
          <cell r="A17" t="str">
            <v>sep</v>
          </cell>
          <cell r="B17" t="str">
            <v>Septiembre</v>
          </cell>
          <cell r="C17">
            <v>89027</v>
          </cell>
          <cell r="G17">
            <v>145872</v>
          </cell>
          <cell r="I17">
            <v>164231</v>
          </cell>
        </row>
        <row r="18">
          <cell r="A18" t="str">
            <v>oct</v>
          </cell>
          <cell r="B18" t="str">
            <v>Octubre</v>
          </cell>
          <cell r="C18">
            <v>137179</v>
          </cell>
          <cell r="G18">
            <v>177711</v>
          </cell>
          <cell r="I18">
            <v>182092</v>
          </cell>
        </row>
        <row r="19">
          <cell r="A19" t="str">
            <v>nov</v>
          </cell>
          <cell r="B19" t="str">
            <v>Noviembre</v>
          </cell>
          <cell r="C19">
            <v>137494</v>
          </cell>
          <cell r="G19">
            <v>162641</v>
          </cell>
          <cell r="I19">
            <v>162859</v>
          </cell>
        </row>
        <row r="20">
          <cell r="A20" t="str">
            <v>dic</v>
          </cell>
          <cell r="B20" t="str">
            <v>Diciembre</v>
          </cell>
          <cell r="C20">
            <v>123213</v>
          </cell>
          <cell r="G20">
            <v>160539</v>
          </cell>
          <cell r="I20">
            <v>163498</v>
          </cell>
        </row>
        <row r="21">
          <cell r="C21">
            <v>774989</v>
          </cell>
          <cell r="G21">
            <v>1991159</v>
          </cell>
          <cell r="I21">
            <v>2013195</v>
          </cell>
          <cell r="K21">
            <v>810887</v>
          </cell>
          <cell r="L21">
            <v>3.7320268557394787E-3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90631</v>
          </cell>
          <cell r="G31">
            <v>144668</v>
          </cell>
          <cell r="I31">
            <v>138341</v>
          </cell>
          <cell r="K31">
            <v>137353</v>
          </cell>
          <cell r="L31">
            <v>-7.1417728656002488E-3</v>
          </cell>
        </row>
        <row r="32">
          <cell r="B32" t="str">
            <v>Febrero</v>
          </cell>
          <cell r="C32">
            <v>114673</v>
          </cell>
          <cell r="G32">
            <v>141936</v>
          </cell>
          <cell r="I32">
            <v>137229</v>
          </cell>
          <cell r="K32">
            <v>133955</v>
          </cell>
          <cell r="L32">
            <v>-2.3857930903817715E-2</v>
          </cell>
        </row>
        <row r="33">
          <cell r="B33" t="str">
            <v>Marzo</v>
          </cell>
          <cell r="C33">
            <v>121331</v>
          </cell>
          <cell r="G33">
            <v>145867</v>
          </cell>
          <cell r="I33">
            <v>134131</v>
          </cell>
          <cell r="K33">
            <v>134117</v>
          </cell>
          <cell r="L33">
            <v>-1.0437557313369705E-4</v>
          </cell>
        </row>
        <row r="34">
          <cell r="B34" t="str">
            <v>Abril</v>
          </cell>
          <cell r="C34">
            <v>129658</v>
          </cell>
          <cell r="G34">
            <v>131033</v>
          </cell>
          <cell r="I34">
            <v>131324</v>
          </cell>
          <cell r="K34">
            <v>125607</v>
          </cell>
          <cell r="L34">
            <v>-4.3533550607657401E-2</v>
          </cell>
        </row>
        <row r="35">
          <cell r="B35" t="str">
            <v>Mayo</v>
          </cell>
          <cell r="C35">
            <v>112218</v>
          </cell>
          <cell r="G35">
            <v>138860</v>
          </cell>
          <cell r="I35">
            <v>120839</v>
          </cell>
          <cell r="K35">
            <v>125753</v>
          </cell>
          <cell r="L35">
            <v>4.0665679126771881E-2</v>
          </cell>
        </row>
        <row r="36">
          <cell r="B36" t="str">
            <v>Junio</v>
          </cell>
          <cell r="C36">
            <v>116273</v>
          </cell>
          <cell r="G36">
            <v>137217</v>
          </cell>
          <cell r="I36">
            <v>131926</v>
          </cell>
        </row>
        <row r="37">
          <cell r="B37" t="str">
            <v>Julio</v>
          </cell>
          <cell r="C37">
            <v>136571</v>
          </cell>
          <cell r="G37">
            <v>146858</v>
          </cell>
          <cell r="I37">
            <v>152938</v>
          </cell>
        </row>
        <row r="38">
          <cell r="B38" t="str">
            <v>Agosto</v>
          </cell>
          <cell r="C38">
            <v>151061</v>
          </cell>
          <cell r="G38">
            <v>148337</v>
          </cell>
          <cell r="I38">
            <v>149422</v>
          </cell>
        </row>
        <row r="39">
          <cell r="B39" t="str">
            <v>Septiembre</v>
          </cell>
          <cell r="C39">
            <v>116897</v>
          </cell>
          <cell r="G39">
            <v>122477</v>
          </cell>
          <cell r="I39">
            <v>136310</v>
          </cell>
        </row>
        <row r="40">
          <cell r="B40" t="str">
            <v>Octubre</v>
          </cell>
          <cell r="C40">
            <v>130908</v>
          </cell>
          <cell r="G40">
            <v>149661</v>
          </cell>
          <cell r="I40">
            <v>149403</v>
          </cell>
        </row>
        <row r="41">
          <cell r="B41" t="str">
            <v>Noviembre</v>
          </cell>
          <cell r="C41">
            <v>124620</v>
          </cell>
          <cell r="G41">
            <v>131764</v>
          </cell>
          <cell r="I41">
            <v>130371</v>
          </cell>
        </row>
        <row r="42">
          <cell r="B42" t="str">
            <v>Diciembre</v>
          </cell>
          <cell r="C42">
            <v>127755</v>
          </cell>
          <cell r="G42">
            <v>130081</v>
          </cell>
          <cell r="I42">
            <v>131091</v>
          </cell>
        </row>
        <row r="43">
          <cell r="C43">
            <v>1472596</v>
          </cell>
          <cell r="G43">
            <v>1668759</v>
          </cell>
          <cell r="I43">
            <v>1643325</v>
          </cell>
          <cell r="K43">
            <v>656785</v>
          </cell>
          <cell r="L43">
            <v>-7.6737819249875772E-3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73133</v>
          </cell>
          <cell r="G53">
            <v>116120</v>
          </cell>
          <cell r="I53">
            <v>109525</v>
          </cell>
          <cell r="K53">
            <v>111526</v>
          </cell>
          <cell r="L53">
            <v>1.8269801415202069E-2</v>
          </cell>
        </row>
        <row r="54">
          <cell r="B54" t="str">
            <v>Febrero</v>
          </cell>
          <cell r="C54">
            <v>90824</v>
          </cell>
          <cell r="G54">
            <v>113810</v>
          </cell>
          <cell r="I54">
            <v>111410</v>
          </cell>
          <cell r="K54">
            <v>108638</v>
          </cell>
          <cell r="L54">
            <v>-2.4881069921910082E-2</v>
          </cell>
        </row>
        <row r="55">
          <cell r="B55" t="str">
            <v>Marzo</v>
          </cell>
          <cell r="C55">
            <v>93707</v>
          </cell>
          <cell r="G55">
            <v>116605</v>
          </cell>
          <cell r="I55">
            <v>110011</v>
          </cell>
          <cell r="K55">
            <v>110112</v>
          </cell>
          <cell r="L55">
            <v>9.1809000918097183E-4</v>
          </cell>
        </row>
        <row r="56">
          <cell r="B56" t="str">
            <v>Abril</v>
          </cell>
          <cell r="C56">
            <v>104823</v>
          </cell>
          <cell r="G56">
            <v>107032</v>
          </cell>
          <cell r="I56">
            <v>107149</v>
          </cell>
          <cell r="K56">
            <v>103728</v>
          </cell>
          <cell r="L56">
            <v>-3.1927502823171472E-2</v>
          </cell>
        </row>
        <row r="57">
          <cell r="B57" t="str">
            <v>Mayo</v>
          </cell>
          <cell r="C57">
            <v>85028</v>
          </cell>
          <cell r="G57">
            <v>108036</v>
          </cell>
          <cell r="I57">
            <v>94476</v>
          </cell>
          <cell r="K57">
            <v>101187</v>
          </cell>
          <cell r="L57">
            <v>7.1033913374825453E-2</v>
          </cell>
        </row>
        <row r="58">
          <cell r="B58" t="str">
            <v>Junio</v>
          </cell>
          <cell r="C58">
            <v>88450</v>
          </cell>
          <cell r="G58">
            <v>106021</v>
          </cell>
          <cell r="I58">
            <v>106243</v>
          </cell>
        </row>
        <row r="59">
          <cell r="B59" t="str">
            <v>Julio</v>
          </cell>
          <cell r="C59">
            <v>106881</v>
          </cell>
          <cell r="G59">
            <v>115402</v>
          </cell>
          <cell r="I59">
            <v>123116</v>
          </cell>
        </row>
        <row r="60">
          <cell r="B60" t="str">
            <v>Agosto</v>
          </cell>
          <cell r="C60">
            <v>121705</v>
          </cell>
          <cell r="G60">
            <v>117130</v>
          </cell>
          <cell r="I60">
            <v>119132</v>
          </cell>
        </row>
        <row r="61">
          <cell r="B61" t="str">
            <v>Septiembre</v>
          </cell>
          <cell r="C61">
            <v>91809</v>
          </cell>
          <cell r="G61">
            <v>96825</v>
          </cell>
          <cell r="I61">
            <v>109093</v>
          </cell>
        </row>
        <row r="62">
          <cell r="B62" t="str">
            <v>Octubre</v>
          </cell>
          <cell r="C62">
            <v>104534</v>
          </cell>
          <cell r="G62">
            <v>123226</v>
          </cell>
          <cell r="I62">
            <v>119510</v>
          </cell>
        </row>
        <row r="63">
          <cell r="B63" t="str">
            <v>Noviembre</v>
          </cell>
          <cell r="C63">
            <v>99553</v>
          </cell>
          <cell r="G63">
            <v>105403</v>
          </cell>
          <cell r="I63">
            <v>104384</v>
          </cell>
        </row>
        <row r="64">
          <cell r="B64" t="str">
            <v>Diciembre</v>
          </cell>
          <cell r="C64">
            <v>101660</v>
          </cell>
          <cell r="G64">
            <v>105060</v>
          </cell>
          <cell r="I64">
            <v>108080</v>
          </cell>
        </row>
        <row r="65">
          <cell r="C65">
            <v>1162107</v>
          </cell>
          <cell r="G65">
            <v>1330670</v>
          </cell>
          <cell r="I65">
            <v>1322129</v>
          </cell>
          <cell r="K65">
            <v>535191</v>
          </cell>
          <cell r="L65">
            <v>4.9195318558463708E-3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17498</v>
          </cell>
          <cell r="G75">
            <v>28548</v>
          </cell>
          <cell r="I75">
            <v>28816</v>
          </cell>
          <cell r="K75">
            <v>25827</v>
          </cell>
          <cell r="L75">
            <v>-0.10372709605774566</v>
          </cell>
        </row>
        <row r="76">
          <cell r="B76" t="str">
            <v>Febrero</v>
          </cell>
          <cell r="C76">
            <v>23849</v>
          </cell>
          <cell r="G76">
            <v>28126</v>
          </cell>
          <cell r="I76">
            <v>25819</v>
          </cell>
          <cell r="K76">
            <v>25317</v>
          </cell>
          <cell r="L76">
            <v>-1.9443045818970495E-2</v>
          </cell>
        </row>
        <row r="77">
          <cell r="B77" t="str">
            <v>Marzo</v>
          </cell>
          <cell r="C77">
            <v>27624</v>
          </cell>
          <cell r="G77">
            <v>29262</v>
          </cell>
          <cell r="I77">
            <v>24120</v>
          </cell>
          <cell r="K77">
            <v>24005</v>
          </cell>
          <cell r="L77">
            <v>-4.7678275290216066E-3</v>
          </cell>
        </row>
        <row r="78">
          <cell r="B78" t="str">
            <v>Abril</v>
          </cell>
          <cell r="C78">
            <v>24835</v>
          </cell>
          <cell r="G78">
            <v>24001</v>
          </cell>
          <cell r="I78">
            <v>24175</v>
          </cell>
          <cell r="K78">
            <v>21879</v>
          </cell>
          <cell r="L78">
            <v>-9.4974146845915208E-2</v>
          </cell>
        </row>
        <row r="79">
          <cell r="B79" t="str">
            <v>Mayo</v>
          </cell>
          <cell r="C79">
            <v>27190</v>
          </cell>
          <cell r="G79">
            <v>30824</v>
          </cell>
          <cell r="I79">
            <v>26363</v>
          </cell>
          <cell r="K79">
            <v>24566</v>
          </cell>
          <cell r="L79">
            <v>-6.8163714296551992E-2</v>
          </cell>
        </row>
        <row r="80">
          <cell r="B80" t="str">
            <v>Junio</v>
          </cell>
          <cell r="C80">
            <v>27823</v>
          </cell>
          <cell r="G80">
            <v>31196</v>
          </cell>
          <cell r="I80">
            <v>25683</v>
          </cell>
        </row>
        <row r="81">
          <cell r="B81" t="str">
            <v>Julio</v>
          </cell>
          <cell r="C81">
            <v>29690</v>
          </cell>
          <cell r="G81">
            <v>31456</v>
          </cell>
          <cell r="I81">
            <v>29822</v>
          </cell>
        </row>
        <row r="82">
          <cell r="B82" t="str">
            <v>Agosto</v>
          </cell>
          <cell r="C82">
            <v>29356</v>
          </cell>
          <cell r="G82">
            <v>31207</v>
          </cell>
          <cell r="I82">
            <v>30290</v>
          </cell>
        </row>
        <row r="83">
          <cell r="B83" t="str">
            <v>Septiembre</v>
          </cell>
          <cell r="C83">
            <v>25088</v>
          </cell>
          <cell r="G83">
            <v>25652</v>
          </cell>
          <cell r="I83">
            <v>27217</v>
          </cell>
        </row>
        <row r="84">
          <cell r="B84" t="str">
            <v>Octubre</v>
          </cell>
          <cell r="C84">
            <v>26374</v>
          </cell>
          <cell r="G84">
            <v>26435</v>
          </cell>
          <cell r="I84">
            <v>29893</v>
          </cell>
        </row>
        <row r="85">
          <cell r="B85" t="str">
            <v>Noviembre</v>
          </cell>
          <cell r="C85">
            <v>25067</v>
          </cell>
          <cell r="G85">
            <v>26361</v>
          </cell>
          <cell r="I85">
            <v>25987</v>
          </cell>
        </row>
        <row r="86">
          <cell r="B86" t="str">
            <v>Diciembre</v>
          </cell>
          <cell r="C86">
            <v>26095</v>
          </cell>
          <cell r="G86">
            <v>25021</v>
          </cell>
          <cell r="I86">
            <v>23011</v>
          </cell>
        </row>
        <row r="87">
          <cell r="C87">
            <v>310489</v>
          </cell>
          <cell r="G87">
            <v>338089</v>
          </cell>
          <cell r="I87">
            <v>321196</v>
          </cell>
          <cell r="K87">
            <v>121594</v>
          </cell>
          <cell r="L87">
            <v>-5.9546920560277772E-2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24239</v>
          </cell>
          <cell r="G97">
            <v>31119</v>
          </cell>
          <cell r="I97">
            <v>31603</v>
          </cell>
          <cell r="K97">
            <v>35654</v>
          </cell>
          <cell r="L97">
            <v>0.12818403316140881</v>
          </cell>
        </row>
        <row r="98">
          <cell r="B98" t="str">
            <v>Febrero</v>
          </cell>
          <cell r="C98">
            <v>26617</v>
          </cell>
          <cell r="G98">
            <v>24823</v>
          </cell>
          <cell r="I98">
            <v>30937</v>
          </cell>
          <cell r="K98">
            <v>33689</v>
          </cell>
          <cell r="L98">
            <v>8.8954973009664817E-2</v>
          </cell>
        </row>
        <row r="99">
          <cell r="B99" t="str">
            <v>Marzo</v>
          </cell>
          <cell r="C99">
            <v>27574</v>
          </cell>
          <cell r="G99">
            <v>31003</v>
          </cell>
          <cell r="I99">
            <v>32272</v>
          </cell>
          <cell r="K99">
            <v>34279</v>
          </cell>
          <cell r="L99">
            <v>6.2190133862171537E-2</v>
          </cell>
        </row>
        <row r="100">
          <cell r="B100" t="str">
            <v>Abril</v>
          </cell>
          <cell r="C100">
            <v>22852</v>
          </cell>
          <cell r="G100">
            <v>23629</v>
          </cell>
          <cell r="I100">
            <v>28820</v>
          </cell>
          <cell r="K100">
            <v>29617</v>
          </cell>
          <cell r="L100">
            <v>2.7654406662040332E-2</v>
          </cell>
        </row>
        <row r="101">
          <cell r="B101" t="str">
            <v>Mayo</v>
          </cell>
          <cell r="C101">
            <v>13692</v>
          </cell>
          <cell r="G101">
            <v>21064</v>
          </cell>
          <cell r="I101">
            <v>22376</v>
          </cell>
          <cell r="K101">
            <v>20863</v>
          </cell>
          <cell r="L101">
            <v>-6.7617089739006042E-2</v>
          </cell>
        </row>
        <row r="102">
          <cell r="B102" t="str">
            <v>Junio</v>
          </cell>
          <cell r="C102">
            <v>15947</v>
          </cell>
          <cell r="G102">
            <v>19896</v>
          </cell>
          <cell r="I102">
            <v>24198</v>
          </cell>
        </row>
        <row r="103">
          <cell r="B103" t="str">
            <v>Julio</v>
          </cell>
          <cell r="C103">
            <v>22949</v>
          </cell>
          <cell r="G103">
            <v>26909</v>
          </cell>
          <cell r="I103">
            <v>34449</v>
          </cell>
        </row>
        <row r="104">
          <cell r="B104" t="str">
            <v>Agosto</v>
          </cell>
          <cell r="C104">
            <v>27464</v>
          </cell>
          <cell r="G104">
            <v>31177</v>
          </cell>
          <cell r="I104">
            <v>39710</v>
          </cell>
        </row>
        <row r="105">
          <cell r="B105" t="str">
            <v>Septiembre</v>
          </cell>
          <cell r="C105">
            <v>19192</v>
          </cell>
          <cell r="G105">
            <v>23395</v>
          </cell>
          <cell r="I105">
            <v>27921</v>
          </cell>
        </row>
        <row r="106">
          <cell r="B106" t="str">
            <v>Octubre</v>
          </cell>
          <cell r="C106">
            <v>23206</v>
          </cell>
          <cell r="G106">
            <v>28050</v>
          </cell>
          <cell r="I106">
            <v>32689</v>
          </cell>
        </row>
        <row r="107">
          <cell r="B107" t="str">
            <v>Noviembre</v>
          </cell>
          <cell r="C107">
            <v>28403</v>
          </cell>
          <cell r="G107">
            <v>30877</v>
          </cell>
          <cell r="I107">
            <v>32488</v>
          </cell>
        </row>
        <row r="108">
          <cell r="B108" t="str">
            <v>Diciembre</v>
          </cell>
          <cell r="C108">
            <v>28442</v>
          </cell>
          <cell r="G108">
            <v>30458</v>
          </cell>
          <cell r="I108">
            <v>32407</v>
          </cell>
        </row>
        <row r="109">
          <cell r="C109">
            <v>280577</v>
          </cell>
          <cell r="G109">
            <v>322400</v>
          </cell>
          <cell r="I109">
            <v>369870</v>
          </cell>
          <cell r="K109">
            <v>154102</v>
          </cell>
          <cell r="L109">
            <v>5.5435318612678808E-2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C849-F6A0-4DED-BC94-C38FFB72C7B5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54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8156E65A-ADCD-456B-8160-95E741306626}"/>
    <hyperlink ref="B19" location="'Viajeros entr evol mensu TF'!A1" tooltip="Evolución mensual de viajeros entrentrados en Tenerife según lugar de residencia" display="Evolución mensual de viajeros entrados en Tenerife según lugar de residencia" xr:uid="{BD59E751-9F85-4106-8435-06A696F52F86}"/>
    <hyperlink ref="B14" location="'Establecim aloj islas cat y tip'!A1" tooltip="Establecimientos alojativos Canarias e islas" display="Establecimientos alojativos Canarias e islas" xr:uid="{249E9097-F097-4100-8E4C-D83AB8447661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E74A5397-2B86-44B8-A06D-6737396F0D50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93C55873-0CAA-4CD3-B9B8-F6D956A9CD17}"/>
    <hyperlink ref="B37" location="'Pernoctaciones lugar reside'!A1" tooltip="Pernoctaciones registradas en establecimientos alojativos de Canarias e islas según tipología y categoría" display="'Pernoctaciones lugar reside'!A1" xr:uid="{A3134493-3043-4EEE-847D-BDA1E687D289}"/>
    <hyperlink ref="B8" location="'Resumen indicadores (aloj)'!A1" tooltip="Resumen indicadores Tenerife" display="'Resumen indicadores (aloj)'!A1" xr:uid="{8405A9AB-D898-461B-8BD1-BE4D886669CA}"/>
    <hyperlink ref="B9" location="'Resumen indicadores municipios '!A1" tooltip="Resumen indicadores municipios Tenerife" display="Resumen indicadores municipios Tenerife" xr:uid="{3B701423-EE7E-473B-86E1-341A5B768975}"/>
    <hyperlink ref="B20" location="'Viajeros entr evol mensu TF cat'!A1" tooltip="Evolución mensual de viajeros entrentrados en Tenerife según lugar de residencia" display="'Viajeros entr evol mensu TF cat'!A1" xr:uid="{AE15F346-EB66-42BA-8882-2FAA85A0D2F9}"/>
    <hyperlink ref="B21" location="'Viajeros entr evol anual TF cat'!A1" tooltip="Evolución mensual de viajeros entrentrados en Tenerife según lugar de residencia" display="'Viajeros entr evol anual TF cat'!A1" xr:uid="{B2D4E4DF-4959-4B4A-A074-05FFB8A1ECD2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CB18F726-866D-44FE-95B4-04B0B3ED13BE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E3555EE3-1F87-43FF-A7FB-6450B07EBAFD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9F1EDD24-2071-4D40-9E29-917706CFC132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2C1BC75D-D34C-42CE-A754-E3AB60F41381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57D119FF-29C8-4EC3-A338-4C70621D9612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45FBE3A7-7C96-4B23-9C2B-AEB6C87D3579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7C7BC3B8-EE82-4E10-93CF-A29878FE83F1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36E9006F-A25D-4878-9C60-7F0C118B7E1F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4AF53753-7D9A-4CD6-90BD-4AE233F4B57E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B04DE339-DADF-417D-BCE9-4F1D83AD1EBB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222382A4-2419-4920-BCB4-67DA13033F89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DC5A8A75-48C4-41DE-A6D5-7958644012C7}"/>
    <hyperlink ref="B35" location="'Pernoctaciones evol mensu TF'!A1" tooltip="Evolución mensual de pernoctaciones en Tenerife según lugar de residencia" display="'Pernoctaciones evol mensu TF'!A1" xr:uid="{8991B9BE-91AD-44FA-B117-3DF2458CF8F3}"/>
    <hyperlink ref="B36" location="'Pernocta evol mensu TF cat'!A1" tooltip="Evolución mensual de pernoctaciones en Tenerife según lugar de residencia" display="'Pernocta evol mensu TF cat'!A1" xr:uid="{BBEE6F1C-B8F9-4D6A-8B4E-12FBCADF61BD}"/>
    <hyperlink ref="B38" location="'Pernoctaciones lugar residen ac'!A1" tooltip="Pernoctaciones registradas en establecimientos alojativos de Canarias e islas según tipología y categoría" display="'Pernoctaciones lugar residen ac'!A1" xr:uid="{696C2F2C-45BE-46DA-B34A-982CEE49B0F8}"/>
    <hyperlink ref="B39" location="'Pernoctaciones lugar reside año'!A1" tooltip="Pernoctaciones registradas en establecimientos alojativos de Canarias e islas según tipología y categoría" display="'Pernoctaciones lugar reside año'!A1" xr:uid="{DED08BF1-15D6-4116-978F-3096C6B4CCEF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0FA55B93-0C69-46EF-AE71-68904410B87A}"/>
    <hyperlink ref="B41" location="'EM evol menusual lugar resd'!A1" tooltip="Evolución mensual de estancia media en Tenerife según lugar de residencia" display="'EM evol menusual lugar resd'!A1" xr:uid="{61417DFF-1768-4630-9CAB-18C64EDC1A7B}"/>
    <hyperlink ref="B42" location="'EM evol mensu TF cat '!A1" tooltip="Evolución mensual de estancia media en Tenerife según lugar de residencia" display="'EM evol mensu TF cat '!A1" xr:uid="{2DB36265-08C5-40E7-80E0-89A909D2D1C8}"/>
    <hyperlink ref="B44" location="'tasa de ocupación evol mens'!A1" tooltip="Evolución mensual de estancia media en Tenerife según lugar de residencia" display="'tasa de ocupación evol mens'!A1" xr:uid="{325BE782-1985-4CD0-8E70-F313AF39CE5B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ECC0F872-E704-4BB5-9276-089102540414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4A66B38C-65A3-43E6-8C54-B096442C40F3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7464A0CC-7098-4E46-909E-56D31D4BED13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DEB1B560-5657-4133-8319-2D9F18472189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18B405BC-5867-43ED-A1BD-CC4E2DFDD9F2}"/>
    <hyperlink ref="B47" location="'ADR municipios'!A1" display="Tarifa media diaria (ADR) Tenerife y municipios" xr:uid="{7F72B820-5328-4149-910D-506D2C4CA611}"/>
    <hyperlink ref="B48" location="'RevPAR  municipios'!A1" display="Ingresos medios por habitación (RevPar) Tenerife y municipios" xr:uid="{FF1FAFDA-5679-4700-9663-C227F150B423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C92B-CA69-48E4-8B58-8C9E9E407CB0}">
  <sheetPr>
    <tabColor theme="7" tint="0.79998168889431442"/>
  </sheetPr>
  <dimension ref="A4:M11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262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15598</v>
      </c>
      <c r="D9" s="118">
        <v>1.5065081150570463</v>
      </c>
      <c r="E9" s="117">
        <v>22490</v>
      </c>
      <c r="F9" s="118">
        <f t="shared" ref="F9:J21" si="3">IFERROR(E9/C9-1,"-")</f>
        <v>0.44185151942556744</v>
      </c>
      <c r="G9" s="117">
        <v>23190</v>
      </c>
      <c r="H9" s="118">
        <f t="shared" si="3"/>
        <v>3.1124944419742118E-2</v>
      </c>
      <c r="I9" s="117">
        <v>22528</v>
      </c>
      <c r="J9" s="118">
        <f t="shared" si="3"/>
        <v>-2.8546787408365693E-2</v>
      </c>
      <c r="K9" s="117">
        <v>23783</v>
      </c>
      <c r="L9" s="118">
        <f t="shared" ref="L9" si="4">IFERROR(K9/I9-1,"-")</f>
        <v>5.5708451704545414E-2</v>
      </c>
    </row>
    <row r="10" spans="1:13" x14ac:dyDescent="0.25">
      <c r="A10" s="1" t="s">
        <v>77</v>
      </c>
      <c r="B10" s="116" t="s">
        <v>78</v>
      </c>
      <c r="C10" s="117">
        <v>21666</v>
      </c>
      <c r="D10" s="118">
        <v>3.2192794547224928</v>
      </c>
      <c r="E10" s="117">
        <v>23086</v>
      </c>
      <c r="F10" s="118">
        <f t="shared" si="3"/>
        <v>6.5540478168559124E-2</v>
      </c>
      <c r="G10" s="117">
        <v>23921</v>
      </c>
      <c r="H10" s="118">
        <f t="shared" si="3"/>
        <v>3.6169106817985019E-2</v>
      </c>
      <c r="I10" s="117">
        <v>23285</v>
      </c>
      <c r="J10" s="118">
        <f t="shared" si="3"/>
        <v>-2.6587517244262338E-2</v>
      </c>
      <c r="K10" s="117">
        <v>21964</v>
      </c>
      <c r="L10" s="118">
        <f>IFERROR(K10/I10-1,"-")</f>
        <v>-5.6731801589005815E-2</v>
      </c>
    </row>
    <row r="11" spans="1:13" x14ac:dyDescent="0.25">
      <c r="A11" s="1" t="s">
        <v>79</v>
      </c>
      <c r="B11" s="116" t="s">
        <v>80</v>
      </c>
      <c r="C11" s="117">
        <v>22231</v>
      </c>
      <c r="D11" s="118">
        <v>3.1069647145760211</v>
      </c>
      <c r="E11" s="117">
        <v>21689</v>
      </c>
      <c r="F11" s="118">
        <f t="shared" si="3"/>
        <v>-2.4380369753947195E-2</v>
      </c>
      <c r="G11" s="117">
        <v>27356</v>
      </c>
      <c r="H11" s="118">
        <f t="shared" si="3"/>
        <v>0.26128452210798092</v>
      </c>
      <c r="I11" s="117">
        <v>24054</v>
      </c>
      <c r="J11" s="118">
        <f t="shared" si="3"/>
        <v>-0.12070478140078955</v>
      </c>
      <c r="K11" s="117">
        <v>23677</v>
      </c>
      <c r="L11" s="118">
        <f>IFERROR(K11/I11-1,"-")</f>
        <v>-1.5673068928244827E-2</v>
      </c>
    </row>
    <row r="12" spans="1:13" x14ac:dyDescent="0.25">
      <c r="A12" s="1" t="s">
        <v>81</v>
      </c>
      <c r="B12" s="116" t="s">
        <v>82</v>
      </c>
      <c r="C12" s="117">
        <v>23894</v>
      </c>
      <c r="D12" s="118">
        <v>2.6970447160761255</v>
      </c>
      <c r="E12" s="117">
        <v>23484</v>
      </c>
      <c r="F12" s="118">
        <f t="shared" si="3"/>
        <v>-1.715911944421189E-2</v>
      </c>
      <c r="G12" s="117">
        <v>22205</v>
      </c>
      <c r="H12" s="118">
        <f t="shared" si="3"/>
        <v>-5.4462612842786529E-2</v>
      </c>
      <c r="I12" s="117">
        <v>23503</v>
      </c>
      <c r="J12" s="118">
        <f t="shared" si="3"/>
        <v>5.845530285971634E-2</v>
      </c>
      <c r="K12" s="117">
        <v>23510</v>
      </c>
      <c r="L12" s="118">
        <f>IFERROR(K12/I12-1,"-")</f>
        <v>2.9783431902319357E-4</v>
      </c>
    </row>
    <row r="13" spans="1:13" x14ac:dyDescent="0.25">
      <c r="A13" s="1" t="s">
        <v>83</v>
      </c>
      <c r="B13" s="116" t="s">
        <v>84</v>
      </c>
      <c r="C13" s="117">
        <v>20251</v>
      </c>
      <c r="D13" s="118">
        <v>1.9680492452000586</v>
      </c>
      <c r="E13" s="117">
        <v>21547</v>
      </c>
      <c r="F13" s="118">
        <f t="shared" si="3"/>
        <v>6.3996839662238791E-2</v>
      </c>
      <c r="G13" s="117">
        <v>23449</v>
      </c>
      <c r="H13" s="118">
        <f t="shared" si="3"/>
        <v>8.8272149255116616E-2</v>
      </c>
      <c r="I13" s="117">
        <v>19536</v>
      </c>
      <c r="J13" s="118">
        <f t="shared" si="3"/>
        <v>-0.16687278775214298</v>
      </c>
      <c r="K13" s="117">
        <v>23254</v>
      </c>
      <c r="L13" s="118">
        <f>IFERROR(K13/I13-1,"-")</f>
        <v>0.19031531531531543</v>
      </c>
    </row>
    <row r="14" spans="1:13" x14ac:dyDescent="0.25">
      <c r="A14" s="1" t="s">
        <v>85</v>
      </c>
      <c r="B14" s="116" t="s">
        <v>86</v>
      </c>
      <c r="C14" s="117">
        <v>18886</v>
      </c>
      <c r="D14" s="118">
        <v>3.9673855865334033</v>
      </c>
      <c r="E14" s="117">
        <v>21065</v>
      </c>
      <c r="F14" s="118">
        <f t="shared" si="3"/>
        <v>0.11537646934237</v>
      </c>
      <c r="G14" s="117">
        <v>22841</v>
      </c>
      <c r="H14" s="118">
        <f t="shared" si="3"/>
        <v>8.4310467600284822E-2</v>
      </c>
      <c r="I14" s="117">
        <v>23159</v>
      </c>
      <c r="J14" s="118">
        <f t="shared" si="3"/>
        <v>1.3922332647432256E-2</v>
      </c>
      <c r="K14" s="117">
        <v>25073</v>
      </c>
      <c r="L14" s="118">
        <f>IFERROR(K14/I14-1,"-")</f>
        <v>8.2646055529167928E-2</v>
      </c>
    </row>
    <row r="15" spans="1:13" x14ac:dyDescent="0.25">
      <c r="A15" s="1" t="s">
        <v>87</v>
      </c>
      <c r="B15" s="116" t="s">
        <v>88</v>
      </c>
      <c r="C15" s="117">
        <v>23111</v>
      </c>
      <c r="D15" s="118">
        <v>1.2615715823466092</v>
      </c>
      <c r="E15" s="117">
        <v>26451</v>
      </c>
      <c r="F15" s="118">
        <f t="shared" si="3"/>
        <v>0.14451992557656523</v>
      </c>
      <c r="G15" s="117">
        <v>24893</v>
      </c>
      <c r="H15" s="118">
        <f t="shared" si="3"/>
        <v>-5.8901364787720678E-2</v>
      </c>
      <c r="I15" s="117">
        <v>27952</v>
      </c>
      <c r="J15" s="118">
        <f t="shared" si="3"/>
        <v>0.12288595187402085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24659</v>
      </c>
      <c r="D16" s="118">
        <v>0.35199298207138541</v>
      </c>
      <c r="E16" s="117">
        <v>25495</v>
      </c>
      <c r="F16" s="118">
        <f t="shared" si="3"/>
        <v>3.3902429133379375E-2</v>
      </c>
      <c r="G16" s="117">
        <v>25319</v>
      </c>
      <c r="H16" s="118">
        <f t="shared" si="3"/>
        <v>-6.9033143753677306E-3</v>
      </c>
      <c r="I16" s="117">
        <v>25459</v>
      </c>
      <c r="J16" s="118">
        <f t="shared" si="3"/>
        <v>5.5294442908486729E-3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20130</v>
      </c>
      <c r="D17" s="118">
        <v>0.31853016309687554</v>
      </c>
      <c r="E17" s="117">
        <v>22106</v>
      </c>
      <c r="F17" s="118">
        <f t="shared" si="3"/>
        <v>9.8161947342275235E-2</v>
      </c>
      <c r="G17" s="117">
        <v>21182</v>
      </c>
      <c r="H17" s="118">
        <f t="shared" si="3"/>
        <v>-4.1798606713109532E-2</v>
      </c>
      <c r="I17" s="117">
        <v>24257</v>
      </c>
      <c r="J17" s="118">
        <f t="shared" si="3"/>
        <v>0.14517042772165056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22327</v>
      </c>
      <c r="D18" s="118">
        <v>-3.5133967156439017E-2</v>
      </c>
      <c r="E18" s="117">
        <v>25007</v>
      </c>
      <c r="F18" s="118">
        <f t="shared" si="3"/>
        <v>0.12003403950373981</v>
      </c>
      <c r="G18" s="117">
        <v>27341</v>
      </c>
      <c r="H18" s="118">
        <f t="shared" si="3"/>
        <v>9.3333866517375075E-2</v>
      </c>
      <c r="I18" s="117">
        <v>26482</v>
      </c>
      <c r="J18" s="118">
        <f t="shared" si="3"/>
        <v>-3.1418016897699408E-2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21079</v>
      </c>
      <c r="D19" s="118">
        <v>6.2556709345700234E-2</v>
      </c>
      <c r="E19" s="117">
        <v>24207</v>
      </c>
      <c r="F19" s="118">
        <f t="shared" si="3"/>
        <v>0.14839413634422893</v>
      </c>
      <c r="G19" s="117">
        <v>23363</v>
      </c>
      <c r="H19" s="118">
        <f t="shared" si="3"/>
        <v>-3.4865947866319691E-2</v>
      </c>
      <c r="I19" s="117">
        <v>23375</v>
      </c>
      <c r="J19" s="118">
        <f t="shared" si="3"/>
        <v>5.1363266703763344E-4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23310</v>
      </c>
      <c r="D20" s="118">
        <v>0.17822482814395468</v>
      </c>
      <c r="E20" s="117">
        <v>24142</v>
      </c>
      <c r="F20" s="118">
        <f t="shared" si="3"/>
        <v>3.5692835692835656E-2</v>
      </c>
      <c r="G20" s="117">
        <v>23290</v>
      </c>
      <c r="H20" s="118">
        <f t="shared" si="3"/>
        <v>-3.5291193770193074E-2</v>
      </c>
      <c r="I20" s="117">
        <v>24074</v>
      </c>
      <c r="J20" s="118">
        <f t="shared" si="3"/>
        <v>3.3662516101331086E-2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257142</v>
      </c>
      <c r="D21" s="121">
        <v>0.8322004189645591</v>
      </c>
      <c r="E21" s="120">
        <v>280769</v>
      </c>
      <c r="F21" s="121">
        <f t="shared" si="3"/>
        <v>9.1883084054724673E-2</v>
      </c>
      <c r="G21" s="120">
        <v>288350</v>
      </c>
      <c r="H21" s="121">
        <f t="shared" si="3"/>
        <v>2.7000844110282918E-2</v>
      </c>
      <c r="I21" s="120">
        <v>287664</v>
      </c>
      <c r="J21" s="121">
        <f t="shared" si="3"/>
        <v>-2.3790532339170722E-3</v>
      </c>
      <c r="K21" s="120">
        <v>141261</v>
      </c>
      <c r="L21" s="121">
        <v>3.8187630911696635E-2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12209</v>
      </c>
      <c r="D31" s="118">
        <v>1.0866518543838661</v>
      </c>
      <c r="E31" s="117">
        <v>18402</v>
      </c>
      <c r="F31" s="118">
        <f t="shared" ref="F31:J43" si="8">IFERROR(E31/C31-1,"-")</f>
        <v>0.50724875092145139</v>
      </c>
      <c r="G31" s="117">
        <v>18822</v>
      </c>
      <c r="H31" s="118">
        <f t="shared" si="8"/>
        <v>2.2823606129768415E-2</v>
      </c>
      <c r="I31" s="117">
        <v>18130</v>
      </c>
      <c r="J31" s="118">
        <f t="shared" si="8"/>
        <v>-3.6765487195834612E-2</v>
      </c>
      <c r="K31" s="117">
        <v>19382</v>
      </c>
      <c r="L31" s="118">
        <f t="shared" ref="L31:L36" si="9">IFERROR(K31/I31-1,"-")</f>
        <v>6.9056811913954741E-2</v>
      </c>
    </row>
    <row r="32" spans="1:13" x14ac:dyDescent="0.25">
      <c r="B32" s="116" t="s">
        <v>78</v>
      </c>
      <c r="C32" s="117">
        <v>17700</v>
      </c>
      <c r="D32" s="118">
        <v>2.9307128580946036</v>
      </c>
      <c r="E32" s="117">
        <v>18976</v>
      </c>
      <c r="F32" s="118">
        <f t="shared" si="8"/>
        <v>7.2090395480225888E-2</v>
      </c>
      <c r="G32" s="117">
        <v>20148</v>
      </c>
      <c r="H32" s="118">
        <f t="shared" si="8"/>
        <v>6.1762225969645979E-2</v>
      </c>
      <c r="I32" s="117">
        <v>19062</v>
      </c>
      <c r="J32" s="118">
        <f t="shared" si="8"/>
        <v>-5.390113162596788E-2</v>
      </c>
      <c r="K32" s="117">
        <v>17739</v>
      </c>
      <c r="L32" s="118">
        <f t="shared" si="9"/>
        <v>-6.9405099150141591E-2</v>
      </c>
    </row>
    <row r="33" spans="2:13" x14ac:dyDescent="0.25">
      <c r="B33" s="116" t="s">
        <v>80</v>
      </c>
      <c r="C33" s="117">
        <v>17761</v>
      </c>
      <c r="D33" s="118">
        <v>3.0020279405137451</v>
      </c>
      <c r="E33" s="117">
        <v>17386</v>
      </c>
      <c r="F33" s="118">
        <f t="shared" si="8"/>
        <v>-2.1113676031754958E-2</v>
      </c>
      <c r="G33" s="117">
        <v>22158</v>
      </c>
      <c r="H33" s="118">
        <f t="shared" si="8"/>
        <v>0.27447371448291724</v>
      </c>
      <c r="I33" s="117">
        <v>19601</v>
      </c>
      <c r="J33" s="118">
        <f t="shared" si="8"/>
        <v>-0.11539850166982579</v>
      </c>
      <c r="K33" s="117">
        <v>19142</v>
      </c>
      <c r="L33" s="118">
        <f t="shared" si="9"/>
        <v>-2.3417172593235058E-2</v>
      </c>
    </row>
    <row r="34" spans="2:13" x14ac:dyDescent="0.25">
      <c r="B34" s="116" t="s">
        <v>82</v>
      </c>
      <c r="C34" s="117">
        <v>19923</v>
      </c>
      <c r="D34" s="118">
        <v>2.8677926616191032</v>
      </c>
      <c r="E34" s="117">
        <v>19332</v>
      </c>
      <c r="F34" s="118">
        <f t="shared" si="8"/>
        <v>-2.9664207197711234E-2</v>
      </c>
      <c r="G34" s="117">
        <v>18488</v>
      </c>
      <c r="H34" s="118">
        <f t="shared" si="8"/>
        <v>-4.3658183322987765E-2</v>
      </c>
      <c r="I34" s="117">
        <v>19232</v>
      </c>
      <c r="J34" s="118">
        <f t="shared" si="8"/>
        <v>4.0242319342276067E-2</v>
      </c>
      <c r="K34" s="117">
        <v>19425</v>
      </c>
      <c r="L34" s="118">
        <f t="shared" si="9"/>
        <v>1.0035357737104844E-2</v>
      </c>
    </row>
    <row r="35" spans="2:13" x14ac:dyDescent="0.25">
      <c r="B35" s="116" t="s">
        <v>84</v>
      </c>
      <c r="C35" s="117">
        <v>17673</v>
      </c>
      <c r="D35" s="118">
        <v>2.345258375922771</v>
      </c>
      <c r="E35" s="117">
        <v>18326</v>
      </c>
      <c r="F35" s="118">
        <f t="shared" si="8"/>
        <v>3.6949018276466905E-2</v>
      </c>
      <c r="G35" s="117">
        <v>19636</v>
      </c>
      <c r="H35" s="118">
        <f t="shared" si="8"/>
        <v>7.1483138710029426E-2</v>
      </c>
      <c r="I35" s="117">
        <v>15443</v>
      </c>
      <c r="J35" s="118">
        <f t="shared" si="8"/>
        <v>-0.21353636178447744</v>
      </c>
      <c r="K35" s="117">
        <v>19974</v>
      </c>
      <c r="L35" s="118">
        <f t="shared" si="9"/>
        <v>0.29340154115133066</v>
      </c>
    </row>
    <row r="36" spans="2:13" x14ac:dyDescent="0.25">
      <c r="B36" s="116" t="s">
        <v>86</v>
      </c>
      <c r="C36" s="117">
        <v>15881</v>
      </c>
      <c r="D36" s="118">
        <v>5.7008438818565397</v>
      </c>
      <c r="E36" s="117">
        <v>17783</v>
      </c>
      <c r="F36" s="118">
        <f t="shared" si="8"/>
        <v>0.11976575782381471</v>
      </c>
      <c r="G36" s="117">
        <v>19273</v>
      </c>
      <c r="H36" s="118">
        <f t="shared" si="8"/>
        <v>8.378788730810327E-2</v>
      </c>
      <c r="I36" s="117">
        <v>19200</v>
      </c>
      <c r="J36" s="118">
        <f t="shared" si="8"/>
        <v>-3.7876822497794338E-3</v>
      </c>
      <c r="K36" s="117">
        <v>20802</v>
      </c>
      <c r="L36" s="118">
        <f t="shared" si="9"/>
        <v>8.3437500000000053E-2</v>
      </c>
    </row>
    <row r="37" spans="2:13" x14ac:dyDescent="0.25">
      <c r="B37" s="116" t="s">
        <v>88</v>
      </c>
      <c r="C37" s="117">
        <v>18743</v>
      </c>
      <c r="D37" s="118">
        <v>1.2620082066135652</v>
      </c>
      <c r="E37" s="117">
        <v>22420</v>
      </c>
      <c r="F37" s="118">
        <f t="shared" si="8"/>
        <v>0.19617990716534184</v>
      </c>
      <c r="G37" s="117">
        <v>20528</v>
      </c>
      <c r="H37" s="118">
        <f t="shared" si="8"/>
        <v>-8.4388938447814477E-2</v>
      </c>
      <c r="I37" s="117">
        <v>22688</v>
      </c>
      <c r="J37" s="118">
        <f t="shared" si="8"/>
        <v>0.10522213561964144</v>
      </c>
      <c r="K37" s="117"/>
      <c r="L37" s="118"/>
    </row>
    <row r="38" spans="2:13" x14ac:dyDescent="0.25">
      <c r="B38" s="116" t="s">
        <v>90</v>
      </c>
      <c r="C38" s="117">
        <v>20467</v>
      </c>
      <c r="D38" s="118">
        <v>0.2921085858585859</v>
      </c>
      <c r="E38" s="117">
        <v>20391</v>
      </c>
      <c r="F38" s="118">
        <f t="shared" si="8"/>
        <v>-3.7132945717496257E-3</v>
      </c>
      <c r="G38" s="117">
        <v>20545</v>
      </c>
      <c r="H38" s="118">
        <f t="shared" si="8"/>
        <v>7.5523515276347819E-3</v>
      </c>
      <c r="I38" s="117">
        <v>19559</v>
      </c>
      <c r="J38" s="118">
        <f t="shared" si="8"/>
        <v>-4.7992212217084496E-2</v>
      </c>
      <c r="K38" s="117"/>
      <c r="L38" s="118"/>
    </row>
    <row r="39" spans="2:13" x14ac:dyDescent="0.25">
      <c r="B39" s="116" t="s">
        <v>92</v>
      </c>
      <c r="C39" s="117">
        <v>16918</v>
      </c>
      <c r="D39" s="118">
        <v>0.29233824765105787</v>
      </c>
      <c r="E39" s="117">
        <v>18135</v>
      </c>
      <c r="F39" s="118">
        <f t="shared" si="8"/>
        <v>7.1935216928715073E-2</v>
      </c>
      <c r="G39" s="117">
        <v>17254</v>
      </c>
      <c r="H39" s="118">
        <f t="shared" si="8"/>
        <v>-4.8580093741384056E-2</v>
      </c>
      <c r="I39" s="117">
        <v>20129</v>
      </c>
      <c r="J39" s="118">
        <f t="shared" si="8"/>
        <v>0.16662802828329659</v>
      </c>
      <c r="K39" s="117"/>
      <c r="L39" s="118"/>
    </row>
    <row r="40" spans="2:13" x14ac:dyDescent="0.25">
      <c r="B40" s="116" t="s">
        <v>94</v>
      </c>
      <c r="C40" s="117">
        <v>18718</v>
      </c>
      <c r="D40" s="118">
        <v>-4.6167957602935128E-2</v>
      </c>
      <c r="E40" s="117">
        <v>20522</v>
      </c>
      <c r="F40" s="118">
        <f t="shared" si="8"/>
        <v>9.6377818142963978E-2</v>
      </c>
      <c r="G40" s="117">
        <v>22570</v>
      </c>
      <c r="H40" s="118">
        <f t="shared" si="8"/>
        <v>9.9795341584640873E-2</v>
      </c>
      <c r="I40" s="117">
        <v>21549</v>
      </c>
      <c r="J40" s="118">
        <f t="shared" si="8"/>
        <v>-4.5237040319007549E-2</v>
      </c>
      <c r="K40" s="117"/>
      <c r="L40" s="118"/>
    </row>
    <row r="41" spans="2:13" x14ac:dyDescent="0.25">
      <c r="B41" s="116" t="s">
        <v>96</v>
      </c>
      <c r="C41" s="117">
        <v>16558</v>
      </c>
      <c r="D41" s="118">
        <v>6.0760724267834298E-3</v>
      </c>
      <c r="E41" s="117">
        <v>20019</v>
      </c>
      <c r="F41" s="118">
        <f t="shared" si="8"/>
        <v>0.2090228288440632</v>
      </c>
      <c r="G41" s="117">
        <v>18565</v>
      </c>
      <c r="H41" s="118">
        <f t="shared" si="8"/>
        <v>-7.263100054947802E-2</v>
      </c>
      <c r="I41" s="117">
        <v>18927</v>
      </c>
      <c r="J41" s="118">
        <f t="shared" si="8"/>
        <v>1.9499057366011208E-2</v>
      </c>
      <c r="K41" s="117"/>
      <c r="L41" s="118"/>
    </row>
    <row r="42" spans="2:13" x14ac:dyDescent="0.25">
      <c r="B42" s="116" t="s">
        <v>98</v>
      </c>
      <c r="C42" s="117">
        <v>18747</v>
      </c>
      <c r="D42" s="118">
        <v>0.19445683338642872</v>
      </c>
      <c r="E42" s="117">
        <v>19529</v>
      </c>
      <c r="F42" s="118">
        <f t="shared" si="8"/>
        <v>4.1713340801194931E-2</v>
      </c>
      <c r="G42" s="117">
        <v>18483</v>
      </c>
      <c r="H42" s="118">
        <f t="shared" si="8"/>
        <v>-5.356137026985508E-2</v>
      </c>
      <c r="I42" s="117">
        <v>19257</v>
      </c>
      <c r="J42" s="118">
        <f t="shared" si="8"/>
        <v>4.1876318779418886E-2</v>
      </c>
      <c r="K42" s="117"/>
      <c r="L42" s="118"/>
    </row>
    <row r="43" spans="2:13" ht="15.75" x14ac:dyDescent="0.25">
      <c r="B43" s="119" t="s">
        <v>32</v>
      </c>
      <c r="C43" s="120">
        <v>211298</v>
      </c>
      <c r="D43" s="121">
        <v>0.81231666523715584</v>
      </c>
      <c r="E43" s="120">
        <v>231221</v>
      </c>
      <c r="F43" s="121">
        <f t="shared" si="8"/>
        <v>9.4288635008376698E-2</v>
      </c>
      <c r="G43" s="120">
        <v>236470</v>
      </c>
      <c r="H43" s="121">
        <f t="shared" si="8"/>
        <v>2.2701225234732059E-2</v>
      </c>
      <c r="I43" s="120">
        <v>232777</v>
      </c>
      <c r="J43" s="121">
        <f t="shared" si="8"/>
        <v>-1.5617203027868176E-2</v>
      </c>
      <c r="K43" s="120">
        <v>116464</v>
      </c>
      <c r="L43" s="121">
        <v>5.2372862977554391E-2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264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9227</v>
      </c>
      <c r="D53" s="118" t="s">
        <v>257</v>
      </c>
      <c r="E53" s="117">
        <v>14935</v>
      </c>
      <c r="F53" s="118">
        <f t="shared" ref="F53:J65" si="13">IFERROR(E53/C53-1,"-")</f>
        <v>0.61861926953506008</v>
      </c>
      <c r="G53" s="117">
        <v>14894</v>
      </c>
      <c r="H53" s="118">
        <f t="shared" si="13"/>
        <v>-2.7452293270839867E-3</v>
      </c>
      <c r="I53" s="117">
        <v>14208</v>
      </c>
      <c r="J53" s="118">
        <f t="shared" si="13"/>
        <v>-4.6058815630455219E-2</v>
      </c>
      <c r="K53" s="117">
        <v>15585</v>
      </c>
      <c r="L53" s="118">
        <f t="shared" ref="L53:L58" si="14">IFERROR(K53/I53-1,"-")</f>
        <v>9.6917229729729826E-2</v>
      </c>
    </row>
    <row r="54" spans="1:13" x14ac:dyDescent="0.25">
      <c r="A54" s="1">
        <v>2</v>
      </c>
      <c r="B54" s="116" t="s">
        <v>78</v>
      </c>
      <c r="C54" s="117">
        <v>13725</v>
      </c>
      <c r="D54" s="118" t="s">
        <v>257</v>
      </c>
      <c r="E54" s="117">
        <v>15417</v>
      </c>
      <c r="F54" s="118">
        <f t="shared" si="13"/>
        <v>0.12327868852459023</v>
      </c>
      <c r="G54" s="117">
        <v>15736</v>
      </c>
      <c r="H54" s="118">
        <f t="shared" si="13"/>
        <v>2.0691444509307821E-2</v>
      </c>
      <c r="I54" s="117">
        <v>15122</v>
      </c>
      <c r="J54" s="118">
        <f t="shared" si="13"/>
        <v>-3.9018810371123536E-2</v>
      </c>
      <c r="K54" s="117">
        <v>14293</v>
      </c>
      <c r="L54" s="118">
        <f t="shared" si="14"/>
        <v>-5.4820790900674488E-2</v>
      </c>
    </row>
    <row r="55" spans="1:13" x14ac:dyDescent="0.25">
      <c r="A55" s="1">
        <v>3</v>
      </c>
      <c r="B55" s="116" t="s">
        <v>80</v>
      </c>
      <c r="C55" s="117">
        <v>13764</v>
      </c>
      <c r="D55" s="118" t="s">
        <v>257</v>
      </c>
      <c r="E55" s="117">
        <v>13769</v>
      </c>
      <c r="F55" s="118">
        <f t="shared" si="13"/>
        <v>3.6326649229878605E-4</v>
      </c>
      <c r="G55" s="117">
        <v>17491</v>
      </c>
      <c r="H55" s="118">
        <f t="shared" si="13"/>
        <v>0.27031737962088753</v>
      </c>
      <c r="I55" s="117">
        <v>15694</v>
      </c>
      <c r="J55" s="118">
        <f t="shared" si="13"/>
        <v>-0.10273855125493114</v>
      </c>
      <c r="K55" s="117">
        <v>15178</v>
      </c>
      <c r="L55" s="118">
        <f t="shared" si="14"/>
        <v>-3.2878807187460168E-2</v>
      </c>
    </row>
    <row r="56" spans="1:13" x14ac:dyDescent="0.25">
      <c r="A56" s="1">
        <v>4</v>
      </c>
      <c r="B56" s="116" t="s">
        <v>82</v>
      </c>
      <c r="C56" s="117">
        <v>16004</v>
      </c>
      <c r="D56" s="118" t="s">
        <v>257</v>
      </c>
      <c r="E56" s="117">
        <v>15420</v>
      </c>
      <c r="F56" s="118">
        <f t="shared" si="13"/>
        <v>-3.649087728067979E-2</v>
      </c>
      <c r="G56" s="117">
        <v>14826</v>
      </c>
      <c r="H56" s="118">
        <f t="shared" si="13"/>
        <v>-3.8521400778210091E-2</v>
      </c>
      <c r="I56" s="117">
        <v>15532</v>
      </c>
      <c r="J56" s="118">
        <f t="shared" si="13"/>
        <v>4.7619047619047672E-2</v>
      </c>
      <c r="K56" s="117">
        <v>14580</v>
      </c>
      <c r="L56" s="118">
        <f t="shared" si="14"/>
        <v>-6.1292814833891374E-2</v>
      </c>
    </row>
    <row r="57" spans="1:13" x14ac:dyDescent="0.25">
      <c r="A57" s="1">
        <v>5</v>
      </c>
      <c r="B57" s="116" t="s">
        <v>84</v>
      </c>
      <c r="C57" s="117">
        <v>13304</v>
      </c>
      <c r="D57" s="118" t="s">
        <v>257</v>
      </c>
      <c r="E57" s="117">
        <v>14308</v>
      </c>
      <c r="F57" s="118">
        <f t="shared" si="13"/>
        <v>7.5466025255562341E-2</v>
      </c>
      <c r="G57" s="117">
        <v>15219</v>
      </c>
      <c r="H57" s="118">
        <f t="shared" si="13"/>
        <v>6.3670673748951634E-2</v>
      </c>
      <c r="I57" s="117">
        <v>10784</v>
      </c>
      <c r="J57" s="118">
        <f t="shared" si="13"/>
        <v>-0.29141205072606613</v>
      </c>
      <c r="K57" s="117">
        <v>13364</v>
      </c>
      <c r="L57" s="118">
        <f t="shared" si="14"/>
        <v>0.2392433234421365</v>
      </c>
    </row>
    <row r="58" spans="1:13" x14ac:dyDescent="0.25">
      <c r="A58" s="1">
        <v>6</v>
      </c>
      <c r="B58" s="116" t="s">
        <v>86</v>
      </c>
      <c r="C58" s="117">
        <v>11604</v>
      </c>
      <c r="D58" s="118" t="s">
        <v>257</v>
      </c>
      <c r="E58" s="117">
        <v>13809</v>
      </c>
      <c r="F58" s="118">
        <f t="shared" si="13"/>
        <v>0.19002068252326776</v>
      </c>
      <c r="G58" s="117">
        <v>14680</v>
      </c>
      <c r="H58" s="118">
        <f t="shared" si="13"/>
        <v>6.3074806285755569E-2</v>
      </c>
      <c r="I58" s="117">
        <v>14746</v>
      </c>
      <c r="J58" s="118">
        <f t="shared" si="13"/>
        <v>4.4959128065396037E-3</v>
      </c>
      <c r="K58" s="117">
        <v>13503</v>
      </c>
      <c r="L58" s="118">
        <f t="shared" si="14"/>
        <v>-8.4294045842940424E-2</v>
      </c>
    </row>
    <row r="59" spans="1:13" x14ac:dyDescent="0.25">
      <c r="A59" s="1">
        <v>7</v>
      </c>
      <c r="B59" s="116" t="s">
        <v>88</v>
      </c>
      <c r="C59" s="117">
        <v>13798</v>
      </c>
      <c r="D59" s="118">
        <v>1.5105531295487626</v>
      </c>
      <c r="E59" s="117">
        <v>17801</v>
      </c>
      <c r="F59" s="118">
        <f t="shared" si="13"/>
        <v>0.29011450934918104</v>
      </c>
      <c r="G59" s="117">
        <v>15688</v>
      </c>
      <c r="H59" s="118">
        <f t="shared" si="13"/>
        <v>-0.11870119656199085</v>
      </c>
      <c r="I59" s="117">
        <v>17978</v>
      </c>
      <c r="J59" s="118">
        <f t="shared" si="13"/>
        <v>0.14597144314125443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15896</v>
      </c>
      <c r="D60" s="118">
        <v>0.59310483062738029</v>
      </c>
      <c r="E60" s="117">
        <v>15580</v>
      </c>
      <c r="F60" s="118">
        <f t="shared" si="13"/>
        <v>-1.9879214896829422E-2</v>
      </c>
      <c r="G60" s="117">
        <v>15273</v>
      </c>
      <c r="H60" s="118">
        <f t="shared" si="13"/>
        <v>-1.9704749679075761E-2</v>
      </c>
      <c r="I60" s="117">
        <v>14386</v>
      </c>
      <c r="J60" s="118">
        <f t="shared" si="13"/>
        <v>-5.8076343874811753E-2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12977</v>
      </c>
      <c r="D61" s="118">
        <v>0.35799497697781502</v>
      </c>
      <c r="E61" s="117">
        <v>14015</v>
      </c>
      <c r="F61" s="118">
        <f t="shared" si="13"/>
        <v>7.9987670493950835E-2</v>
      </c>
      <c r="G61" s="117">
        <v>12989</v>
      </c>
      <c r="H61" s="118">
        <f t="shared" si="13"/>
        <v>-7.3207277916518043E-2</v>
      </c>
      <c r="I61" s="117">
        <v>16265</v>
      </c>
      <c r="J61" s="118">
        <f t="shared" si="13"/>
        <v>0.25221341134806385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14897</v>
      </c>
      <c r="D62" s="118">
        <v>-1.3423719712735149E-4</v>
      </c>
      <c r="E62" s="117">
        <v>15893</v>
      </c>
      <c r="F62" s="118">
        <f t="shared" si="13"/>
        <v>6.6859099147479339E-2</v>
      </c>
      <c r="G62" s="117">
        <v>17980</v>
      </c>
      <c r="H62" s="118">
        <f t="shared" si="13"/>
        <v>0.13131567356697915</v>
      </c>
      <c r="I62" s="117">
        <v>17112</v>
      </c>
      <c r="J62" s="118">
        <f t="shared" si="13"/>
        <v>-4.8275862068965503E-2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13391</v>
      </c>
      <c r="D63" s="118">
        <v>0.10304777594728165</v>
      </c>
      <c r="E63" s="117">
        <v>15821</v>
      </c>
      <c r="F63" s="118">
        <f t="shared" si="13"/>
        <v>0.18146516316929273</v>
      </c>
      <c r="G63" s="117">
        <v>14412</v>
      </c>
      <c r="H63" s="118">
        <f t="shared" si="13"/>
        <v>-8.9058845837810541E-2</v>
      </c>
      <c r="I63" s="117">
        <v>14925</v>
      </c>
      <c r="J63" s="118">
        <f t="shared" si="13"/>
        <v>3.5595337218984113E-2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15326</v>
      </c>
      <c r="D64" s="118">
        <v>0.26891869514820343</v>
      </c>
      <c r="E64" s="117">
        <v>15445</v>
      </c>
      <c r="F64" s="118">
        <f t="shared" si="13"/>
        <v>7.7645830614641032E-3</v>
      </c>
      <c r="G64" s="117">
        <v>14687</v>
      </c>
      <c r="H64" s="118">
        <f t="shared" si="13"/>
        <v>-4.90773713175785E-2</v>
      </c>
      <c r="I64" s="117">
        <v>15398</v>
      </c>
      <c r="J64" s="118">
        <f t="shared" si="13"/>
        <v>4.8410158643698464E-2</v>
      </c>
      <c r="K64" s="117"/>
      <c r="L64" s="118"/>
    </row>
    <row r="65" spans="1:13" ht="15.75" x14ac:dyDescent="0.25">
      <c r="B65" s="119" t="s">
        <v>32</v>
      </c>
      <c r="C65" s="120">
        <v>163913</v>
      </c>
      <c r="D65" s="121">
        <v>0.8764438542465629</v>
      </c>
      <c r="E65" s="120">
        <v>182213</v>
      </c>
      <c r="F65" s="121">
        <f t="shared" si="13"/>
        <v>0.11164459194816767</v>
      </c>
      <c r="G65" s="120">
        <v>183875</v>
      </c>
      <c r="H65" s="121">
        <f t="shared" si="13"/>
        <v>9.1211933286867719E-3</v>
      </c>
      <c r="I65" s="120">
        <v>182150</v>
      </c>
      <c r="J65" s="121">
        <f t="shared" si="13"/>
        <v>-9.3813732154996998E-3</v>
      </c>
      <c r="K65" s="120">
        <v>92941</v>
      </c>
      <c r="L65" s="121">
        <v>7.9629672652928418E-2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265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2982</v>
      </c>
      <c r="D75" s="118" t="s">
        <v>257</v>
      </c>
      <c r="E75" s="117">
        <v>3467</v>
      </c>
      <c r="F75" s="118">
        <f t="shared" ref="F75:J87" si="18">IFERROR(E75/C75-1,"-")</f>
        <v>0.16264252179745142</v>
      </c>
      <c r="G75" s="117">
        <v>3928</v>
      </c>
      <c r="H75" s="118">
        <f t="shared" si="18"/>
        <v>0.13296798384770692</v>
      </c>
      <c r="I75" s="117">
        <v>3922</v>
      </c>
      <c r="J75" s="118">
        <f t="shared" si="18"/>
        <v>-1.5274949083503575E-3</v>
      </c>
      <c r="K75" s="117">
        <v>3797</v>
      </c>
      <c r="L75" s="118">
        <f t="shared" ref="L75:L80" si="19">IFERROR(K75/I75-1,"-")</f>
        <v>-3.1871494135645051E-2</v>
      </c>
    </row>
    <row r="76" spans="1:13" x14ac:dyDescent="0.25">
      <c r="A76" s="1">
        <v>2</v>
      </c>
      <c r="B76" s="116" t="s">
        <v>78</v>
      </c>
      <c r="C76" s="117">
        <v>3975</v>
      </c>
      <c r="D76" s="118" t="s">
        <v>257</v>
      </c>
      <c r="E76" s="117">
        <v>3559</v>
      </c>
      <c r="F76" s="118">
        <f t="shared" si="18"/>
        <v>-0.10465408805031451</v>
      </c>
      <c r="G76" s="117">
        <v>4412</v>
      </c>
      <c r="H76" s="118">
        <f t="shared" si="18"/>
        <v>0.2396740657488059</v>
      </c>
      <c r="I76" s="117">
        <v>3940</v>
      </c>
      <c r="J76" s="118">
        <f t="shared" si="18"/>
        <v>-0.10698096101541255</v>
      </c>
      <c r="K76" s="117">
        <v>3918</v>
      </c>
      <c r="L76" s="118">
        <f t="shared" si="19"/>
        <v>-5.583756345177715E-3</v>
      </c>
    </row>
    <row r="77" spans="1:13" x14ac:dyDescent="0.25">
      <c r="A77" s="1">
        <v>3</v>
      </c>
      <c r="B77" s="116" t="s">
        <v>80</v>
      </c>
      <c r="C77" s="117">
        <v>3997</v>
      </c>
      <c r="D77" s="118" t="s">
        <v>257</v>
      </c>
      <c r="E77" s="117">
        <v>3617</v>
      </c>
      <c r="F77" s="118">
        <f t="shared" si="18"/>
        <v>-9.5071303477608171E-2</v>
      </c>
      <c r="G77" s="117">
        <v>4667</v>
      </c>
      <c r="H77" s="118">
        <f t="shared" si="18"/>
        <v>0.29029582526956044</v>
      </c>
      <c r="I77" s="117">
        <v>3907</v>
      </c>
      <c r="J77" s="118">
        <f t="shared" si="18"/>
        <v>-0.16284551103492606</v>
      </c>
      <c r="K77" s="117">
        <v>3901</v>
      </c>
      <c r="L77" s="118">
        <f t="shared" si="19"/>
        <v>-1.5357051446122094E-3</v>
      </c>
    </row>
    <row r="78" spans="1:13" x14ac:dyDescent="0.25">
      <c r="A78" s="1">
        <v>4</v>
      </c>
      <c r="B78" s="116" t="s">
        <v>82</v>
      </c>
      <c r="C78" s="117">
        <v>3919</v>
      </c>
      <c r="D78" s="118" t="s">
        <v>257</v>
      </c>
      <c r="E78" s="117">
        <v>3912</v>
      </c>
      <c r="F78" s="118">
        <f t="shared" si="18"/>
        <v>-1.7861699413115328E-3</v>
      </c>
      <c r="G78" s="117">
        <v>3662</v>
      </c>
      <c r="H78" s="118">
        <f t="shared" si="18"/>
        <v>-6.3905930470347649E-2</v>
      </c>
      <c r="I78" s="117">
        <v>3700</v>
      </c>
      <c r="J78" s="118">
        <f t="shared" si="18"/>
        <v>1.0376843255051948E-2</v>
      </c>
      <c r="K78" s="117">
        <v>3434</v>
      </c>
      <c r="L78" s="118">
        <f t="shared" si="19"/>
        <v>-7.1891891891891935E-2</v>
      </c>
    </row>
    <row r="79" spans="1:13" x14ac:dyDescent="0.25">
      <c r="A79" s="1">
        <v>5</v>
      </c>
      <c r="B79" s="116" t="s">
        <v>84</v>
      </c>
      <c r="C79" s="117">
        <v>4369</v>
      </c>
      <c r="D79" s="118" t="s">
        <v>257</v>
      </c>
      <c r="E79" s="117">
        <v>4018</v>
      </c>
      <c r="F79" s="118">
        <f t="shared" si="18"/>
        <v>-8.0338750286106708E-2</v>
      </c>
      <c r="G79" s="117">
        <v>4417</v>
      </c>
      <c r="H79" s="118">
        <f t="shared" si="18"/>
        <v>9.9303135888501703E-2</v>
      </c>
      <c r="I79" s="117">
        <v>4659</v>
      </c>
      <c r="J79" s="118">
        <f t="shared" si="18"/>
        <v>5.4788317862802804E-2</v>
      </c>
      <c r="K79" s="117">
        <v>4076</v>
      </c>
      <c r="L79" s="118">
        <f t="shared" si="19"/>
        <v>-0.1251341489590041</v>
      </c>
    </row>
    <row r="80" spans="1:13" x14ac:dyDescent="0.25">
      <c r="A80" s="1">
        <v>6</v>
      </c>
      <c r="B80" s="116" t="s">
        <v>86</v>
      </c>
      <c r="C80" s="117">
        <v>4277</v>
      </c>
      <c r="D80" s="118" t="s">
        <v>257</v>
      </c>
      <c r="E80" s="117">
        <v>3974</v>
      </c>
      <c r="F80" s="118">
        <f t="shared" si="18"/>
        <v>-7.0844049567453826E-2</v>
      </c>
      <c r="G80" s="117">
        <v>4593</v>
      </c>
      <c r="H80" s="118">
        <f t="shared" si="18"/>
        <v>0.15576245596376448</v>
      </c>
      <c r="I80" s="117">
        <v>4454</v>
      </c>
      <c r="J80" s="118">
        <f t="shared" si="18"/>
        <v>-3.026344437187023E-2</v>
      </c>
      <c r="K80" s="117">
        <v>3844</v>
      </c>
      <c r="L80" s="118">
        <f t="shared" si="19"/>
        <v>-0.1369555455770094</v>
      </c>
    </row>
    <row r="81" spans="1:13" x14ac:dyDescent="0.25">
      <c r="A81" s="1">
        <v>7</v>
      </c>
      <c r="B81" s="116" t="s">
        <v>88</v>
      </c>
      <c r="C81" s="117">
        <v>4945</v>
      </c>
      <c r="D81" s="118">
        <v>0.77240143369175618</v>
      </c>
      <c r="E81" s="117">
        <v>4619</v>
      </c>
      <c r="F81" s="118">
        <f t="shared" si="18"/>
        <v>-6.5925176946410535E-2</v>
      </c>
      <c r="G81" s="117">
        <v>4840</v>
      </c>
      <c r="H81" s="118">
        <f t="shared" si="18"/>
        <v>4.7845854080969863E-2</v>
      </c>
      <c r="I81" s="117">
        <v>4710</v>
      </c>
      <c r="J81" s="118">
        <f t="shared" si="18"/>
        <v>-2.6859504132231371E-2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4571</v>
      </c>
      <c r="D82" s="118">
        <v>-0.22023200272944388</v>
      </c>
      <c r="E82" s="117">
        <v>4811</v>
      </c>
      <c r="F82" s="118">
        <f t="shared" si="18"/>
        <v>5.2504922336469084E-2</v>
      </c>
      <c r="G82" s="117">
        <v>5272</v>
      </c>
      <c r="H82" s="118">
        <f t="shared" si="18"/>
        <v>9.5822074412803993E-2</v>
      </c>
      <c r="I82" s="117">
        <v>5173</v>
      </c>
      <c r="J82" s="118">
        <f t="shared" si="18"/>
        <v>-1.8778452200303497E-2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3941</v>
      </c>
      <c r="D83" s="118">
        <v>0.11485148514851495</v>
      </c>
      <c r="E83" s="117">
        <v>4120</v>
      </c>
      <c r="F83" s="118">
        <f t="shared" si="18"/>
        <v>4.5419944176604998E-2</v>
      </c>
      <c r="G83" s="117">
        <v>4265</v>
      </c>
      <c r="H83" s="118">
        <f t="shared" si="18"/>
        <v>3.5194174757281482E-2</v>
      </c>
      <c r="I83" s="117">
        <v>3864</v>
      </c>
      <c r="J83" s="118">
        <f t="shared" si="18"/>
        <v>-9.4021101992965983E-2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3821</v>
      </c>
      <c r="D84" s="118">
        <v>-0.19132275132275134</v>
      </c>
      <c r="E84" s="117">
        <v>4629</v>
      </c>
      <c r="F84" s="118">
        <f t="shared" si="18"/>
        <v>0.21146296780947393</v>
      </c>
      <c r="G84" s="117">
        <v>4590</v>
      </c>
      <c r="H84" s="118">
        <f t="shared" si="18"/>
        <v>-8.4251458198314477E-3</v>
      </c>
      <c r="I84" s="117">
        <v>4437</v>
      </c>
      <c r="J84" s="118">
        <f t="shared" si="18"/>
        <v>-3.3333333333333326E-2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3167</v>
      </c>
      <c r="D85" s="118">
        <v>-0.2665585919407133</v>
      </c>
      <c r="E85" s="117">
        <v>4198</v>
      </c>
      <c r="F85" s="118">
        <f t="shared" si="18"/>
        <v>0.32554467950742016</v>
      </c>
      <c r="G85" s="117">
        <v>4153</v>
      </c>
      <c r="H85" s="118">
        <f t="shared" si="18"/>
        <v>-1.0719390185802813E-2</v>
      </c>
      <c r="I85" s="117">
        <v>4002</v>
      </c>
      <c r="J85" s="118">
        <f t="shared" si="18"/>
        <v>-3.6359258367445246E-2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3421</v>
      </c>
      <c r="D86" s="118">
        <v>-5.4188554050317972E-2</v>
      </c>
      <c r="E86" s="117">
        <v>4084</v>
      </c>
      <c r="F86" s="118">
        <f t="shared" si="18"/>
        <v>0.19380298158433207</v>
      </c>
      <c r="G86" s="117">
        <v>3796</v>
      </c>
      <c r="H86" s="118">
        <f t="shared" si="18"/>
        <v>-7.0519098922624868E-2</v>
      </c>
      <c r="I86" s="117">
        <v>3859</v>
      </c>
      <c r="J86" s="118">
        <f t="shared" si="18"/>
        <v>1.6596417281348863E-2</v>
      </c>
      <c r="K86" s="117"/>
      <c r="L86" s="118"/>
    </row>
    <row r="87" spans="1:13" ht="15.75" x14ac:dyDescent="0.25">
      <c r="B87" s="119" t="s">
        <v>32</v>
      </c>
      <c r="C87" s="120">
        <v>47385</v>
      </c>
      <c r="D87" s="121">
        <v>0.62072032014228551</v>
      </c>
      <c r="E87" s="120">
        <v>49008</v>
      </c>
      <c r="F87" s="121">
        <f t="shared" si="18"/>
        <v>3.4251345362456442E-2</v>
      </c>
      <c r="G87" s="120">
        <v>52595</v>
      </c>
      <c r="H87" s="121">
        <f t="shared" si="18"/>
        <v>7.3192131896833157E-2</v>
      </c>
      <c r="I87" s="120">
        <v>50627</v>
      </c>
      <c r="J87" s="121">
        <f t="shared" si="18"/>
        <v>-3.741800551383212E-2</v>
      </c>
      <c r="K87" s="120">
        <v>23523</v>
      </c>
      <c r="L87" s="121">
        <v>-4.3080302660483238E-2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266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5">
        <f t="shared" ref="C95" si="20">E95-1</f>
        <v>2022</v>
      </c>
      <c r="D95" s="302"/>
      <c r="E95" s="303">
        <f t="shared" ref="E95" si="21">G95-1</f>
        <v>2023</v>
      </c>
      <c r="F95" s="302"/>
      <c r="G95" s="303">
        <f t="shared" ref="G95" si="22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3389</v>
      </c>
      <c r="D97" s="118">
        <v>8.1102150537634401</v>
      </c>
      <c r="E97" s="117">
        <v>4088</v>
      </c>
      <c r="F97" s="118">
        <f t="shared" ref="F97:J109" si="23">IFERROR(E97/C97-1,"-")</f>
        <v>0.20625553260548823</v>
      </c>
      <c r="G97" s="117">
        <v>4368</v>
      </c>
      <c r="H97" s="118">
        <f t="shared" si="23"/>
        <v>6.8493150684931559E-2</v>
      </c>
      <c r="I97" s="117">
        <v>4398</v>
      </c>
      <c r="J97" s="118">
        <f t="shared" si="23"/>
        <v>6.8681318681318437E-3</v>
      </c>
      <c r="K97" s="117">
        <v>4401</v>
      </c>
      <c r="L97" s="118">
        <f t="shared" ref="L97:L102" si="24">IFERROR(K97/I97-1,"-")</f>
        <v>6.8212824010904782E-4</v>
      </c>
    </row>
    <row r="98" spans="2:12" x14ac:dyDescent="0.25">
      <c r="B98" s="116" t="s">
        <v>78</v>
      </c>
      <c r="C98" s="117">
        <v>3966</v>
      </c>
      <c r="D98" s="118">
        <v>5.2753164556962027</v>
      </c>
      <c r="E98" s="117">
        <v>4110</v>
      </c>
      <c r="F98" s="118">
        <f t="shared" si="23"/>
        <v>3.6308623298033194E-2</v>
      </c>
      <c r="G98" s="117">
        <v>3773</v>
      </c>
      <c r="H98" s="118">
        <f t="shared" si="23"/>
        <v>-8.1995133819951382E-2</v>
      </c>
      <c r="I98" s="117">
        <v>4223</v>
      </c>
      <c r="J98" s="118">
        <f t="shared" si="23"/>
        <v>0.11926848661542544</v>
      </c>
      <c r="K98" s="117">
        <v>4225</v>
      </c>
      <c r="L98" s="118">
        <f t="shared" si="24"/>
        <v>4.7359696897930625E-4</v>
      </c>
    </row>
    <row r="99" spans="2:12" x14ac:dyDescent="0.25">
      <c r="B99" s="116" t="s">
        <v>80</v>
      </c>
      <c r="C99" s="117">
        <v>4470</v>
      </c>
      <c r="D99" s="118">
        <v>3.5846153846153843</v>
      </c>
      <c r="E99" s="117">
        <v>4303</v>
      </c>
      <c r="F99" s="118">
        <f t="shared" si="23"/>
        <v>-3.7360178970917257E-2</v>
      </c>
      <c r="G99" s="117">
        <v>5198</v>
      </c>
      <c r="H99" s="118">
        <f t="shared" si="23"/>
        <v>0.20799442249593314</v>
      </c>
      <c r="I99" s="117">
        <v>4453</v>
      </c>
      <c r="J99" s="118">
        <f t="shared" si="23"/>
        <v>-0.14332435552135436</v>
      </c>
      <c r="K99" s="117">
        <v>4535</v>
      </c>
      <c r="L99" s="118">
        <f t="shared" si="24"/>
        <v>1.8414551987424144E-2</v>
      </c>
    </row>
    <row r="100" spans="2:12" x14ac:dyDescent="0.25">
      <c r="B100" s="116" t="s">
        <v>82</v>
      </c>
      <c r="C100" s="117">
        <v>3971</v>
      </c>
      <c r="D100" s="118">
        <v>2.0266768292682928</v>
      </c>
      <c r="E100" s="117">
        <v>4152</v>
      </c>
      <c r="F100" s="118">
        <f t="shared" si="23"/>
        <v>4.5580458322840522E-2</v>
      </c>
      <c r="G100" s="117">
        <v>3717</v>
      </c>
      <c r="H100" s="118">
        <f t="shared" si="23"/>
        <v>-0.10476878612716767</v>
      </c>
      <c r="I100" s="117">
        <v>4271</v>
      </c>
      <c r="J100" s="118">
        <f t="shared" si="23"/>
        <v>0.14904492870594566</v>
      </c>
      <c r="K100" s="117">
        <v>4085</v>
      </c>
      <c r="L100" s="118">
        <f t="shared" si="24"/>
        <v>-4.3549520018731025E-2</v>
      </c>
    </row>
    <row r="101" spans="2:12" x14ac:dyDescent="0.25">
      <c r="B101" s="116" t="s">
        <v>84</v>
      </c>
      <c r="C101" s="117">
        <v>2578</v>
      </c>
      <c r="D101" s="118">
        <v>0.67402597402597397</v>
      </c>
      <c r="E101" s="117">
        <v>3221</v>
      </c>
      <c r="F101" s="118">
        <f t="shared" si="23"/>
        <v>0.24941815360744757</v>
      </c>
      <c r="G101" s="117">
        <v>3813</v>
      </c>
      <c r="H101" s="118">
        <f t="shared" si="23"/>
        <v>0.1837938528407328</v>
      </c>
      <c r="I101" s="117">
        <v>4093</v>
      </c>
      <c r="J101" s="118">
        <f t="shared" si="23"/>
        <v>7.3432992394440122E-2</v>
      </c>
      <c r="K101" s="117">
        <v>3280</v>
      </c>
      <c r="L101" s="118">
        <f t="shared" si="24"/>
        <v>-0.1986318104080137</v>
      </c>
    </row>
    <row r="102" spans="2:12" x14ac:dyDescent="0.25">
      <c r="B102" s="116" t="s">
        <v>86</v>
      </c>
      <c r="C102" s="117">
        <v>3005</v>
      </c>
      <c r="D102" s="118">
        <v>1.0984636871508382</v>
      </c>
      <c r="E102" s="117">
        <v>3282</v>
      </c>
      <c r="F102" s="118">
        <f t="shared" si="23"/>
        <v>9.2179700499168016E-2</v>
      </c>
      <c r="G102" s="117">
        <v>3568</v>
      </c>
      <c r="H102" s="118">
        <f t="shared" si="23"/>
        <v>8.7141986593540555E-2</v>
      </c>
      <c r="I102" s="117">
        <v>3959</v>
      </c>
      <c r="J102" s="118">
        <f t="shared" si="23"/>
        <v>0.109585201793722</v>
      </c>
      <c r="K102" s="117">
        <v>4271</v>
      </c>
      <c r="L102" s="118">
        <f t="shared" si="24"/>
        <v>7.8807779742359196E-2</v>
      </c>
    </row>
    <row r="103" spans="2:12" x14ac:dyDescent="0.25">
      <c r="B103" s="116" t="s">
        <v>88</v>
      </c>
      <c r="C103" s="117">
        <v>4368</v>
      </c>
      <c r="D103" s="118">
        <v>1.2596999482669426</v>
      </c>
      <c r="E103" s="117">
        <v>4031</v>
      </c>
      <c r="F103" s="118">
        <f t="shared" si="23"/>
        <v>-7.71520146520146E-2</v>
      </c>
      <c r="G103" s="117">
        <v>4365</v>
      </c>
      <c r="H103" s="118">
        <f t="shared" si="23"/>
        <v>8.2857851649714709E-2</v>
      </c>
      <c r="I103" s="117">
        <v>5264</v>
      </c>
      <c r="J103" s="118">
        <f t="shared" si="23"/>
        <v>0.20595647193585331</v>
      </c>
      <c r="K103" s="117"/>
      <c r="L103" s="118"/>
    </row>
    <row r="104" spans="2:12" x14ac:dyDescent="0.25">
      <c r="B104" s="116" t="s">
        <v>90</v>
      </c>
      <c r="C104" s="117">
        <v>4192</v>
      </c>
      <c r="D104" s="118">
        <v>0.7473947478115881</v>
      </c>
      <c r="E104" s="117">
        <v>5104</v>
      </c>
      <c r="F104" s="118">
        <f t="shared" si="23"/>
        <v>0.21755725190839703</v>
      </c>
      <c r="G104" s="117">
        <v>4774</v>
      </c>
      <c r="H104" s="118">
        <f t="shared" si="23"/>
        <v>-6.4655172413793149E-2</v>
      </c>
      <c r="I104" s="117">
        <v>5900</v>
      </c>
      <c r="J104" s="118">
        <f t="shared" si="23"/>
        <v>0.23586091328026804</v>
      </c>
      <c r="K104" s="117"/>
      <c r="L104" s="118"/>
    </row>
    <row r="105" spans="2:12" x14ac:dyDescent="0.25">
      <c r="B105" s="116" t="s">
        <v>92</v>
      </c>
      <c r="C105" s="117">
        <v>3212</v>
      </c>
      <c r="D105" s="118">
        <v>0.47610294117647056</v>
      </c>
      <c r="E105" s="117">
        <v>3971</v>
      </c>
      <c r="F105" s="118">
        <f t="shared" si="23"/>
        <v>0.23630136986301364</v>
      </c>
      <c r="G105" s="117">
        <v>3928</v>
      </c>
      <c r="H105" s="118">
        <f t="shared" si="23"/>
        <v>-1.0828506673381977E-2</v>
      </c>
      <c r="I105" s="117">
        <v>4128</v>
      </c>
      <c r="J105" s="118">
        <f t="shared" si="23"/>
        <v>5.0916496945010215E-2</v>
      </c>
      <c r="K105" s="117"/>
      <c r="L105" s="118"/>
    </row>
    <row r="106" spans="2:12" x14ac:dyDescent="0.25">
      <c r="B106" s="116" t="s">
        <v>94</v>
      </c>
      <c r="C106" s="117">
        <v>3609</v>
      </c>
      <c r="D106" s="118">
        <v>2.6450511945392385E-2</v>
      </c>
      <c r="E106" s="117">
        <v>4485</v>
      </c>
      <c r="F106" s="118">
        <f t="shared" si="23"/>
        <v>0.24272651704073156</v>
      </c>
      <c r="G106" s="117">
        <v>4771</v>
      </c>
      <c r="H106" s="118">
        <f t="shared" si="23"/>
        <v>6.3768115942028913E-2</v>
      </c>
      <c r="I106" s="117">
        <v>4933</v>
      </c>
      <c r="J106" s="118">
        <f t="shared" si="23"/>
        <v>3.3955145671766829E-2</v>
      </c>
      <c r="K106" s="117"/>
      <c r="L106" s="118"/>
    </row>
    <row r="107" spans="2:12" x14ac:dyDescent="0.25">
      <c r="B107" s="116" t="s">
        <v>96</v>
      </c>
      <c r="C107" s="117">
        <v>4521</v>
      </c>
      <c r="D107" s="118">
        <v>0.33757396449704147</v>
      </c>
      <c r="E107" s="117">
        <v>4188</v>
      </c>
      <c r="F107" s="118">
        <f t="shared" si="23"/>
        <v>-7.3656270736562668E-2</v>
      </c>
      <c r="G107" s="117">
        <v>4798</v>
      </c>
      <c r="H107" s="118">
        <f t="shared" si="23"/>
        <v>0.14565425023877743</v>
      </c>
      <c r="I107" s="117">
        <v>4448</v>
      </c>
      <c r="J107" s="118">
        <f t="shared" si="23"/>
        <v>-7.2947061275531522E-2</v>
      </c>
      <c r="K107" s="117"/>
      <c r="L107" s="118"/>
    </row>
    <row r="108" spans="2:12" x14ac:dyDescent="0.25">
      <c r="B108" s="116" t="s">
        <v>98</v>
      </c>
      <c r="C108" s="117">
        <v>4563</v>
      </c>
      <c r="D108" s="118">
        <v>0.1159207630227439</v>
      </c>
      <c r="E108" s="117">
        <v>4613</v>
      </c>
      <c r="F108" s="118">
        <f t="shared" si="23"/>
        <v>1.095770326539558E-2</v>
      </c>
      <c r="G108" s="117">
        <v>4807</v>
      </c>
      <c r="H108" s="118">
        <f t="shared" si="23"/>
        <v>4.2055061781920644E-2</v>
      </c>
      <c r="I108" s="117">
        <v>4817</v>
      </c>
      <c r="J108" s="118">
        <f t="shared" si="23"/>
        <v>2.0802995631370447E-3</v>
      </c>
      <c r="K108" s="117"/>
      <c r="L108" s="118"/>
    </row>
    <row r="109" spans="2:12" ht="15.75" x14ac:dyDescent="0.25">
      <c r="B109" s="119" t="s">
        <v>32</v>
      </c>
      <c r="C109" s="120">
        <v>45844</v>
      </c>
      <c r="D109" s="121">
        <v>0.929786159286075</v>
      </c>
      <c r="E109" s="120">
        <v>49548</v>
      </c>
      <c r="F109" s="121">
        <f t="shared" si="23"/>
        <v>8.0795742081842814E-2</v>
      </c>
      <c r="G109" s="120">
        <v>51880</v>
      </c>
      <c r="H109" s="121">
        <f t="shared" si="23"/>
        <v>4.7065471865665565E-2</v>
      </c>
      <c r="I109" s="120">
        <v>54887</v>
      </c>
      <c r="J109" s="121">
        <f t="shared" si="23"/>
        <v>5.796067848882025E-2</v>
      </c>
      <c r="K109" s="120">
        <v>24797</v>
      </c>
      <c r="L109" s="121">
        <v>-2.3624837579241609E-2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9:9" x14ac:dyDescent="0.25">
      <c r="I114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AA06-95E1-4FAF-B56B-63FEEA5D27C4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287664</v>
      </c>
      <c r="D8" s="118">
        <f t="shared" ref="D8:D10" si="0">C8/C9-1</f>
        <v>-2.3790532339170722E-3</v>
      </c>
    </row>
    <row r="9" spans="1:5" x14ac:dyDescent="0.25">
      <c r="A9" s="1"/>
      <c r="B9" s="116">
        <f>B8-1</f>
        <v>2024</v>
      </c>
      <c r="C9" s="117">
        <v>288350</v>
      </c>
      <c r="D9" s="118">
        <f t="shared" si="0"/>
        <v>2.7000844110282918E-2</v>
      </c>
    </row>
    <row r="10" spans="1:5" x14ac:dyDescent="0.25">
      <c r="A10" s="1"/>
      <c r="B10" s="116">
        <f t="shared" ref="B10:B22" si="1">B9-1</f>
        <v>2023</v>
      </c>
      <c r="C10" s="117">
        <v>280769</v>
      </c>
      <c r="D10" s="118">
        <f t="shared" si="0"/>
        <v>9.1883084054724673E-2</v>
      </c>
    </row>
    <row r="11" spans="1:5" x14ac:dyDescent="0.25">
      <c r="A11" s="1"/>
      <c r="B11" s="116">
        <f t="shared" si="1"/>
        <v>2022</v>
      </c>
      <c r="C11" s="117">
        <v>257142</v>
      </c>
      <c r="D11" s="118">
        <f>C11/C12-1</f>
        <v>0.8322004189645591</v>
      </c>
    </row>
    <row r="12" spans="1:5" x14ac:dyDescent="0.25">
      <c r="A12" s="1" t="s">
        <v>77</v>
      </c>
      <c r="B12" s="116">
        <f t="shared" si="1"/>
        <v>2021</v>
      </c>
      <c r="C12" s="117">
        <v>140346</v>
      </c>
      <c r="D12" s="118">
        <f t="shared" ref="D12:D21" si="2">C12/C13-1</f>
        <v>0.45163992925186958</v>
      </c>
    </row>
    <row r="13" spans="1:5" x14ac:dyDescent="0.25">
      <c r="A13" s="1" t="s">
        <v>79</v>
      </c>
      <c r="B13" s="116">
        <f t="shared" si="1"/>
        <v>2020</v>
      </c>
      <c r="C13" s="117">
        <v>96681</v>
      </c>
      <c r="D13" s="118">
        <f t="shared" si="2"/>
        <v>-0.61362219451371569</v>
      </c>
    </row>
    <row r="14" spans="1:5" x14ac:dyDescent="0.25">
      <c r="A14" s="1" t="s">
        <v>81</v>
      </c>
      <c r="B14" s="116">
        <f t="shared" si="1"/>
        <v>2019</v>
      </c>
      <c r="C14" s="117">
        <v>250224</v>
      </c>
      <c r="D14" s="118">
        <f t="shared" si="2"/>
        <v>-8.1504103836609998E-2</v>
      </c>
    </row>
    <row r="15" spans="1:5" x14ac:dyDescent="0.25">
      <c r="A15" s="1" t="s">
        <v>83</v>
      </c>
      <c r="B15" s="116">
        <f t="shared" si="1"/>
        <v>2018</v>
      </c>
      <c r="C15" s="117">
        <v>272428</v>
      </c>
      <c r="D15" s="118">
        <f>C15/C16-1</f>
        <v>2.9455887965597727E-2</v>
      </c>
    </row>
    <row r="16" spans="1:5" x14ac:dyDescent="0.25">
      <c r="A16" s="1" t="s">
        <v>85</v>
      </c>
      <c r="B16" s="116">
        <f t="shared" si="1"/>
        <v>2017</v>
      </c>
      <c r="C16" s="117">
        <v>264633</v>
      </c>
      <c r="D16" s="118">
        <f>C16/C17-1</f>
        <v>4.9452140083993346E-2</v>
      </c>
    </row>
    <row r="17" spans="1:5" x14ac:dyDescent="0.25">
      <c r="A17" s="1" t="s">
        <v>87</v>
      </c>
      <c r="B17" s="116">
        <f t="shared" si="1"/>
        <v>2016</v>
      </c>
      <c r="C17" s="117">
        <v>252163</v>
      </c>
      <c r="D17" s="118">
        <f t="shared" si="2"/>
        <v>7.3198447421732649E-2</v>
      </c>
    </row>
    <row r="18" spans="1:5" x14ac:dyDescent="0.25">
      <c r="A18" s="1" t="s">
        <v>89</v>
      </c>
      <c r="B18" s="116">
        <f t="shared" si="1"/>
        <v>2015</v>
      </c>
      <c r="C18" s="117">
        <v>234964</v>
      </c>
      <c r="D18" s="118">
        <f t="shared" si="2"/>
        <v>3.4199846826940883E-2</v>
      </c>
    </row>
    <row r="19" spans="1:5" x14ac:dyDescent="0.25">
      <c r="A19" s="1" t="s">
        <v>91</v>
      </c>
      <c r="B19" s="116">
        <f t="shared" si="1"/>
        <v>2014</v>
      </c>
      <c r="C19" s="117">
        <v>227194</v>
      </c>
      <c r="D19" s="118">
        <f t="shared" si="2"/>
        <v>1.3806336456938961E-2</v>
      </c>
    </row>
    <row r="20" spans="1:5" x14ac:dyDescent="0.25">
      <c r="A20" s="1" t="s">
        <v>93</v>
      </c>
      <c r="B20" s="116">
        <f t="shared" si="1"/>
        <v>2013</v>
      </c>
      <c r="C20" s="117">
        <v>224100</v>
      </c>
      <c r="D20" s="118">
        <f>C20/C21-1</f>
        <v>-3.5627143588706334E-2</v>
      </c>
    </row>
    <row r="21" spans="1:5" x14ac:dyDescent="0.25">
      <c r="A21" s="1" t="s">
        <v>95</v>
      </c>
      <c r="B21" s="116">
        <f t="shared" si="1"/>
        <v>2012</v>
      </c>
      <c r="C21" s="117">
        <v>232379</v>
      </c>
      <c r="D21" s="118">
        <f t="shared" si="2"/>
        <v>-1.2686678138210894E-2</v>
      </c>
    </row>
    <row r="22" spans="1:5" x14ac:dyDescent="0.25">
      <c r="A22" s="1" t="s">
        <v>97</v>
      </c>
      <c r="B22" s="116">
        <f t="shared" si="1"/>
        <v>2011</v>
      </c>
      <c r="C22" s="117">
        <v>235365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268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232777</v>
      </c>
      <c r="D31" s="118">
        <f t="shared" ref="D31:D44" si="3">C31/C32-1</f>
        <v>-1.5617203027868176E-2</v>
      </c>
    </row>
    <row r="32" spans="1:5" x14ac:dyDescent="0.25">
      <c r="B32" s="116">
        <f>B31-1</f>
        <v>2024</v>
      </c>
      <c r="C32" s="117">
        <v>236470</v>
      </c>
      <c r="D32" s="118">
        <f t="shared" si="3"/>
        <v>2.2701225234732059E-2</v>
      </c>
    </row>
    <row r="33" spans="2:4" x14ac:dyDescent="0.25">
      <c r="B33" s="116">
        <f t="shared" ref="B33:B45" si="4">B32-1</f>
        <v>2023</v>
      </c>
      <c r="C33" s="117">
        <v>231221</v>
      </c>
      <c r="D33" s="118">
        <f t="shared" si="3"/>
        <v>9.4288635008376698E-2</v>
      </c>
    </row>
    <row r="34" spans="2:4" x14ac:dyDescent="0.25">
      <c r="B34" s="116">
        <f t="shared" si="4"/>
        <v>2022</v>
      </c>
      <c r="C34" s="117">
        <v>211298</v>
      </c>
      <c r="D34" s="118">
        <f t="shared" si="3"/>
        <v>0.81231666523715584</v>
      </c>
    </row>
    <row r="35" spans="2:4" x14ac:dyDescent="0.25">
      <c r="B35" s="116">
        <f t="shared" si="4"/>
        <v>2021</v>
      </c>
      <c r="C35" s="117">
        <v>116590</v>
      </c>
      <c r="D35" s="118">
        <f t="shared" si="3"/>
        <v>0.51229003177897403</v>
      </c>
    </row>
    <row r="36" spans="2:4" x14ac:dyDescent="0.25">
      <c r="B36" s="116">
        <f t="shared" si="4"/>
        <v>2020</v>
      </c>
      <c r="C36" s="117">
        <v>77095</v>
      </c>
      <c r="D36" s="118">
        <f t="shared" si="3"/>
        <v>-0.57073336414305365</v>
      </c>
    </row>
    <row r="37" spans="2:4" x14ac:dyDescent="0.25">
      <c r="B37" s="116">
        <f t="shared" si="4"/>
        <v>2019</v>
      </c>
      <c r="C37" s="117">
        <v>179597</v>
      </c>
      <c r="D37" s="118">
        <f t="shared" si="3"/>
        <v>2.7295867295867193E-2</v>
      </c>
    </row>
    <row r="38" spans="2:4" x14ac:dyDescent="0.25">
      <c r="B38" s="116">
        <f t="shared" si="4"/>
        <v>2018</v>
      </c>
      <c r="C38" s="117">
        <v>174825</v>
      </c>
      <c r="D38" s="118">
        <f>C38/C39-1</f>
        <v>2.4933752315737578E-2</v>
      </c>
    </row>
    <row r="39" spans="2:4" x14ac:dyDescent="0.25">
      <c r="B39" s="116">
        <f t="shared" si="4"/>
        <v>2017</v>
      </c>
      <c r="C39" s="117">
        <v>170572</v>
      </c>
      <c r="D39" s="118">
        <f>C39/C40-1</f>
        <v>8.4186629460589746E-3</v>
      </c>
    </row>
    <row r="40" spans="2:4" x14ac:dyDescent="0.25">
      <c r="B40" s="116">
        <f t="shared" si="4"/>
        <v>2016</v>
      </c>
      <c r="C40" s="117">
        <v>169148</v>
      </c>
      <c r="D40" s="118">
        <f t="shared" si="3"/>
        <v>4.1078976112456367E-3</v>
      </c>
    </row>
    <row r="41" spans="2:4" x14ac:dyDescent="0.25">
      <c r="B41" s="116">
        <f t="shared" si="4"/>
        <v>2015</v>
      </c>
      <c r="C41" s="117">
        <v>168456</v>
      </c>
      <c r="D41" s="118">
        <f t="shared" si="3"/>
        <v>9.6496170120949909E-3</v>
      </c>
    </row>
    <row r="42" spans="2:4" x14ac:dyDescent="0.25">
      <c r="B42" s="116">
        <f t="shared" si="4"/>
        <v>2014</v>
      </c>
      <c r="C42" s="117">
        <v>166846</v>
      </c>
      <c r="D42" s="118">
        <f t="shared" si="3"/>
        <v>2.8611941678739816E-2</v>
      </c>
    </row>
    <row r="43" spans="2:4" x14ac:dyDescent="0.25">
      <c r="B43" s="116">
        <f t="shared" si="4"/>
        <v>2013</v>
      </c>
      <c r="C43" s="117">
        <v>162205</v>
      </c>
      <c r="D43" s="118">
        <f>C43/C44-1</f>
        <v>1.1356552545658261E-3</v>
      </c>
    </row>
    <row r="44" spans="2:4" x14ac:dyDescent="0.25">
      <c r="B44" s="116">
        <f t="shared" si="4"/>
        <v>2012</v>
      </c>
      <c r="C44" s="117">
        <v>162021</v>
      </c>
      <c r="D44" s="118">
        <f t="shared" si="3"/>
        <v>5.1292532897298182E-2</v>
      </c>
    </row>
    <row r="45" spans="2:4" x14ac:dyDescent="0.25">
      <c r="B45" s="116">
        <f t="shared" si="4"/>
        <v>2011</v>
      </c>
      <c r="C45" s="117">
        <v>154116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269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182150</v>
      </c>
      <c r="D54" s="118">
        <f t="shared" ref="D54:D56" si="5">C54/C55-1</f>
        <v>-9.3813732154996998E-3</v>
      </c>
    </row>
    <row r="55" spans="1:5" x14ac:dyDescent="0.25">
      <c r="A55" s="1"/>
      <c r="B55" s="116">
        <f>B54-1</f>
        <v>2024</v>
      </c>
      <c r="C55" s="117">
        <v>183875</v>
      </c>
      <c r="D55" s="118">
        <f t="shared" si="5"/>
        <v>9.1211933286867719E-3</v>
      </c>
    </row>
    <row r="56" spans="1:5" x14ac:dyDescent="0.25">
      <c r="A56" s="1"/>
      <c r="B56" s="116">
        <f t="shared" ref="B56:B68" si="6">B55-1</f>
        <v>2023</v>
      </c>
      <c r="C56" s="117">
        <v>182213</v>
      </c>
      <c r="D56" s="118">
        <f t="shared" si="5"/>
        <v>0.11164459194816767</v>
      </c>
    </row>
    <row r="57" spans="1:5" x14ac:dyDescent="0.25">
      <c r="A57" s="1"/>
      <c r="B57" s="116">
        <f t="shared" si="6"/>
        <v>2022</v>
      </c>
      <c r="C57" s="117">
        <v>163913</v>
      </c>
      <c r="D57" s="118">
        <f>C57/C58-1</f>
        <v>0.8764438542465629</v>
      </c>
    </row>
    <row r="58" spans="1:5" x14ac:dyDescent="0.25">
      <c r="A58" s="1">
        <v>2</v>
      </c>
      <c r="B58" s="116">
        <f t="shared" si="6"/>
        <v>2021</v>
      </c>
      <c r="C58" s="117">
        <v>87353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>
        <f t="shared" si="7"/>
        <v>-1</v>
      </c>
    </row>
    <row r="60" spans="1:5" x14ac:dyDescent="0.25">
      <c r="A60" s="1">
        <v>4</v>
      </c>
      <c r="B60" s="116">
        <f t="shared" si="6"/>
        <v>2019</v>
      </c>
      <c r="C60" s="117">
        <v>149743</v>
      </c>
      <c r="D60" s="118" t="e">
        <f t="shared" si="7"/>
        <v>#DIV/0!</v>
      </c>
    </row>
    <row r="61" spans="1:5" x14ac:dyDescent="0.25">
      <c r="A61" s="1">
        <v>5</v>
      </c>
      <c r="B61" s="116">
        <f t="shared" si="6"/>
        <v>2018</v>
      </c>
      <c r="C61" s="117">
        <v>0</v>
      </c>
      <c r="D61" s="118" t="e">
        <f>C61/C62-1</f>
        <v>#DIV/0!</v>
      </c>
    </row>
    <row r="62" spans="1:5" x14ac:dyDescent="0.25">
      <c r="A62" s="1">
        <v>6</v>
      </c>
      <c r="B62" s="116">
        <f t="shared" si="6"/>
        <v>2017</v>
      </c>
      <c r="C62" s="117">
        <v>0</v>
      </c>
      <c r="D62" s="118" t="e">
        <f>C62/C63-1</f>
        <v>#DIV/0!</v>
      </c>
    </row>
    <row r="63" spans="1:5" x14ac:dyDescent="0.25">
      <c r="A63" s="1">
        <v>7</v>
      </c>
      <c r="B63" s="116">
        <f t="shared" si="6"/>
        <v>2016</v>
      </c>
      <c r="C63" s="117">
        <v>0</v>
      </c>
      <c r="D63" s="118" t="e">
        <f t="shared" si="7"/>
        <v>#DIV/0!</v>
      </c>
    </row>
    <row r="64" spans="1:5" x14ac:dyDescent="0.25">
      <c r="A64" s="1">
        <v>8</v>
      </c>
      <c r="B64" s="116">
        <f t="shared" si="6"/>
        <v>2015</v>
      </c>
      <c r="C64" s="117">
        <v>0</v>
      </c>
      <c r="D64" s="118" t="e">
        <f t="shared" si="7"/>
        <v>#DIV/0!</v>
      </c>
    </row>
    <row r="65" spans="1:5" x14ac:dyDescent="0.25">
      <c r="A65" s="1">
        <v>9</v>
      </c>
      <c r="B65" s="116">
        <f t="shared" si="6"/>
        <v>2014</v>
      </c>
      <c r="C65" s="117">
        <v>0</v>
      </c>
      <c r="D65" s="118" t="e">
        <f t="shared" si="7"/>
        <v>#DIV/0!</v>
      </c>
    </row>
    <row r="66" spans="1:5" x14ac:dyDescent="0.25">
      <c r="A66" s="1">
        <v>10</v>
      </c>
      <c r="B66" s="116">
        <f t="shared" si="6"/>
        <v>2013</v>
      </c>
      <c r="C66" s="117">
        <v>0</v>
      </c>
      <c r="D66" s="118" t="e">
        <f>C66/C67-1</f>
        <v>#DIV/0!</v>
      </c>
    </row>
    <row r="67" spans="1:5" x14ac:dyDescent="0.25">
      <c r="A67" s="1">
        <v>11</v>
      </c>
      <c r="B67" s="116">
        <f t="shared" si="6"/>
        <v>2012</v>
      </c>
      <c r="C67" s="117">
        <v>0</v>
      </c>
      <c r="D67" s="118" t="e">
        <f t="shared" si="7"/>
        <v>#DIV/0!</v>
      </c>
    </row>
    <row r="68" spans="1:5" x14ac:dyDescent="0.25">
      <c r="A68" s="1">
        <v>12</v>
      </c>
      <c r="B68" s="116">
        <f t="shared" si="6"/>
        <v>2011</v>
      </c>
      <c r="C68" s="117">
        <v>0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50627</v>
      </c>
      <c r="D77" s="118">
        <f t="shared" ref="D77:D83" si="8">C77/C78-1</f>
        <v>-3.741800551383212E-2</v>
      </c>
    </row>
    <row r="78" spans="1:5" x14ac:dyDescent="0.25">
      <c r="A78" s="1"/>
      <c r="B78" s="116">
        <f>B77-1</f>
        <v>2024</v>
      </c>
      <c r="C78" s="117">
        <v>52595</v>
      </c>
      <c r="D78" s="118">
        <f t="shared" si="8"/>
        <v>7.3192131896833157E-2</v>
      </c>
    </row>
    <row r="79" spans="1:5" x14ac:dyDescent="0.25">
      <c r="A79" s="1"/>
      <c r="B79" s="116">
        <f t="shared" ref="B79:B91" si="9">B78-1</f>
        <v>2023</v>
      </c>
      <c r="C79" s="117">
        <v>49008</v>
      </c>
      <c r="D79" s="118">
        <f t="shared" si="8"/>
        <v>3.4251345362456442E-2</v>
      </c>
    </row>
    <row r="80" spans="1:5" x14ac:dyDescent="0.25">
      <c r="A80" s="1"/>
      <c r="B80" s="116">
        <f t="shared" si="9"/>
        <v>2022</v>
      </c>
      <c r="C80" s="117">
        <v>47385</v>
      </c>
      <c r="D80" s="118">
        <f t="shared" si="8"/>
        <v>0.62072032014228551</v>
      </c>
    </row>
    <row r="81" spans="1:5" x14ac:dyDescent="0.25">
      <c r="A81" s="1">
        <v>2</v>
      </c>
      <c r="B81" s="116">
        <f t="shared" si="9"/>
        <v>2021</v>
      </c>
      <c r="C81" s="117">
        <v>29237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>
        <f t="shared" si="8"/>
        <v>-1</v>
      </c>
    </row>
    <row r="83" spans="1:5" x14ac:dyDescent="0.25">
      <c r="A83" s="1">
        <v>4</v>
      </c>
      <c r="B83" s="116">
        <f t="shared" si="9"/>
        <v>2019</v>
      </c>
      <c r="C83" s="117">
        <v>29854</v>
      </c>
      <c r="D83" s="118" t="e">
        <f t="shared" si="8"/>
        <v>#DIV/0!</v>
      </c>
    </row>
    <row r="84" spans="1:5" x14ac:dyDescent="0.25">
      <c r="A84" s="1">
        <v>5</v>
      </c>
      <c r="B84" s="116">
        <f t="shared" si="9"/>
        <v>2018</v>
      </c>
      <c r="C84" s="117">
        <v>0</v>
      </c>
      <c r="D84" s="118" t="e">
        <f>C84/C85-1</f>
        <v>#DIV/0!</v>
      </c>
    </row>
    <row r="85" spans="1:5" x14ac:dyDescent="0.25">
      <c r="A85" s="1">
        <v>6</v>
      </c>
      <c r="B85" s="116">
        <f t="shared" si="9"/>
        <v>2017</v>
      </c>
      <c r="C85" s="117">
        <v>0</v>
      </c>
      <c r="D85" s="118" t="e">
        <f>C85/C86-1</f>
        <v>#DIV/0!</v>
      </c>
    </row>
    <row r="86" spans="1:5" x14ac:dyDescent="0.25">
      <c r="A86" s="1">
        <v>7</v>
      </c>
      <c r="B86" s="116">
        <f t="shared" si="9"/>
        <v>2016</v>
      </c>
      <c r="C86" s="117">
        <v>0</v>
      </c>
      <c r="D86" s="118" t="e">
        <f t="shared" ref="D86:D88" si="10">C86/C87-1</f>
        <v>#DIV/0!</v>
      </c>
    </row>
    <row r="87" spans="1:5" x14ac:dyDescent="0.25">
      <c r="A87" s="1">
        <v>8</v>
      </c>
      <c r="B87" s="116">
        <f t="shared" si="9"/>
        <v>2015</v>
      </c>
      <c r="C87" s="117">
        <v>0</v>
      </c>
      <c r="D87" s="118" t="e">
        <f t="shared" si="10"/>
        <v>#DIV/0!</v>
      </c>
    </row>
    <row r="88" spans="1:5" x14ac:dyDescent="0.25">
      <c r="A88" s="1">
        <v>9</v>
      </c>
      <c r="B88" s="116">
        <f t="shared" si="9"/>
        <v>2014</v>
      </c>
      <c r="C88" s="117">
        <v>0</v>
      </c>
      <c r="D88" s="118" t="e">
        <f t="shared" si="10"/>
        <v>#DIV/0!</v>
      </c>
    </row>
    <row r="89" spans="1:5" x14ac:dyDescent="0.25">
      <c r="A89" s="1">
        <v>10</v>
      </c>
      <c r="B89" s="116">
        <f t="shared" si="9"/>
        <v>2013</v>
      </c>
      <c r="C89" s="117">
        <v>0</v>
      </c>
      <c r="D89" s="118" t="e">
        <f>C89/C90-1</f>
        <v>#DIV/0!</v>
      </c>
    </row>
    <row r="90" spans="1:5" x14ac:dyDescent="0.25">
      <c r="A90" s="1">
        <v>11</v>
      </c>
      <c r="B90" s="116">
        <f t="shared" si="9"/>
        <v>2012</v>
      </c>
      <c r="C90" s="117">
        <v>0</v>
      </c>
      <c r="D90" s="118" t="e">
        <f t="shared" ref="D90" si="11">C90/C91-1</f>
        <v>#DIV/0!</v>
      </c>
    </row>
    <row r="91" spans="1:5" x14ac:dyDescent="0.25">
      <c r="A91" s="1">
        <v>12</v>
      </c>
      <c r="B91" s="116">
        <f t="shared" si="9"/>
        <v>2011</v>
      </c>
      <c r="C91" s="117">
        <v>0</v>
      </c>
      <c r="D91" s="118"/>
    </row>
    <row r="92" spans="1:5" ht="6" customHeight="1" x14ac:dyDescent="0.25">
      <c r="C92" s="117" t="s">
        <v>257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270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>
        <v>54887</v>
      </c>
      <c r="D100" s="118">
        <f t="shared" ref="D100:D113" si="12">C100/C101-1</f>
        <v>5.796067848882025E-2</v>
      </c>
    </row>
    <row r="101" spans="2:5" x14ac:dyDescent="0.25">
      <c r="B101" s="116">
        <f>B100-1</f>
        <v>2024</v>
      </c>
      <c r="C101" s="117">
        <v>51880</v>
      </c>
      <c r="D101" s="118">
        <f t="shared" si="12"/>
        <v>4.7065471865665565E-2</v>
      </c>
    </row>
    <row r="102" spans="2:5" x14ac:dyDescent="0.25">
      <c r="B102" s="116">
        <f t="shared" ref="B102:B114" si="13">B101-1</f>
        <v>2023</v>
      </c>
      <c r="C102" s="117">
        <v>49548</v>
      </c>
      <c r="D102" s="118">
        <f t="shared" si="12"/>
        <v>8.0795742081842814E-2</v>
      </c>
    </row>
    <row r="103" spans="2:5" x14ac:dyDescent="0.25">
      <c r="B103" s="116">
        <f t="shared" si="13"/>
        <v>2022</v>
      </c>
      <c r="C103" s="117">
        <v>45844</v>
      </c>
      <c r="D103" s="118">
        <f t="shared" si="12"/>
        <v>0.929786159286075</v>
      </c>
    </row>
    <row r="104" spans="2:5" x14ac:dyDescent="0.25">
      <c r="B104" s="116">
        <f t="shared" si="13"/>
        <v>2021</v>
      </c>
      <c r="C104" s="117">
        <v>23756</v>
      </c>
      <c r="D104" s="118">
        <f t="shared" si="12"/>
        <v>0.21290717859695696</v>
      </c>
    </row>
    <row r="105" spans="2:5" x14ac:dyDescent="0.25">
      <c r="B105" s="116">
        <f t="shared" si="13"/>
        <v>2020</v>
      </c>
      <c r="C105" s="117">
        <v>19586</v>
      </c>
      <c r="D105" s="118">
        <f t="shared" si="12"/>
        <v>-0.72268395939230046</v>
      </c>
    </row>
    <row r="106" spans="2:5" x14ac:dyDescent="0.25">
      <c r="B106" s="116">
        <f t="shared" si="13"/>
        <v>2019</v>
      </c>
      <c r="C106" s="117">
        <v>70627</v>
      </c>
      <c r="D106" s="118">
        <f t="shared" si="12"/>
        <v>-0.27638494718400053</v>
      </c>
    </row>
    <row r="107" spans="2:5" x14ac:dyDescent="0.25">
      <c r="B107" s="116">
        <f t="shared" si="13"/>
        <v>2018</v>
      </c>
      <c r="C107" s="117">
        <v>97603</v>
      </c>
      <c r="D107" s="118">
        <f t="shared" si="12"/>
        <v>3.7656414454449783E-2</v>
      </c>
    </row>
    <row r="108" spans="2:5" x14ac:dyDescent="0.25">
      <c r="B108" s="116">
        <f t="shared" si="13"/>
        <v>2017</v>
      </c>
      <c r="C108" s="117">
        <v>94061</v>
      </c>
      <c r="D108" s="118">
        <f t="shared" si="12"/>
        <v>0.13306029030898037</v>
      </c>
    </row>
    <row r="109" spans="2:5" x14ac:dyDescent="0.25">
      <c r="B109" s="116">
        <f t="shared" si="13"/>
        <v>2016</v>
      </c>
      <c r="C109" s="117">
        <v>83015</v>
      </c>
      <c r="D109" s="118">
        <f t="shared" si="12"/>
        <v>0.24819570577975592</v>
      </c>
    </row>
    <row r="110" spans="2:5" x14ac:dyDescent="0.25">
      <c r="B110" s="116">
        <f t="shared" si="13"/>
        <v>2015</v>
      </c>
      <c r="C110" s="117">
        <v>66508</v>
      </c>
      <c r="D110" s="118">
        <f t="shared" si="12"/>
        <v>0.10207463379068082</v>
      </c>
    </row>
    <row r="111" spans="2:5" x14ac:dyDescent="0.25">
      <c r="B111" s="116">
        <f t="shared" si="13"/>
        <v>2014</v>
      </c>
      <c r="C111" s="117">
        <v>60348</v>
      </c>
      <c r="D111" s="118">
        <f t="shared" si="12"/>
        <v>-2.4993941352290161E-2</v>
      </c>
    </row>
    <row r="112" spans="2:5" x14ac:dyDescent="0.25">
      <c r="B112" s="116">
        <f t="shared" si="13"/>
        <v>2013</v>
      </c>
      <c r="C112" s="117">
        <v>61895</v>
      </c>
      <c r="D112" s="118">
        <f t="shared" si="12"/>
        <v>-0.12028482901731141</v>
      </c>
    </row>
    <row r="113" spans="2:4" x14ac:dyDescent="0.25">
      <c r="B113" s="116">
        <f t="shared" si="13"/>
        <v>2012</v>
      </c>
      <c r="C113" s="117">
        <v>70358</v>
      </c>
      <c r="D113" s="118">
        <f t="shared" si="12"/>
        <v>-0.13404472670432865</v>
      </c>
    </row>
    <row r="114" spans="2:4" x14ac:dyDescent="0.25">
      <c r="B114" s="116">
        <f t="shared" si="13"/>
        <v>2011</v>
      </c>
      <c r="C114" s="117">
        <v>81249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3181-1EB0-4A23-85BE-3B2DF11DCA04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271</v>
      </c>
      <c r="D5" s="129" t="s">
        <v>241</v>
      </c>
      <c r="E5" s="129" t="s">
        <v>242</v>
      </c>
      <c r="F5" s="129" t="s">
        <v>243</v>
      </c>
      <c r="G5" s="129" t="s">
        <v>244</v>
      </c>
      <c r="H5" s="129" t="s">
        <v>245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272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5C0-C0AB-41AD-BB2E-1A875E1BC62E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273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54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96681</v>
      </c>
      <c r="P8" s="157">
        <v>140346</v>
      </c>
      <c r="Q8" s="157">
        <v>257142</v>
      </c>
      <c r="R8" s="157">
        <v>280769</v>
      </c>
      <c r="S8" s="157">
        <v>288350</v>
      </c>
      <c r="T8" s="157">
        <v>287664</v>
      </c>
      <c r="U8" s="158">
        <f>IFERROR(T8/S8-1,"-")</f>
        <v>-2.3790532339170722E-3</v>
      </c>
      <c r="V8" s="157">
        <f>T8-S8</f>
        <v>-686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26839</v>
      </c>
      <c r="P9" s="160">
        <v>45216</v>
      </c>
      <c r="Q9" s="160">
        <v>29086</v>
      </c>
      <c r="R9" s="160">
        <v>33671</v>
      </c>
      <c r="S9" s="160">
        <v>29209</v>
      </c>
      <c r="T9" s="160">
        <v>32990</v>
      </c>
      <c r="U9" s="161">
        <f>IFERROR(T9/S9-1,"-")</f>
        <v>0.12944640350576875</v>
      </c>
      <c r="V9" s="160">
        <f t="shared" ref="V9:V19" si="2">T9-S9</f>
        <v>3781</v>
      </c>
      <c r="W9" s="161">
        <f>T9/T$8</f>
        <v>0.11468240725290617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20058</v>
      </c>
      <c r="P10" s="164">
        <v>34195</v>
      </c>
      <c r="Q10" s="164">
        <v>19968</v>
      </c>
      <c r="R10" s="164">
        <v>22352</v>
      </c>
      <c r="S10" s="164">
        <v>18376</v>
      </c>
      <c r="T10" s="164">
        <v>19606</v>
      </c>
      <c r="U10" s="165">
        <f>IFERROR(T10/S10-1,"-")</f>
        <v>6.693513278188945E-2</v>
      </c>
      <c r="V10" s="164">
        <f t="shared" si="2"/>
        <v>1230</v>
      </c>
      <c r="W10" s="165">
        <f>T10/T$8</f>
        <v>6.8155904110350968E-2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6781</v>
      </c>
      <c r="P11" s="164">
        <v>11021</v>
      </c>
      <c r="Q11" s="164">
        <v>9118</v>
      </c>
      <c r="R11" s="164">
        <v>11319</v>
      </c>
      <c r="S11" s="164">
        <v>10833</v>
      </c>
      <c r="T11" s="164">
        <v>13384</v>
      </c>
      <c r="U11" s="165">
        <f>IFERROR(T11/S11-1,"-")</f>
        <v>0.23548416874365374</v>
      </c>
      <c r="V11" s="164">
        <f t="shared" si="2"/>
        <v>2551</v>
      </c>
      <c r="W11" s="165">
        <f>T11/T$8</f>
        <v>4.6526503142555201E-2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69842</v>
      </c>
      <c r="P12" s="160">
        <v>95130</v>
      </c>
      <c r="Q12" s="160">
        <v>228056</v>
      </c>
      <c r="R12" s="160">
        <v>247098</v>
      </c>
      <c r="S12" s="160">
        <v>259141</v>
      </c>
      <c r="T12" s="160">
        <v>254674</v>
      </c>
      <c r="U12" s="161">
        <f>IFERROR(T12/S12-1,"-")</f>
        <v>-1.7237720005711221E-2</v>
      </c>
      <c r="V12" s="160">
        <f t="shared" si="2"/>
        <v>-4467</v>
      </c>
      <c r="W12" s="161">
        <f>T12/T$8</f>
        <v>0.88531759274709387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26093</v>
      </c>
      <c r="P13" s="164">
        <v>26467</v>
      </c>
      <c r="Q13" s="164">
        <v>96562</v>
      </c>
      <c r="R13" s="164">
        <v>105994</v>
      </c>
      <c r="S13" s="164">
        <v>116401</v>
      </c>
      <c r="T13" s="164">
        <v>115809</v>
      </c>
      <c r="U13" s="165">
        <f t="shared" ref="U13:U20" si="4">IFERROR(T13/S13-1,"-")</f>
        <v>-5.0858669599058715E-3</v>
      </c>
      <c r="V13" s="164">
        <f t="shared" si="2"/>
        <v>-592</v>
      </c>
      <c r="W13" s="165">
        <f t="shared" ref="W13:W20" si="5">T13/T$8</f>
        <v>0.40258426497580513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6042</v>
      </c>
      <c r="P14" s="164">
        <v>9298</v>
      </c>
      <c r="Q14" s="164">
        <v>16587</v>
      </c>
      <c r="R14" s="164">
        <v>20868</v>
      </c>
      <c r="S14" s="164">
        <v>21452</v>
      </c>
      <c r="T14" s="164">
        <v>21670</v>
      </c>
      <c r="U14" s="165">
        <f t="shared" si="4"/>
        <v>1.0162222636584062E-2</v>
      </c>
      <c r="V14" s="164">
        <f t="shared" si="2"/>
        <v>218</v>
      </c>
      <c r="W14" s="165">
        <f t="shared" si="5"/>
        <v>7.5330941654152064E-2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6586</v>
      </c>
      <c r="P15" s="164">
        <v>15246</v>
      </c>
      <c r="Q15" s="164">
        <v>26940</v>
      </c>
      <c r="R15" s="164">
        <v>25146</v>
      </c>
      <c r="S15" s="164">
        <v>24606</v>
      </c>
      <c r="T15" s="164">
        <v>23656</v>
      </c>
      <c r="U15" s="165">
        <f t="shared" si="4"/>
        <v>-3.8608469478988883E-2</v>
      </c>
      <c r="V15" s="164">
        <f t="shared" si="2"/>
        <v>-950</v>
      </c>
      <c r="W15" s="165">
        <f t="shared" si="5"/>
        <v>8.2234829523332775E-2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1273</v>
      </c>
      <c r="P16" s="164">
        <v>4366</v>
      </c>
      <c r="Q16" s="164">
        <v>9965</v>
      </c>
      <c r="R16" s="164">
        <v>8970</v>
      </c>
      <c r="S16" s="164">
        <v>6557</v>
      </c>
      <c r="T16" s="164">
        <v>5888</v>
      </c>
      <c r="U16" s="165">
        <f t="shared" si="4"/>
        <v>-0.10202836663108128</v>
      </c>
      <c r="V16" s="164">
        <f t="shared" si="2"/>
        <v>-669</v>
      </c>
      <c r="W16" s="165">
        <f t="shared" si="5"/>
        <v>2.0468324155959731E-2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1935</v>
      </c>
      <c r="P17" s="164">
        <v>3344</v>
      </c>
      <c r="Q17" s="164">
        <v>4569</v>
      </c>
      <c r="R17" s="164">
        <v>5508</v>
      </c>
      <c r="S17" s="164">
        <v>5591</v>
      </c>
      <c r="T17" s="164">
        <v>4631</v>
      </c>
      <c r="U17" s="165">
        <f t="shared" si="4"/>
        <v>-0.17170452512967271</v>
      </c>
      <c r="V17" s="164">
        <f t="shared" si="2"/>
        <v>-960</v>
      </c>
      <c r="W17" s="165">
        <f t="shared" si="5"/>
        <v>1.6098642861115744E-2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1979</v>
      </c>
      <c r="P18" s="164">
        <v>1422</v>
      </c>
      <c r="Q18" s="164">
        <v>3324</v>
      </c>
      <c r="R18" s="164">
        <v>3693</v>
      </c>
      <c r="S18" s="164">
        <v>3368</v>
      </c>
      <c r="T18" s="164">
        <v>3484</v>
      </c>
      <c r="U18" s="165">
        <f t="shared" si="4"/>
        <v>3.444180522565321E-2</v>
      </c>
      <c r="V18" s="164">
        <f t="shared" si="2"/>
        <v>116</v>
      </c>
      <c r="W18" s="165">
        <f t="shared" si="5"/>
        <v>1.2111352133044108E-2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4050</v>
      </c>
      <c r="P19" s="164">
        <v>947</v>
      </c>
      <c r="Q19" s="164">
        <v>2079</v>
      </c>
      <c r="R19" s="164">
        <v>2886</v>
      </c>
      <c r="S19" s="164">
        <v>2832</v>
      </c>
      <c r="T19" s="164">
        <v>2253</v>
      </c>
      <c r="U19" s="165">
        <f t="shared" si="4"/>
        <v>-0.20444915254237284</v>
      </c>
      <c r="V19" s="164">
        <f t="shared" si="2"/>
        <v>-579</v>
      </c>
      <c r="W19" s="165">
        <f t="shared" si="5"/>
        <v>7.832054063073586E-3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21884</v>
      </c>
      <c r="P20" s="169">
        <f t="shared" si="7"/>
        <v>34040</v>
      </c>
      <c r="Q20" s="169">
        <f t="shared" si="7"/>
        <v>68030</v>
      </c>
      <c r="R20" s="169">
        <f t="shared" si="7"/>
        <v>74033</v>
      </c>
      <c r="S20" s="169">
        <f t="shared" si="7"/>
        <v>78334</v>
      </c>
      <c r="T20" s="169">
        <f t="shared" si="7"/>
        <v>77283</v>
      </c>
      <c r="U20" s="170">
        <f t="shared" si="4"/>
        <v>-1.3416907090152419E-2</v>
      </c>
      <c r="V20" s="169">
        <f>T20-S20</f>
        <v>-1051</v>
      </c>
      <c r="W20" s="170">
        <f t="shared" si="5"/>
        <v>0.26865718338061073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B942-15BB-4CAA-8080-BB729E5BF448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273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272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272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54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3802</v>
      </c>
      <c r="O11" s="176">
        <v>18886</v>
      </c>
      <c r="P11" s="176">
        <v>21065</v>
      </c>
      <c r="Q11" s="176">
        <v>22841</v>
      </c>
      <c r="R11" s="176">
        <v>23159</v>
      </c>
      <c r="S11" s="177">
        <f t="shared" ref="S11:S23" si="1">IFERROR(R11/Q11-1,"-")</f>
        <v>1.3922332647432256E-2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2007</v>
      </c>
      <c r="O12" s="160">
        <v>1981</v>
      </c>
      <c r="P12" s="160">
        <v>3499</v>
      </c>
      <c r="Q12" s="160">
        <v>2734</v>
      </c>
      <c r="R12" s="160">
        <v>2922</v>
      </c>
      <c r="S12" s="161">
        <f t="shared" si="1"/>
        <v>6.8763716166788669E-2</v>
      </c>
      <c r="T12" s="161">
        <f>R12/R11</f>
        <v>0.12617125091756984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1157</v>
      </c>
      <c r="O13" s="164">
        <v>1245</v>
      </c>
      <c r="P13" s="164">
        <v>2218</v>
      </c>
      <c r="Q13" s="164">
        <v>1876</v>
      </c>
      <c r="R13" s="164">
        <v>1679</v>
      </c>
      <c r="S13" s="165">
        <f t="shared" si="1"/>
        <v>-0.10501066098081024</v>
      </c>
      <c r="T13" s="165">
        <f>R13/R11</f>
        <v>7.2498812556673425E-2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850</v>
      </c>
      <c r="O14" s="164">
        <v>736</v>
      </c>
      <c r="P14" s="164">
        <v>1281</v>
      </c>
      <c r="Q14" s="164">
        <v>858</v>
      </c>
      <c r="R14" s="164">
        <v>1243</v>
      </c>
      <c r="S14" s="165">
        <f t="shared" si="1"/>
        <v>0.44871794871794868</v>
      </c>
      <c r="T14" s="165">
        <f>R14/R11</f>
        <v>5.3672438360896413E-2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1795</v>
      </c>
      <c r="O15" s="160">
        <v>16905</v>
      </c>
      <c r="P15" s="160">
        <v>17566</v>
      </c>
      <c r="Q15" s="160">
        <v>20107</v>
      </c>
      <c r="R15" s="160">
        <v>20237</v>
      </c>
      <c r="S15" s="161">
        <f t="shared" si="1"/>
        <v>6.4654100561993832E-3</v>
      </c>
      <c r="T15" s="161">
        <f>R15/R11</f>
        <v>0.87382874908243013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90</v>
      </c>
      <c r="O16" s="164">
        <v>7353</v>
      </c>
      <c r="P16" s="164">
        <v>8301</v>
      </c>
      <c r="Q16" s="164">
        <v>10338</v>
      </c>
      <c r="R16" s="164">
        <v>10224</v>
      </c>
      <c r="S16" s="165">
        <f t="shared" si="1"/>
        <v>-1.1027278003482244E-2</v>
      </c>
      <c r="T16" s="165">
        <f>R16/R11</f>
        <v>0.44146983893950514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231</v>
      </c>
      <c r="O17" s="164">
        <v>1321</v>
      </c>
      <c r="P17" s="164">
        <v>1398</v>
      </c>
      <c r="Q17" s="164">
        <v>1391</v>
      </c>
      <c r="R17" s="164">
        <v>1601</v>
      </c>
      <c r="S17" s="165">
        <f t="shared" si="1"/>
        <v>0.15097052480230055</v>
      </c>
      <c r="T17" s="165">
        <f>R17/R11</f>
        <v>6.9130791484951853E-2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377</v>
      </c>
      <c r="O18" s="164">
        <v>1955</v>
      </c>
      <c r="P18" s="164">
        <v>1820</v>
      </c>
      <c r="Q18" s="164">
        <v>1716</v>
      </c>
      <c r="R18" s="164">
        <v>1687</v>
      </c>
      <c r="S18" s="165">
        <f t="shared" si="1"/>
        <v>-1.689976689976691E-2</v>
      </c>
      <c r="T18" s="165">
        <f>R18/R11</f>
        <v>7.2844250615311537E-2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48</v>
      </c>
      <c r="O19" s="164">
        <v>664</v>
      </c>
      <c r="P19" s="164">
        <v>493</v>
      </c>
      <c r="Q19" s="164">
        <v>432</v>
      </c>
      <c r="R19" s="164">
        <v>397</v>
      </c>
      <c r="S19" s="165">
        <f t="shared" si="1"/>
        <v>-8.101851851851849E-2</v>
      </c>
      <c r="T19" s="165">
        <f>R19/R11</f>
        <v>1.714236365991623E-2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86</v>
      </c>
      <c r="O20" s="164">
        <v>248</v>
      </c>
      <c r="P20" s="164">
        <v>365</v>
      </c>
      <c r="Q20" s="164">
        <v>533</v>
      </c>
      <c r="R20" s="164">
        <v>304</v>
      </c>
      <c r="S20" s="165">
        <f t="shared" si="1"/>
        <v>-0.42964352720450283</v>
      </c>
      <c r="T20" s="165">
        <f>R20/R11</f>
        <v>1.3126646228248197E-2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2</v>
      </c>
      <c r="O21" s="164">
        <v>23</v>
      </c>
      <c r="P21" s="164">
        <v>2</v>
      </c>
      <c r="Q21" s="164">
        <v>6</v>
      </c>
      <c r="R21" s="164">
        <v>23</v>
      </c>
      <c r="S21" s="165">
        <f t="shared" si="1"/>
        <v>2.8333333333333335</v>
      </c>
      <c r="T21" s="165">
        <f>R21/R11</f>
        <v>9.9313441858456752E-4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4</v>
      </c>
      <c r="O22" s="164">
        <v>12</v>
      </c>
      <c r="P22" s="164">
        <v>11</v>
      </c>
      <c r="Q22" s="164">
        <v>5</v>
      </c>
      <c r="R22" s="164">
        <v>23</v>
      </c>
      <c r="S22" s="165">
        <f t="shared" si="1"/>
        <v>3.5999999999999996</v>
      </c>
      <c r="T22" s="165">
        <f>R22/R11</f>
        <v>9.9313441858456752E-4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957</v>
      </c>
      <c r="O23" s="169">
        <f>O15-SUM(O16:O22)</f>
        <v>5329</v>
      </c>
      <c r="P23" s="169">
        <f>P15-SUM(P16:P22)</f>
        <v>5176</v>
      </c>
      <c r="Q23" s="169">
        <f>Q15-SUM(Q16:Q22)</f>
        <v>5686</v>
      </c>
      <c r="R23" s="169">
        <f>R15-SUM(R16:R22)</f>
        <v>5978</v>
      </c>
      <c r="S23" s="170">
        <f t="shared" si="1"/>
        <v>5.135420330636653E-2</v>
      </c>
      <c r="T23" s="170">
        <f>R23/R11</f>
        <v>0.25812858931732802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971C-F6A7-4E57-852F-0EA394C794A5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273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2" t="s">
        <v>279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54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33859</v>
      </c>
      <c r="R9" s="176">
        <v>122526</v>
      </c>
      <c r="S9" s="176">
        <v>133361</v>
      </c>
      <c r="T9" s="176">
        <v>142962</v>
      </c>
      <c r="U9" s="176">
        <v>136065</v>
      </c>
      <c r="V9" s="176">
        <v>141261</v>
      </c>
      <c r="W9" s="177">
        <f>IFERROR(V9/U9-1,"-")</f>
        <v>3.8187630911696635E-2</v>
      </c>
      <c r="X9" s="176">
        <f>V9-U9</f>
        <v>5196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19690</v>
      </c>
      <c r="R10" s="160">
        <v>11499</v>
      </c>
      <c r="S10" s="160">
        <v>14533</v>
      </c>
      <c r="T10" s="160">
        <v>11059</v>
      </c>
      <c r="U10" s="160">
        <v>9469</v>
      </c>
      <c r="V10" s="160">
        <v>17750</v>
      </c>
      <c r="W10" s="178">
        <f>IFERROR(V10/U10-1,"-")</f>
        <v>0.87453796599429712</v>
      </c>
      <c r="X10" s="159">
        <f t="shared" ref="X10:X20" si="5">V10-U10</f>
        <v>8281</v>
      </c>
      <c r="Y10" s="161">
        <f t="shared" si="1"/>
        <v>0.12565393137525574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16632</v>
      </c>
      <c r="R11" s="164">
        <v>7875</v>
      </c>
      <c r="S11" s="164">
        <v>9587</v>
      </c>
      <c r="T11" s="164">
        <v>7128</v>
      </c>
      <c r="U11" s="164">
        <v>4681</v>
      </c>
      <c r="V11" s="164">
        <v>11101</v>
      </c>
      <c r="W11" s="179">
        <f>IFERROR(V11/U11-1,"-")</f>
        <v>1.3715018158513139</v>
      </c>
      <c r="X11" s="163">
        <f t="shared" si="5"/>
        <v>6420</v>
      </c>
      <c r="Y11" s="165">
        <f>V11/V$9</f>
        <v>7.8585030546293747E-2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3058</v>
      </c>
      <c r="R12" s="164">
        <v>3624</v>
      </c>
      <c r="S12" s="164">
        <v>4946</v>
      </c>
      <c r="T12" s="164">
        <v>3931</v>
      </c>
      <c r="U12" s="164">
        <v>4788</v>
      </c>
      <c r="V12" s="164">
        <v>6649</v>
      </c>
      <c r="W12" s="179">
        <f>IFERROR(V12/U12-1,"-")</f>
        <v>0.38868003341687563</v>
      </c>
      <c r="X12" s="163">
        <f t="shared" si="5"/>
        <v>1861</v>
      </c>
      <c r="Y12" s="165">
        <f t="shared" si="1"/>
        <v>4.7068900828961993E-2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14169</v>
      </c>
      <c r="R13" s="160">
        <v>111027</v>
      </c>
      <c r="S13" s="160">
        <v>118828</v>
      </c>
      <c r="T13" s="160">
        <v>131903</v>
      </c>
      <c r="U13" s="160">
        <v>126596</v>
      </c>
      <c r="V13" s="160">
        <v>123511</v>
      </c>
      <c r="W13" s="178">
        <f>IFERROR(V13/U13-1,"-")</f>
        <v>-2.4368858415747763E-2</v>
      </c>
      <c r="X13" s="159">
        <f t="shared" si="5"/>
        <v>-3085</v>
      </c>
      <c r="Y13" s="161">
        <f t="shared" si="1"/>
        <v>0.87434606862474429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458</v>
      </c>
      <c r="R14" s="164">
        <v>45437</v>
      </c>
      <c r="S14" s="164">
        <v>47873</v>
      </c>
      <c r="T14" s="164">
        <v>57185</v>
      </c>
      <c r="U14" s="164">
        <v>56898</v>
      </c>
      <c r="V14" s="164">
        <v>52401</v>
      </c>
      <c r="W14" s="179">
        <f t="shared" ref="W14:W21" si="7">IFERROR(V14/U14-1,"-")</f>
        <v>-7.903616998840024E-2</v>
      </c>
      <c r="X14" s="163">
        <f t="shared" si="5"/>
        <v>-4497</v>
      </c>
      <c r="Y14" s="165">
        <f t="shared" si="1"/>
        <v>0.37095164270393099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1509</v>
      </c>
      <c r="R15" s="164">
        <v>7643</v>
      </c>
      <c r="S15" s="164">
        <v>10249</v>
      </c>
      <c r="T15" s="164">
        <v>11716</v>
      </c>
      <c r="U15" s="164">
        <v>10416</v>
      </c>
      <c r="V15" s="164">
        <v>10450</v>
      </c>
      <c r="W15" s="179">
        <f t="shared" si="7"/>
        <v>3.2642089093701809E-3</v>
      </c>
      <c r="X15" s="163">
        <f t="shared" si="5"/>
        <v>34</v>
      </c>
      <c r="Y15" s="165">
        <f t="shared" si="1"/>
        <v>7.3976539880080142E-2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4457</v>
      </c>
      <c r="R16" s="164">
        <v>13855</v>
      </c>
      <c r="S16" s="164">
        <v>12921</v>
      </c>
      <c r="T16" s="164">
        <v>13371</v>
      </c>
      <c r="U16" s="164">
        <v>11494</v>
      </c>
      <c r="V16" s="164">
        <v>11910</v>
      </c>
      <c r="W16" s="179">
        <f t="shared" si="7"/>
        <v>3.6192796241517389E-2</v>
      </c>
      <c r="X16" s="163">
        <f t="shared" si="5"/>
        <v>416</v>
      </c>
      <c r="Y16" s="165">
        <f t="shared" si="1"/>
        <v>8.4312018179115253E-2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204</v>
      </c>
      <c r="R17" s="164">
        <v>4824</v>
      </c>
      <c r="S17" s="164">
        <v>4085</v>
      </c>
      <c r="T17" s="164">
        <v>3268</v>
      </c>
      <c r="U17" s="164">
        <v>3004</v>
      </c>
      <c r="V17" s="164">
        <v>2327</v>
      </c>
      <c r="W17" s="179">
        <f t="shared" si="7"/>
        <v>-0.22536617842876161</v>
      </c>
      <c r="X17" s="163">
        <f t="shared" si="5"/>
        <v>-677</v>
      </c>
      <c r="Y17" s="165">
        <f t="shared" si="1"/>
        <v>1.6473053425927892E-2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452</v>
      </c>
      <c r="R18" s="164">
        <v>2179</v>
      </c>
      <c r="S18" s="164">
        <v>2364</v>
      </c>
      <c r="T18" s="164">
        <v>2989</v>
      </c>
      <c r="U18" s="164">
        <v>2142</v>
      </c>
      <c r="V18" s="164">
        <v>2235</v>
      </c>
      <c r="W18" s="179">
        <f t="shared" si="7"/>
        <v>4.3417366946778779E-2</v>
      </c>
      <c r="X18" s="163">
        <f t="shared" si="5"/>
        <v>93</v>
      </c>
      <c r="Y18" s="165">
        <f t="shared" si="1"/>
        <v>1.5821776711194172E-2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36</v>
      </c>
      <c r="R19" s="164">
        <v>1790</v>
      </c>
      <c r="S19" s="164">
        <v>2240</v>
      </c>
      <c r="T19" s="164">
        <v>1950</v>
      </c>
      <c r="U19" s="164">
        <v>2248</v>
      </c>
      <c r="V19" s="164">
        <v>1835</v>
      </c>
      <c r="W19" s="179">
        <f t="shared" si="7"/>
        <v>-0.18371886120996439</v>
      </c>
      <c r="X19" s="163">
        <f t="shared" si="5"/>
        <v>-413</v>
      </c>
      <c r="Y19" s="165">
        <f t="shared" si="1"/>
        <v>1.2990138821047565E-2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41</v>
      </c>
      <c r="R20" s="164">
        <v>888</v>
      </c>
      <c r="S20" s="164">
        <v>1585</v>
      </c>
      <c r="T20" s="164">
        <v>1560</v>
      </c>
      <c r="U20" s="164">
        <v>1093</v>
      </c>
      <c r="V20" s="164">
        <v>1103</v>
      </c>
      <c r="W20" s="179">
        <f t="shared" si="7"/>
        <v>9.1491308325708509E-3</v>
      </c>
      <c r="X20" s="163">
        <f t="shared" si="5"/>
        <v>10</v>
      </c>
      <c r="Y20" s="165">
        <f t="shared" si="1"/>
        <v>7.808241482079272E-3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7012</v>
      </c>
      <c r="R21" s="169">
        <f t="shared" si="9"/>
        <v>34411</v>
      </c>
      <c r="S21" s="169">
        <f t="shared" si="9"/>
        <v>37511</v>
      </c>
      <c r="T21" s="169">
        <f t="shared" si="9"/>
        <v>39864</v>
      </c>
      <c r="U21" s="169">
        <f t="shared" si="9"/>
        <v>39301</v>
      </c>
      <c r="V21" s="169">
        <f t="shared" si="9"/>
        <v>41250</v>
      </c>
      <c r="W21" s="180">
        <f t="shared" si="7"/>
        <v>4.9591613444950555E-2</v>
      </c>
      <c r="X21" s="168">
        <f>V21-U21</f>
        <v>1949</v>
      </c>
      <c r="Y21" s="170">
        <f t="shared" si="1"/>
        <v>0.29201265742136895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910E-841A-4142-A623-0B1E47D5A6FC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54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27596</v>
      </c>
      <c r="P9" s="176">
        <f t="shared" si="3"/>
        <v>101147</v>
      </c>
      <c r="Q9" s="176">
        <f t="shared" si="3"/>
        <v>110205</v>
      </c>
      <c r="R9" s="176">
        <f t="shared" si="3"/>
        <v>118525</v>
      </c>
      <c r="S9" s="176">
        <f t="shared" si="3"/>
        <v>110668</v>
      </c>
      <c r="T9" s="176">
        <f t="shared" si="3"/>
        <v>116464</v>
      </c>
      <c r="U9" s="177">
        <f>IFERROR(T9/S9-1,"-")</f>
        <v>5.2372862977554391E-2</v>
      </c>
      <c r="V9" s="176">
        <f>T9-S9</f>
        <v>5796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16639</v>
      </c>
      <c r="P10" s="160">
        <v>8843</v>
      </c>
      <c r="Q10" s="160">
        <v>10689</v>
      </c>
      <c r="R10" s="160">
        <v>8071</v>
      </c>
      <c r="S10" s="160">
        <v>6445</v>
      </c>
      <c r="T10" s="160">
        <v>13387</v>
      </c>
      <c r="U10" s="178">
        <f>IFERROR(T10/S10-1,"-")</f>
        <v>1.0771140418929401</v>
      </c>
      <c r="V10" s="159">
        <f t="shared" ref="V10:V20" si="5">T10-S10</f>
        <v>6942</v>
      </c>
      <c r="W10" s="161">
        <f t="shared" si="4"/>
        <v>0.11494539085039154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14544</v>
      </c>
      <c r="P11" s="164">
        <v>6143</v>
      </c>
      <c r="Q11" s="164">
        <v>6988</v>
      </c>
      <c r="R11" s="164">
        <v>5049</v>
      </c>
      <c r="S11" s="164">
        <v>2828</v>
      </c>
      <c r="T11" s="164">
        <v>8548</v>
      </c>
      <c r="U11" s="179">
        <f>IFERROR(T11/S11-1,"-")</f>
        <v>2.0226308345120225</v>
      </c>
      <c r="V11" s="163">
        <f t="shared" si="5"/>
        <v>5720</v>
      </c>
      <c r="W11" s="165">
        <f>T11/T$9</f>
        <v>7.3396070888858356E-2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2095</v>
      </c>
      <c r="P12" s="164">
        <v>2700</v>
      </c>
      <c r="Q12" s="164">
        <v>3701</v>
      </c>
      <c r="R12" s="164">
        <v>3022</v>
      </c>
      <c r="S12" s="164">
        <v>3617</v>
      </c>
      <c r="T12" s="164">
        <v>4839</v>
      </c>
      <c r="U12" s="179">
        <f>IFERROR(T12/S12-1,"-")</f>
        <v>0.33784904617085987</v>
      </c>
      <c r="V12" s="163">
        <f t="shared" si="5"/>
        <v>1222</v>
      </c>
      <c r="W12" s="165">
        <f t="shared" si="4"/>
        <v>4.1549319961533181E-2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10957</v>
      </c>
      <c r="P13" s="160">
        <v>92304</v>
      </c>
      <c r="Q13" s="160">
        <v>99516</v>
      </c>
      <c r="R13" s="160">
        <v>110454</v>
      </c>
      <c r="S13" s="160">
        <v>104223</v>
      </c>
      <c r="T13" s="160">
        <v>103077</v>
      </c>
      <c r="U13" s="178">
        <f>IFERROR(T13/S13-1,"-")</f>
        <v>-1.099565355055987E-2</v>
      </c>
      <c r="V13" s="159">
        <f t="shared" si="5"/>
        <v>-1146</v>
      </c>
      <c r="W13" s="161">
        <f t="shared" si="4"/>
        <v>0.88505460914960843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332</v>
      </c>
      <c r="P14" s="164">
        <v>38761</v>
      </c>
      <c r="Q14" s="164">
        <v>40477</v>
      </c>
      <c r="R14" s="164">
        <v>48133</v>
      </c>
      <c r="S14" s="164">
        <v>47287</v>
      </c>
      <c r="T14" s="164">
        <v>43807</v>
      </c>
      <c r="U14" s="179">
        <f t="shared" ref="U14:U21" si="7">IFERROR(T14/S14-1,"-")</f>
        <v>-7.359316514052483E-2</v>
      </c>
      <c r="V14" s="163">
        <f t="shared" si="5"/>
        <v>-3480</v>
      </c>
      <c r="W14" s="165">
        <f t="shared" si="4"/>
        <v>0.376141983788982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1231</v>
      </c>
      <c r="P15" s="164">
        <v>5966</v>
      </c>
      <c r="Q15" s="164">
        <v>8947</v>
      </c>
      <c r="R15" s="164">
        <v>10236</v>
      </c>
      <c r="S15" s="164">
        <v>9003</v>
      </c>
      <c r="T15" s="164">
        <v>9229</v>
      </c>
      <c r="U15" s="179">
        <f t="shared" si="7"/>
        <v>2.5102743529934468E-2</v>
      </c>
      <c r="V15" s="163">
        <f t="shared" si="5"/>
        <v>226</v>
      </c>
      <c r="W15" s="165">
        <f t="shared" si="4"/>
        <v>7.9243371342217331E-2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3669</v>
      </c>
      <c r="P16" s="164">
        <v>11878</v>
      </c>
      <c r="Q16" s="164">
        <v>10955</v>
      </c>
      <c r="R16" s="164">
        <v>11527</v>
      </c>
      <c r="S16" s="164">
        <v>9439</v>
      </c>
      <c r="T16" s="164">
        <v>10284</v>
      </c>
      <c r="U16" s="179">
        <f t="shared" si="7"/>
        <v>8.9522195147791139E-2</v>
      </c>
      <c r="V16" s="163">
        <f t="shared" si="5"/>
        <v>845</v>
      </c>
      <c r="W16" s="165">
        <f t="shared" si="4"/>
        <v>8.8301964555570822E-2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115</v>
      </c>
      <c r="P17" s="164">
        <v>3886</v>
      </c>
      <c r="Q17" s="164">
        <v>3467</v>
      </c>
      <c r="R17" s="164">
        <v>2633</v>
      </c>
      <c r="S17" s="164">
        <v>2312</v>
      </c>
      <c r="T17" s="164">
        <v>1774</v>
      </c>
      <c r="U17" s="179">
        <f t="shared" si="7"/>
        <v>-0.23269896193771622</v>
      </c>
      <c r="V17" s="163">
        <f t="shared" si="5"/>
        <v>-538</v>
      </c>
      <c r="W17" s="165">
        <f t="shared" si="4"/>
        <v>1.5232174749278748E-2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404</v>
      </c>
      <c r="P18" s="164">
        <v>1687</v>
      </c>
      <c r="Q18" s="164">
        <v>2040</v>
      </c>
      <c r="R18" s="164">
        <v>2540</v>
      </c>
      <c r="S18" s="164">
        <v>1714</v>
      </c>
      <c r="T18" s="164">
        <v>1916</v>
      </c>
      <c r="U18" s="179">
        <f t="shared" si="7"/>
        <v>0.11785297549591589</v>
      </c>
      <c r="V18" s="163">
        <f t="shared" si="5"/>
        <v>202</v>
      </c>
      <c r="W18" s="165">
        <f t="shared" si="4"/>
        <v>1.6451435636763292E-2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19</v>
      </c>
      <c r="P19" s="164">
        <v>1560</v>
      </c>
      <c r="Q19" s="164">
        <v>1946</v>
      </c>
      <c r="R19" s="164">
        <v>1762</v>
      </c>
      <c r="S19" s="164">
        <v>1993</v>
      </c>
      <c r="T19" s="164">
        <v>1500</v>
      </c>
      <c r="U19" s="179">
        <f t="shared" si="7"/>
        <v>-0.2473657802308078</v>
      </c>
      <c r="V19" s="163">
        <f t="shared" si="5"/>
        <v>-493</v>
      </c>
      <c r="W19" s="165">
        <f t="shared" si="4"/>
        <v>1.287951641709026E-2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37</v>
      </c>
      <c r="P20" s="164">
        <v>725</v>
      </c>
      <c r="Q20" s="164">
        <v>1292</v>
      </c>
      <c r="R20" s="164">
        <v>1254</v>
      </c>
      <c r="S20" s="164">
        <v>806</v>
      </c>
      <c r="T20" s="164">
        <v>771</v>
      </c>
      <c r="U20" s="179">
        <f t="shared" si="7"/>
        <v>-4.3424317617866026E-2</v>
      </c>
      <c r="V20" s="163">
        <f t="shared" si="5"/>
        <v>-35</v>
      </c>
      <c r="W20" s="165">
        <f t="shared" si="4"/>
        <v>6.6200714383843938E-3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5150</v>
      </c>
      <c r="P21" s="169">
        <f t="shared" si="9"/>
        <v>27841</v>
      </c>
      <c r="Q21" s="169">
        <f t="shared" si="9"/>
        <v>30392</v>
      </c>
      <c r="R21" s="169">
        <f t="shared" si="9"/>
        <v>32369</v>
      </c>
      <c r="S21" s="169">
        <f t="shared" si="9"/>
        <v>31669</v>
      </c>
      <c r="T21" s="169">
        <f t="shared" si="9"/>
        <v>33796</v>
      </c>
      <c r="U21" s="180">
        <f t="shared" si="7"/>
        <v>6.7163472165208793E-2</v>
      </c>
      <c r="V21" s="168">
        <f>T21-S21</f>
        <v>2127</v>
      </c>
      <c r="W21" s="170">
        <f t="shared" si="4"/>
        <v>0.29018409122132161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154D-C3EA-4571-A162-51A557268F91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281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54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6263</v>
      </c>
      <c r="P9" s="176">
        <f t="shared" si="3"/>
        <v>21379</v>
      </c>
      <c r="Q9" s="176">
        <f t="shared" si="3"/>
        <v>23156</v>
      </c>
      <c r="R9" s="176">
        <f t="shared" si="3"/>
        <v>24437</v>
      </c>
      <c r="S9" s="176">
        <f t="shared" si="3"/>
        <v>25397</v>
      </c>
      <c r="T9" s="176">
        <f t="shared" si="3"/>
        <v>24797</v>
      </c>
      <c r="U9" s="177">
        <f>IFERROR(T9/S9-1,"-")</f>
        <v>-2.3624837579241609E-2</v>
      </c>
      <c r="V9" s="176">
        <f>T9-S9</f>
        <v>-600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3051</v>
      </c>
      <c r="P10" s="160">
        <v>2656</v>
      </c>
      <c r="Q10" s="160">
        <v>3844</v>
      </c>
      <c r="R10" s="160">
        <v>2988</v>
      </c>
      <c r="S10" s="160">
        <v>3024</v>
      </c>
      <c r="T10" s="160">
        <v>4363</v>
      </c>
      <c r="U10" s="178">
        <f>IFERROR(T10/S10-1,"-")</f>
        <v>0.44279100529100535</v>
      </c>
      <c r="V10" s="159">
        <f t="shared" ref="V10:V20" si="5">T10-S10</f>
        <v>1339</v>
      </c>
      <c r="W10" s="161">
        <f t="shared" si="4"/>
        <v>0.17594870347219421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2088</v>
      </c>
      <c r="P11" s="164">
        <v>1732</v>
      </c>
      <c r="Q11" s="164">
        <v>2599</v>
      </c>
      <c r="R11" s="164">
        <v>2079</v>
      </c>
      <c r="S11" s="164">
        <v>1853</v>
      </c>
      <c r="T11" s="164">
        <v>2553</v>
      </c>
      <c r="U11" s="179">
        <f>IFERROR(T11/S11-1,"-")</f>
        <v>0.37776578521316773</v>
      </c>
      <c r="V11" s="163">
        <f t="shared" si="5"/>
        <v>700</v>
      </c>
      <c r="W11" s="165">
        <f>T11/T$9</f>
        <v>0.10295600274226721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963</v>
      </c>
      <c r="P12" s="164">
        <v>924</v>
      </c>
      <c r="Q12" s="164">
        <v>1245</v>
      </c>
      <c r="R12" s="164">
        <v>909</v>
      </c>
      <c r="S12" s="164">
        <v>1171</v>
      </c>
      <c r="T12" s="164">
        <v>1810</v>
      </c>
      <c r="U12" s="179">
        <f>IFERROR(T12/S12-1,"-")</f>
        <v>0.54568744662681468</v>
      </c>
      <c r="V12" s="163">
        <f t="shared" si="5"/>
        <v>639</v>
      </c>
      <c r="W12" s="165">
        <f t="shared" si="4"/>
        <v>7.2992700729927001E-2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3212</v>
      </c>
      <c r="P13" s="160">
        <v>18723</v>
      </c>
      <c r="Q13" s="160">
        <v>19312</v>
      </c>
      <c r="R13" s="160">
        <v>21449</v>
      </c>
      <c r="S13" s="160">
        <v>22373</v>
      </c>
      <c r="T13" s="160">
        <v>20434</v>
      </c>
      <c r="U13" s="178">
        <f>IFERROR(T13/S13-1,"-")</f>
        <v>-8.6666964644884437E-2</v>
      </c>
      <c r="V13" s="159">
        <f t="shared" si="5"/>
        <v>-1939</v>
      </c>
      <c r="W13" s="161">
        <f t="shared" si="4"/>
        <v>0.82405129652780573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126</v>
      </c>
      <c r="P14" s="164">
        <v>6676</v>
      </c>
      <c r="Q14" s="164">
        <v>7396</v>
      </c>
      <c r="R14" s="164">
        <v>9052</v>
      </c>
      <c r="S14" s="164">
        <v>9611</v>
      </c>
      <c r="T14" s="164">
        <v>8594</v>
      </c>
      <c r="U14" s="179">
        <f t="shared" ref="U14:U21" si="7">IFERROR(T14/S14-1,"-")</f>
        <v>-0.10581625221100821</v>
      </c>
      <c r="V14" s="163">
        <f t="shared" si="5"/>
        <v>-1017</v>
      </c>
      <c r="W14" s="165">
        <f t="shared" si="4"/>
        <v>0.34657418236076942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278</v>
      </c>
      <c r="P15" s="164">
        <v>1677</v>
      </c>
      <c r="Q15" s="164">
        <v>1302</v>
      </c>
      <c r="R15" s="164">
        <v>1480</v>
      </c>
      <c r="S15" s="164">
        <v>1413</v>
      </c>
      <c r="T15" s="164">
        <v>1221</v>
      </c>
      <c r="U15" s="179">
        <f t="shared" si="7"/>
        <v>-0.13588110403397025</v>
      </c>
      <c r="V15" s="163">
        <f t="shared" si="5"/>
        <v>-192</v>
      </c>
      <c r="W15" s="165">
        <f t="shared" si="4"/>
        <v>4.923982739847562E-2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788</v>
      </c>
      <c r="P16" s="164">
        <v>1977</v>
      </c>
      <c r="Q16" s="164">
        <v>1966</v>
      </c>
      <c r="R16" s="164">
        <v>1844</v>
      </c>
      <c r="S16" s="164">
        <v>2055</v>
      </c>
      <c r="T16" s="164">
        <v>1626</v>
      </c>
      <c r="U16" s="179">
        <f t="shared" si="7"/>
        <v>-0.20875912408759123</v>
      </c>
      <c r="V16" s="163">
        <f t="shared" si="5"/>
        <v>-429</v>
      </c>
      <c r="W16" s="165">
        <f t="shared" si="4"/>
        <v>6.5572448280033876E-2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89</v>
      </c>
      <c r="P17" s="164">
        <v>938</v>
      </c>
      <c r="Q17" s="164">
        <v>618</v>
      </c>
      <c r="R17" s="164">
        <v>635</v>
      </c>
      <c r="S17" s="164">
        <v>692</v>
      </c>
      <c r="T17" s="164">
        <v>553</v>
      </c>
      <c r="U17" s="179">
        <f t="shared" si="7"/>
        <v>-0.20086705202312138</v>
      </c>
      <c r="V17" s="163">
        <f t="shared" si="5"/>
        <v>-139</v>
      </c>
      <c r="W17" s="165">
        <f t="shared" si="4"/>
        <v>2.2301084808646208E-2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48</v>
      </c>
      <c r="P18" s="164">
        <v>492</v>
      </c>
      <c r="Q18" s="164">
        <v>324</v>
      </c>
      <c r="R18" s="164">
        <v>449</v>
      </c>
      <c r="S18" s="164">
        <v>428</v>
      </c>
      <c r="T18" s="164">
        <v>319</v>
      </c>
      <c r="U18" s="179">
        <f t="shared" si="7"/>
        <v>-0.25467289719626163</v>
      </c>
      <c r="V18" s="163">
        <f t="shared" si="5"/>
        <v>-109</v>
      </c>
      <c r="W18" s="165">
        <f t="shared" si="4"/>
        <v>1.2864459410412549E-2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17</v>
      </c>
      <c r="P19" s="164">
        <v>230</v>
      </c>
      <c r="Q19" s="164">
        <v>294</v>
      </c>
      <c r="R19" s="164">
        <v>188</v>
      </c>
      <c r="S19" s="164">
        <v>255</v>
      </c>
      <c r="T19" s="164">
        <v>335</v>
      </c>
      <c r="U19" s="179">
        <f t="shared" si="7"/>
        <v>0.31372549019607843</v>
      </c>
      <c r="V19" s="163">
        <f t="shared" si="5"/>
        <v>80</v>
      </c>
      <c r="W19" s="165">
        <f t="shared" si="4"/>
        <v>1.3509698753881519E-2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4</v>
      </c>
      <c r="P20" s="164">
        <v>163</v>
      </c>
      <c r="Q20" s="164">
        <v>293</v>
      </c>
      <c r="R20" s="164">
        <v>306</v>
      </c>
      <c r="S20" s="164">
        <v>287</v>
      </c>
      <c r="T20" s="164">
        <v>332</v>
      </c>
      <c r="U20" s="179">
        <f t="shared" si="7"/>
        <v>0.15679442508710806</v>
      </c>
      <c r="V20" s="163">
        <f t="shared" si="5"/>
        <v>45</v>
      </c>
      <c r="W20" s="165">
        <f t="shared" si="4"/>
        <v>1.3388716376981087E-2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>
        <f t="shared" ref="O21:T21" si="9">O13-SUM(O14:O20)</f>
        <v>1862</v>
      </c>
      <c r="P21" s="169">
        <f t="shared" si="9"/>
        <v>6570</v>
      </c>
      <c r="Q21" s="169">
        <f t="shared" si="9"/>
        <v>7119</v>
      </c>
      <c r="R21" s="169">
        <f t="shared" si="9"/>
        <v>7495</v>
      </c>
      <c r="S21" s="169">
        <f t="shared" si="9"/>
        <v>7632</v>
      </c>
      <c r="T21" s="169">
        <f t="shared" si="9"/>
        <v>7454</v>
      </c>
      <c r="U21" s="180">
        <f t="shared" si="7"/>
        <v>-2.3322851153039781E-2</v>
      </c>
      <c r="V21" s="168">
        <f>T21-S21</f>
        <v>-178</v>
      </c>
      <c r="W21" s="170">
        <f t="shared" si="4"/>
        <v>0.3006008791386055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329</v>
      </c>
      <c r="D66" s="160" t="s">
        <v>329</v>
      </c>
      <c r="E66" s="160" t="s">
        <v>329</v>
      </c>
      <c r="F66" s="160" t="s">
        <v>329</v>
      </c>
      <c r="G66" s="160" t="s">
        <v>329</v>
      </c>
      <c r="H66" s="160" t="s">
        <v>329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329</v>
      </c>
      <c r="D67" s="164" t="s">
        <v>329</v>
      </c>
      <c r="E67" s="164" t="s">
        <v>329</v>
      </c>
      <c r="F67" s="164" t="s">
        <v>329</v>
      </c>
      <c r="G67" s="164" t="s">
        <v>329</v>
      </c>
      <c r="H67" s="164" t="s">
        <v>329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329</v>
      </c>
      <c r="D68" s="164" t="s">
        <v>329</v>
      </c>
      <c r="E68" s="164" t="s">
        <v>329</v>
      </c>
      <c r="F68" s="164" t="s">
        <v>329</v>
      </c>
      <c r="G68" s="164" t="s">
        <v>329</v>
      </c>
      <c r="H68" s="164" t="s">
        <v>329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329</v>
      </c>
      <c r="D69" s="160" t="s">
        <v>329</v>
      </c>
      <c r="E69" s="160" t="s">
        <v>329</v>
      </c>
      <c r="F69" s="160" t="s">
        <v>329</v>
      </c>
      <c r="G69" s="160" t="s">
        <v>329</v>
      </c>
      <c r="H69" s="160" t="s">
        <v>329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329</v>
      </c>
      <c r="D70" s="164" t="s">
        <v>329</v>
      </c>
      <c r="E70" s="164" t="s">
        <v>329</v>
      </c>
      <c r="F70" s="164" t="s">
        <v>329</v>
      </c>
      <c r="G70" s="164" t="s">
        <v>329</v>
      </c>
      <c r="H70" s="164" t="s">
        <v>329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329</v>
      </c>
      <c r="D71" s="164" t="s">
        <v>329</v>
      </c>
      <c r="E71" s="164" t="s">
        <v>329</v>
      </c>
      <c r="F71" s="164" t="s">
        <v>329</v>
      </c>
      <c r="G71" s="164" t="s">
        <v>329</v>
      </c>
      <c r="H71" s="164" t="s">
        <v>329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329</v>
      </c>
      <c r="D72" s="164" t="s">
        <v>329</v>
      </c>
      <c r="E72" s="164" t="s">
        <v>329</v>
      </c>
      <c r="F72" s="164" t="s">
        <v>329</v>
      </c>
      <c r="G72" s="164" t="s">
        <v>329</v>
      </c>
      <c r="H72" s="164" t="s">
        <v>329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329</v>
      </c>
      <c r="D73" s="164" t="s">
        <v>329</v>
      </c>
      <c r="E73" s="164" t="s">
        <v>329</v>
      </c>
      <c r="F73" s="164" t="s">
        <v>329</v>
      </c>
      <c r="G73" s="164" t="s">
        <v>329</v>
      </c>
      <c r="H73" s="164" t="s">
        <v>329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329</v>
      </c>
      <c r="D74" s="164" t="s">
        <v>329</v>
      </c>
      <c r="E74" s="164" t="s">
        <v>329</v>
      </c>
      <c r="F74" s="164" t="s">
        <v>329</v>
      </c>
      <c r="G74" s="164" t="s">
        <v>329</v>
      </c>
      <c r="H74" s="164" t="s">
        <v>329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329</v>
      </c>
      <c r="D75" s="164" t="s">
        <v>329</v>
      </c>
      <c r="E75" s="164" t="s">
        <v>329</v>
      </c>
      <c r="F75" s="164" t="s">
        <v>329</v>
      </c>
      <c r="G75" s="164" t="s">
        <v>329</v>
      </c>
      <c r="H75" s="164" t="s">
        <v>329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329</v>
      </c>
      <c r="D76" s="164" t="s">
        <v>329</v>
      </c>
      <c r="E76" s="164" t="s">
        <v>329</v>
      </c>
      <c r="F76" s="164" t="s">
        <v>329</v>
      </c>
      <c r="G76" s="164" t="s">
        <v>329</v>
      </c>
      <c r="H76" s="164" t="s">
        <v>329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329</v>
      </c>
      <c r="D94" s="160" t="s">
        <v>329</v>
      </c>
      <c r="E94" s="160" t="s">
        <v>329</v>
      </c>
      <c r="F94" s="160" t="s">
        <v>329</v>
      </c>
      <c r="G94" s="160" t="s">
        <v>329</v>
      </c>
      <c r="H94" s="160" t="s">
        <v>329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329</v>
      </c>
      <c r="D95" s="164" t="s">
        <v>329</v>
      </c>
      <c r="E95" s="164" t="s">
        <v>329</v>
      </c>
      <c r="F95" s="164" t="s">
        <v>329</v>
      </c>
      <c r="G95" s="164" t="s">
        <v>329</v>
      </c>
      <c r="H95" s="164" t="s">
        <v>329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329</v>
      </c>
      <c r="D96" s="164" t="s">
        <v>329</v>
      </c>
      <c r="E96" s="164" t="s">
        <v>329</v>
      </c>
      <c r="F96" s="164" t="s">
        <v>329</v>
      </c>
      <c r="G96" s="164" t="s">
        <v>329</v>
      </c>
      <c r="H96" s="164" t="s">
        <v>329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329</v>
      </c>
      <c r="D97" s="160" t="s">
        <v>329</v>
      </c>
      <c r="E97" s="160" t="s">
        <v>329</v>
      </c>
      <c r="F97" s="160" t="s">
        <v>329</v>
      </c>
      <c r="G97" s="160" t="s">
        <v>329</v>
      </c>
      <c r="H97" s="160" t="s">
        <v>329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329</v>
      </c>
      <c r="D98" s="164" t="s">
        <v>329</v>
      </c>
      <c r="E98" s="164" t="s">
        <v>329</v>
      </c>
      <c r="F98" s="164" t="s">
        <v>329</v>
      </c>
      <c r="G98" s="164" t="s">
        <v>329</v>
      </c>
      <c r="H98" s="164" t="s">
        <v>329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329</v>
      </c>
      <c r="D99" s="164" t="s">
        <v>329</v>
      </c>
      <c r="E99" s="164" t="s">
        <v>329</v>
      </c>
      <c r="F99" s="164" t="s">
        <v>329</v>
      </c>
      <c r="G99" s="164" t="s">
        <v>329</v>
      </c>
      <c r="H99" s="164" t="s">
        <v>329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329</v>
      </c>
      <c r="D100" s="164" t="s">
        <v>329</v>
      </c>
      <c r="E100" s="164" t="s">
        <v>329</v>
      </c>
      <c r="F100" s="164" t="s">
        <v>329</v>
      </c>
      <c r="G100" s="164" t="s">
        <v>329</v>
      </c>
      <c r="H100" s="164" t="s">
        <v>329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329</v>
      </c>
      <c r="D101" s="164" t="s">
        <v>329</v>
      </c>
      <c r="E101" s="164" t="s">
        <v>329</v>
      </c>
      <c r="F101" s="164" t="s">
        <v>329</v>
      </c>
      <c r="G101" s="164" t="s">
        <v>329</v>
      </c>
      <c r="H101" s="164" t="s">
        <v>329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329</v>
      </c>
      <c r="D102" s="164" t="s">
        <v>329</v>
      </c>
      <c r="E102" s="164" t="s">
        <v>329</v>
      </c>
      <c r="F102" s="164" t="s">
        <v>329</v>
      </c>
      <c r="G102" s="164" t="s">
        <v>329</v>
      </c>
      <c r="H102" s="164" t="s">
        <v>329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329</v>
      </c>
      <c r="D103" s="164" t="s">
        <v>329</v>
      </c>
      <c r="E103" s="164" t="s">
        <v>329</v>
      </c>
      <c r="F103" s="164" t="s">
        <v>329</v>
      </c>
      <c r="G103" s="164" t="s">
        <v>329</v>
      </c>
      <c r="H103" s="164" t="s">
        <v>329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329</v>
      </c>
      <c r="D104" s="164" t="s">
        <v>329</v>
      </c>
      <c r="E104" s="164" t="s">
        <v>329</v>
      </c>
      <c r="F104" s="164" t="s">
        <v>329</v>
      </c>
      <c r="G104" s="164" t="s">
        <v>329</v>
      </c>
      <c r="H104" s="164" t="s">
        <v>329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329</v>
      </c>
      <c r="D122" s="160" t="s">
        <v>329</v>
      </c>
      <c r="E122" s="160" t="s">
        <v>329</v>
      </c>
      <c r="F122" s="160" t="s">
        <v>329</v>
      </c>
      <c r="G122" s="160" t="s">
        <v>329</v>
      </c>
      <c r="H122" s="160" t="s">
        <v>329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329</v>
      </c>
      <c r="D123" s="164" t="s">
        <v>329</v>
      </c>
      <c r="E123" s="164" t="s">
        <v>329</v>
      </c>
      <c r="F123" s="164" t="s">
        <v>329</v>
      </c>
      <c r="G123" s="164" t="s">
        <v>329</v>
      </c>
      <c r="H123" s="164" t="s">
        <v>329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329</v>
      </c>
      <c r="D124" s="164" t="s">
        <v>329</v>
      </c>
      <c r="E124" s="164" t="s">
        <v>329</v>
      </c>
      <c r="F124" s="164" t="s">
        <v>329</v>
      </c>
      <c r="G124" s="164" t="s">
        <v>329</v>
      </c>
      <c r="H124" s="164" t="s">
        <v>329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329</v>
      </c>
      <c r="D125" s="160" t="s">
        <v>329</v>
      </c>
      <c r="E125" s="160" t="s">
        <v>329</v>
      </c>
      <c r="F125" s="160" t="s">
        <v>329</v>
      </c>
      <c r="G125" s="160" t="s">
        <v>329</v>
      </c>
      <c r="H125" s="160" t="s">
        <v>329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329</v>
      </c>
      <c r="D126" s="164" t="s">
        <v>329</v>
      </c>
      <c r="E126" s="164" t="s">
        <v>329</v>
      </c>
      <c r="F126" s="164" t="s">
        <v>329</v>
      </c>
      <c r="G126" s="164" t="s">
        <v>329</v>
      </c>
      <c r="H126" s="164" t="s">
        <v>329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329</v>
      </c>
      <c r="D127" s="164" t="s">
        <v>329</v>
      </c>
      <c r="E127" s="164" t="s">
        <v>329</v>
      </c>
      <c r="F127" s="164" t="s">
        <v>329</v>
      </c>
      <c r="G127" s="164" t="s">
        <v>329</v>
      </c>
      <c r="H127" s="164" t="s">
        <v>329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329</v>
      </c>
      <c r="D128" s="164" t="s">
        <v>329</v>
      </c>
      <c r="E128" s="164" t="s">
        <v>329</v>
      </c>
      <c r="F128" s="164" t="s">
        <v>329</v>
      </c>
      <c r="G128" s="164" t="s">
        <v>329</v>
      </c>
      <c r="H128" s="164" t="s">
        <v>329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329</v>
      </c>
      <c r="D129" s="164" t="s">
        <v>329</v>
      </c>
      <c r="E129" s="164" t="s">
        <v>329</v>
      </c>
      <c r="F129" s="164" t="s">
        <v>329</v>
      </c>
      <c r="G129" s="164" t="s">
        <v>329</v>
      </c>
      <c r="H129" s="164" t="s">
        <v>329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329</v>
      </c>
      <c r="D130" s="164" t="s">
        <v>329</v>
      </c>
      <c r="E130" s="164" t="s">
        <v>329</v>
      </c>
      <c r="F130" s="164" t="s">
        <v>329</v>
      </c>
      <c r="G130" s="164" t="s">
        <v>329</v>
      </c>
      <c r="H130" s="164" t="s">
        <v>329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329</v>
      </c>
      <c r="D131" s="164" t="s">
        <v>329</v>
      </c>
      <c r="E131" s="164" t="s">
        <v>329</v>
      </c>
      <c r="F131" s="164" t="s">
        <v>329</v>
      </c>
      <c r="G131" s="164" t="s">
        <v>329</v>
      </c>
      <c r="H131" s="164" t="s">
        <v>329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329</v>
      </c>
      <c r="D132" s="164" t="s">
        <v>329</v>
      </c>
      <c r="E132" s="164" t="s">
        <v>329</v>
      </c>
      <c r="F132" s="164" t="s">
        <v>329</v>
      </c>
      <c r="G132" s="164" t="s">
        <v>329</v>
      </c>
      <c r="H132" s="164" t="s">
        <v>329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2B41-41D0-4E52-8324-4193AC378ECC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274</v>
      </c>
      <c r="L6" s="172" t="s">
        <v>275</v>
      </c>
      <c r="M6" s="172" t="s">
        <v>276</v>
      </c>
      <c r="N6" s="172" t="s">
        <v>277</v>
      </c>
      <c r="O6" s="172" t="s">
        <v>278</v>
      </c>
      <c r="P6" s="172" t="s">
        <v>279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274</v>
      </c>
      <c r="T6" s="172" t="s">
        <v>276</v>
      </c>
      <c r="U6" s="172" t="s">
        <v>277</v>
      </c>
      <c r="V6" s="172" t="s">
        <v>278</v>
      </c>
      <c r="W6" s="172" t="s">
        <v>279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31C7-117A-4BFF-92E9-DC4EECF16533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1169-1688-4E40-A65F-325CBE813E4C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54</v>
      </c>
      <c r="C7" s="285" t="s">
        <v>8</v>
      </c>
      <c r="D7" s="15" t="s">
        <v>32</v>
      </c>
      <c r="E7" s="16">
        <v>18886</v>
      </c>
      <c r="F7" s="16">
        <v>21065</v>
      </c>
      <c r="G7" s="16">
        <v>22841</v>
      </c>
      <c r="H7" s="16">
        <v>23159</v>
      </c>
      <c r="I7" s="16">
        <v>25073</v>
      </c>
      <c r="J7" s="17">
        <f>I7/H7-1</f>
        <v>8.2646055529167928E-2</v>
      </c>
      <c r="K7" s="16">
        <f>I7-H7</f>
        <v>1914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15881</v>
      </c>
      <c r="F8" s="20">
        <v>17783</v>
      </c>
      <c r="G8" s="20">
        <v>19273</v>
      </c>
      <c r="H8" s="20">
        <v>19200</v>
      </c>
      <c r="I8" s="20">
        <v>20802</v>
      </c>
      <c r="J8" s="21">
        <f t="shared" ref="J8:J20" si="0">I8/H8-1</f>
        <v>8.3437500000000053E-2</v>
      </c>
      <c r="K8" s="20">
        <f t="shared" ref="K8:K17" si="1">I8-H8</f>
        <v>1602</v>
      </c>
      <c r="L8" s="22">
        <f>I8/$I$7</f>
        <v>0.82965740039085867</v>
      </c>
    </row>
    <row r="9" spans="2:12" x14ac:dyDescent="0.25">
      <c r="B9" s="278"/>
      <c r="C9" s="281"/>
      <c r="D9" s="23" t="s">
        <v>34</v>
      </c>
      <c r="E9" s="24">
        <v>3005</v>
      </c>
      <c r="F9" s="24">
        <v>3282</v>
      </c>
      <c r="G9" s="24">
        <v>3568</v>
      </c>
      <c r="H9" s="24">
        <v>3959</v>
      </c>
      <c r="I9" s="24">
        <v>4271</v>
      </c>
      <c r="J9" s="25">
        <f>IFERROR(I9/H9-1,"-")</f>
        <v>7.8807779742359196E-2</v>
      </c>
      <c r="K9" s="24">
        <f>IFERROR(I9-H9,"-")</f>
        <v>312</v>
      </c>
      <c r="L9" s="25">
        <f>IFERROR(I9/$I$7,"-")</f>
        <v>0.1703425996091413</v>
      </c>
    </row>
    <row r="10" spans="2:12" x14ac:dyDescent="0.25">
      <c r="B10" s="278"/>
      <c r="C10" s="282" t="s">
        <v>35</v>
      </c>
      <c r="D10" s="26" t="s">
        <v>32</v>
      </c>
      <c r="E10" s="27">
        <v>22878</v>
      </c>
      <c r="F10" s="27">
        <v>25226</v>
      </c>
      <c r="G10" s="27">
        <v>27463</v>
      </c>
      <c r="H10" s="27">
        <v>27371</v>
      </c>
      <c r="I10" s="27">
        <v>29373</v>
      </c>
      <c r="J10" s="28">
        <f t="shared" si="0"/>
        <v>7.3143107668700358E-2</v>
      </c>
      <c r="K10" s="27">
        <f t="shared" si="1"/>
        <v>2002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19476</v>
      </c>
      <c r="F11" s="29">
        <v>21517</v>
      </c>
      <c r="G11" s="29">
        <v>23234</v>
      </c>
      <c r="H11" s="29">
        <v>22713</v>
      </c>
      <c r="I11" s="29">
        <v>24384</v>
      </c>
      <c r="J11" s="30">
        <f t="shared" si="0"/>
        <v>7.3570202086910674E-2</v>
      </c>
      <c r="K11" s="29">
        <f t="shared" si="1"/>
        <v>1671</v>
      </c>
      <c r="L11" s="31">
        <f>I11/$I$10</f>
        <v>0.83015013788172809</v>
      </c>
    </row>
    <row r="12" spans="2:12" x14ac:dyDescent="0.25">
      <c r="B12" s="278"/>
      <c r="C12" s="284"/>
      <c r="D12" s="32" t="s">
        <v>34</v>
      </c>
      <c r="E12" s="33">
        <v>3402</v>
      </c>
      <c r="F12" s="33">
        <v>3709</v>
      </c>
      <c r="G12" s="33">
        <v>4229</v>
      </c>
      <c r="H12" s="33">
        <v>4658</v>
      </c>
      <c r="I12" s="33">
        <v>4989</v>
      </c>
      <c r="J12" s="34">
        <f>IFERROR(I12/H12-1,"-")</f>
        <v>7.1060541004723143E-2</v>
      </c>
      <c r="K12" s="33">
        <f>IFERROR(I12-H12,"-")</f>
        <v>331</v>
      </c>
      <c r="L12" s="34">
        <f>IFERROR(I12/$I$10,"-")</f>
        <v>0.16984986211827188</v>
      </c>
    </row>
    <row r="13" spans="2:12" x14ac:dyDescent="0.25">
      <c r="B13" s="278"/>
      <c r="C13" s="285" t="s">
        <v>21</v>
      </c>
      <c r="D13" s="15" t="s">
        <v>32</v>
      </c>
      <c r="E13" s="16">
        <v>132220</v>
      </c>
      <c r="F13" s="16">
        <v>142289</v>
      </c>
      <c r="G13" s="16">
        <v>157113</v>
      </c>
      <c r="H13" s="16">
        <v>156124</v>
      </c>
      <c r="I13" s="16">
        <v>156064</v>
      </c>
      <c r="J13" s="17">
        <f t="shared" si="0"/>
        <v>-3.8430990750937255E-4</v>
      </c>
      <c r="K13" s="16">
        <f t="shared" si="1"/>
        <v>-60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116273</v>
      </c>
      <c r="F14" s="20">
        <v>123362</v>
      </c>
      <c r="G14" s="20">
        <v>137217</v>
      </c>
      <c r="H14" s="20">
        <v>131926</v>
      </c>
      <c r="I14" s="20">
        <v>132851</v>
      </c>
      <c r="J14" s="21">
        <f t="shared" si="0"/>
        <v>7.0115064505860136E-3</v>
      </c>
      <c r="K14" s="20">
        <f t="shared" si="1"/>
        <v>925</v>
      </c>
      <c r="L14" s="22">
        <f>I14/$I$13</f>
        <v>0.85125973959401269</v>
      </c>
    </row>
    <row r="15" spans="2:12" x14ac:dyDescent="0.25">
      <c r="B15" s="278"/>
      <c r="C15" s="281"/>
      <c r="D15" s="23" t="s">
        <v>34</v>
      </c>
      <c r="E15" s="24">
        <v>15947</v>
      </c>
      <c r="F15" s="24">
        <v>18927</v>
      </c>
      <c r="G15" s="24">
        <v>19896</v>
      </c>
      <c r="H15" s="24">
        <v>24198</v>
      </c>
      <c r="I15" s="24">
        <v>23213</v>
      </c>
      <c r="J15" s="25">
        <f>IFERROR(I15/H15-1,"-")</f>
        <v>-4.0705843458136992E-2</v>
      </c>
      <c r="K15" s="24">
        <f>IFERROR(I15-H15,"-")</f>
        <v>-985</v>
      </c>
      <c r="L15" s="25">
        <f>IFERROR(I15/$I$13,"-")</f>
        <v>0.14874026040598728</v>
      </c>
    </row>
    <row r="16" spans="2:12" x14ac:dyDescent="0.25">
      <c r="B16" s="278"/>
      <c r="C16" s="282" t="s">
        <v>22</v>
      </c>
      <c r="D16" s="26" t="s">
        <v>32</v>
      </c>
      <c r="E16" s="35">
        <v>7.000953086942709</v>
      </c>
      <c r="F16" s="35">
        <v>6.7547590790410634</v>
      </c>
      <c r="G16" s="35">
        <v>6.8785517271573049</v>
      </c>
      <c r="H16" s="35">
        <v>6.7413964333520449</v>
      </c>
      <c r="I16" s="35">
        <v>6.2243847963945278</v>
      </c>
      <c r="J16" s="36">
        <f t="shared" si="0"/>
        <v>-7.6692068485941567E-2</v>
      </c>
      <c r="K16" s="37">
        <f t="shared" si="1"/>
        <v>-0.51701163695751706</v>
      </c>
      <c r="L16" s="38"/>
    </row>
    <row r="17" spans="2:12" x14ac:dyDescent="0.25">
      <c r="B17" s="278"/>
      <c r="C17" s="283"/>
      <c r="D17" s="4" t="s">
        <v>33</v>
      </c>
      <c r="E17" s="39">
        <f>E14/E8</f>
        <v>7.3215162773125115</v>
      </c>
      <c r="F17" s="39">
        <f t="shared" ref="F17:I17" si="2">F14/F8</f>
        <v>6.9370747342968002</v>
      </c>
      <c r="G17" s="39">
        <f t="shared" si="2"/>
        <v>7.119649250246459</v>
      </c>
      <c r="H17" s="39">
        <f t="shared" si="2"/>
        <v>6.8711458333333333</v>
      </c>
      <c r="I17" s="39">
        <f t="shared" si="2"/>
        <v>6.3864532256513797</v>
      </c>
      <c r="J17" s="40">
        <f t="shared" si="0"/>
        <v>-7.0540288248665983E-2</v>
      </c>
      <c r="K17" s="41">
        <f t="shared" si="1"/>
        <v>-0.48469260768195355</v>
      </c>
      <c r="L17" s="42"/>
    </row>
    <row r="18" spans="2:12" x14ac:dyDescent="0.25">
      <c r="B18" s="278"/>
      <c r="C18" s="284"/>
      <c r="D18" s="32" t="s">
        <v>34</v>
      </c>
      <c r="E18" s="43">
        <f>IFERROR(E15/E9,"-")</f>
        <v>5.3068219633943432</v>
      </c>
      <c r="F18" s="43">
        <f t="shared" ref="F18:H18" si="3">IFERROR(F15/F9,"-")</f>
        <v>5.7669104204753197</v>
      </c>
      <c r="G18" s="43">
        <f t="shared" si="3"/>
        <v>5.5762331838565027</v>
      </c>
      <c r="H18" s="43">
        <f t="shared" si="3"/>
        <v>6.1121495327102799</v>
      </c>
      <c r="I18" s="43">
        <f>IFERROR(I15/I9,"-")</f>
        <v>5.435026925778506</v>
      </c>
      <c r="J18" s="34">
        <f>IFERROR(I18/H18-1,"-")</f>
        <v>-0.11078305648577957</v>
      </c>
      <c r="K18" s="33">
        <f>IFERROR(I18-H18,"-")</f>
        <v>-0.67712260693177395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0.6873999999999999</v>
      </c>
      <c r="F19" s="18">
        <v>0.76780000000000004</v>
      </c>
      <c r="G19" s="18">
        <v>0.81640000000000001</v>
      </c>
      <c r="H19" s="18">
        <v>0.80099999999999993</v>
      </c>
      <c r="I19" s="18">
        <v>0.81370000000000009</v>
      </c>
      <c r="J19" s="17">
        <f t="shared" si="0"/>
        <v>1.5855181023720633E-2</v>
      </c>
      <c r="K19" s="44">
        <f>(I19-H19)*100</f>
        <v>1.2700000000000156</v>
      </c>
      <c r="L19" s="18"/>
    </row>
    <row r="20" spans="2:12" x14ac:dyDescent="0.25">
      <c r="B20" s="278"/>
      <c r="C20" s="287"/>
      <c r="D20" s="19" t="s">
        <v>33</v>
      </c>
      <c r="E20" s="22">
        <v>0.81559999999999999</v>
      </c>
      <c r="F20" s="22">
        <v>0.9104000000000001</v>
      </c>
      <c r="G20" s="22">
        <v>0.96189999999999998</v>
      </c>
      <c r="H20" s="22">
        <v>0.92480000000000007</v>
      </c>
      <c r="I20" s="22">
        <v>0.93129999999999991</v>
      </c>
      <c r="J20" s="21">
        <f t="shared" si="0"/>
        <v>7.0285467128026191E-3</v>
      </c>
      <c r="K20" s="46">
        <f>(I20-H20)*100</f>
        <v>0.64999999999998392</v>
      </c>
      <c r="L20" s="22"/>
    </row>
    <row r="21" spans="2:12" x14ac:dyDescent="0.25">
      <c r="B21" s="278"/>
      <c r="C21" s="288"/>
      <c r="D21" s="23" t="s">
        <v>34</v>
      </c>
      <c r="E21" s="25">
        <v>0.32020000000000004</v>
      </c>
      <c r="F21" s="25">
        <v>0.38009999999999999</v>
      </c>
      <c r="G21" s="25">
        <v>0.39950000000000002</v>
      </c>
      <c r="H21" s="25">
        <v>0.46299999999999997</v>
      </c>
      <c r="I21" s="25">
        <v>0.47240000000000004</v>
      </c>
      <c r="J21" s="25">
        <f>IFERROR(I21/H21-1,"-")</f>
        <v>2.0302375809935436E-2</v>
      </c>
      <c r="K21" s="24">
        <f>IFERROR(I21-H21,"-")</f>
        <v>9.400000000000075E-3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6412</v>
      </c>
      <c r="F22" s="27">
        <v>6177</v>
      </c>
      <c r="G22" s="27">
        <v>6415</v>
      </c>
      <c r="H22" s="27">
        <v>6497</v>
      </c>
      <c r="I22" s="27">
        <v>6393</v>
      </c>
      <c r="J22" s="36">
        <f>I22/H22-1</f>
        <v>-1.6007388025242375E-2</v>
      </c>
      <c r="K22" s="27">
        <f>I22-H22</f>
        <v>-104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4752</v>
      </c>
      <c r="F23" s="29">
        <v>4517</v>
      </c>
      <c r="G23" s="29">
        <v>4755</v>
      </c>
      <c r="H23" s="29">
        <v>4755</v>
      </c>
      <c r="I23" s="29">
        <v>4755</v>
      </c>
      <c r="J23" s="40">
        <f>I23/H23-1</f>
        <v>0</v>
      </c>
      <c r="K23" s="29">
        <f>I23-H23</f>
        <v>0</v>
      </c>
      <c r="L23" s="42">
        <f>I23/$I$22</f>
        <v>0.74378226184889729</v>
      </c>
    </row>
    <row r="24" spans="2:12" x14ac:dyDescent="0.25">
      <c r="B24" s="279"/>
      <c r="C24" s="292"/>
      <c r="D24" s="32" t="s">
        <v>34</v>
      </c>
      <c r="E24" s="33">
        <v>1660</v>
      </c>
      <c r="F24" s="33">
        <v>1660</v>
      </c>
      <c r="G24" s="33">
        <v>1660</v>
      </c>
      <c r="H24" s="33">
        <v>1742</v>
      </c>
      <c r="I24" s="33">
        <v>1638</v>
      </c>
      <c r="J24" s="34">
        <f>IFERROR(I24/H24-1,"-")</f>
        <v>-5.9701492537313383E-2</v>
      </c>
      <c r="K24" s="33">
        <f>IFERROR(I24-H24,"-")</f>
        <v>-104</v>
      </c>
      <c r="L24" s="34">
        <f>IFERROR(I24/$I$22,"-")</f>
        <v>0.25621773815110277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241</v>
      </c>
      <c r="F31" s="13" t="s">
        <v>242</v>
      </c>
      <c r="G31" s="13" t="s">
        <v>243</v>
      </c>
      <c r="H31" s="13" t="s">
        <v>244</v>
      </c>
      <c r="I31" s="13" t="s">
        <v>245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54</v>
      </c>
      <c r="C32" s="285" t="s">
        <v>8</v>
      </c>
      <c r="D32" s="15" t="s">
        <v>32</v>
      </c>
      <c r="E32" s="50">
        <v>122526</v>
      </c>
      <c r="F32" s="50">
        <v>133361</v>
      </c>
      <c r="G32" s="50">
        <v>142962</v>
      </c>
      <c r="H32" s="50">
        <v>136065</v>
      </c>
      <c r="I32" s="50">
        <v>141261</v>
      </c>
      <c r="J32" s="17">
        <f>I32/H32-1</f>
        <v>3.8187630911696635E-2</v>
      </c>
      <c r="K32" s="16">
        <f>I32-H32</f>
        <v>5196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101147</v>
      </c>
      <c r="F33" s="51">
        <v>110205</v>
      </c>
      <c r="G33" s="51">
        <v>118525</v>
      </c>
      <c r="H33" s="51">
        <v>110668</v>
      </c>
      <c r="I33" s="51">
        <v>116464</v>
      </c>
      <c r="J33" s="21">
        <f t="shared" ref="J33:J45" si="4">I33/H33-1</f>
        <v>5.2372862977554391E-2</v>
      </c>
      <c r="K33" s="20">
        <f t="shared" ref="K33:K42" si="5">I33-H33</f>
        <v>5796</v>
      </c>
      <c r="L33" s="22">
        <f>I33/$I$32</f>
        <v>0.82445968809508641</v>
      </c>
    </row>
    <row r="34" spans="1:12" x14ac:dyDescent="0.25">
      <c r="B34" s="278"/>
      <c r="C34" s="281"/>
      <c r="D34" s="23" t="s">
        <v>34</v>
      </c>
      <c r="E34" s="24">
        <v>21379</v>
      </c>
      <c r="F34" s="24">
        <v>23156</v>
      </c>
      <c r="G34" s="24">
        <v>24437</v>
      </c>
      <c r="H34" s="24">
        <v>25397</v>
      </c>
      <c r="I34" s="24">
        <v>24797</v>
      </c>
      <c r="J34" s="25">
        <f>IFERROR(I34/H34-1,"-")</f>
        <v>-2.3624837579241609E-2</v>
      </c>
      <c r="K34" s="24">
        <f>IFERROR(I34-H34,"-")</f>
        <v>-600</v>
      </c>
      <c r="L34" s="25">
        <f>IFERROR(I34/I32,"-")</f>
        <v>0.17554031190491359</v>
      </c>
    </row>
    <row r="35" spans="1:12" x14ac:dyDescent="0.25">
      <c r="B35" s="278"/>
      <c r="C35" s="282" t="s">
        <v>35</v>
      </c>
      <c r="D35" s="26" t="s">
        <v>32</v>
      </c>
      <c r="E35" s="52">
        <v>145591</v>
      </c>
      <c r="F35" s="52">
        <v>159135</v>
      </c>
      <c r="G35" s="52">
        <v>171695</v>
      </c>
      <c r="H35" s="52">
        <v>163088</v>
      </c>
      <c r="I35" s="52">
        <v>170157</v>
      </c>
      <c r="J35" s="28">
        <f t="shared" si="4"/>
        <v>4.3344697341312743E-2</v>
      </c>
      <c r="K35" s="27">
        <f t="shared" si="5"/>
        <v>7069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120584</v>
      </c>
      <c r="F36" s="53">
        <v>131511</v>
      </c>
      <c r="G36" s="53">
        <v>142716</v>
      </c>
      <c r="H36" s="53">
        <v>132960</v>
      </c>
      <c r="I36" s="53">
        <v>139710</v>
      </c>
      <c r="J36" s="30">
        <f t="shared" si="4"/>
        <v>5.0767148014440489E-2</v>
      </c>
      <c r="K36" s="29">
        <f t="shared" si="5"/>
        <v>6750</v>
      </c>
      <c r="L36" s="31">
        <f>I36/$I$35</f>
        <v>0.82106525150302367</v>
      </c>
    </row>
    <row r="37" spans="1:12" x14ac:dyDescent="0.25">
      <c r="B37" s="278"/>
      <c r="C37" s="284"/>
      <c r="D37" s="32" t="s">
        <v>34</v>
      </c>
      <c r="E37" s="33">
        <v>25007</v>
      </c>
      <c r="F37" s="33">
        <v>27624</v>
      </c>
      <c r="G37" s="33">
        <v>28979</v>
      </c>
      <c r="H37" s="33">
        <v>30128</v>
      </c>
      <c r="I37" s="33">
        <v>30447</v>
      </c>
      <c r="J37" s="34">
        <f>IFERROR(I37/H37-1,"-")</f>
        <v>1.0588157195963843E-2</v>
      </c>
      <c r="K37" s="33">
        <f>IFERROR(I37-H37,"-")</f>
        <v>319</v>
      </c>
      <c r="L37" s="34">
        <f>IFERROR(I37/I35,"-")</f>
        <v>0.17893474849697633</v>
      </c>
    </row>
    <row r="38" spans="1:12" x14ac:dyDescent="0.25">
      <c r="B38" s="278"/>
      <c r="C38" s="285" t="s">
        <v>21</v>
      </c>
      <c r="D38" s="15" t="s">
        <v>32</v>
      </c>
      <c r="E38" s="50">
        <v>815705</v>
      </c>
      <c r="F38" s="50">
        <v>894003</v>
      </c>
      <c r="G38" s="50">
        <v>991115</v>
      </c>
      <c r="H38" s="50">
        <v>963996</v>
      </c>
      <c r="I38" s="50">
        <v>966951</v>
      </c>
      <c r="J38" s="17">
        <f t="shared" si="4"/>
        <v>3.06536541645408E-3</v>
      </c>
      <c r="K38" s="16">
        <f t="shared" si="5"/>
        <v>2955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684784</v>
      </c>
      <c r="F39" s="51">
        <v>745563</v>
      </c>
      <c r="G39" s="51">
        <v>839581</v>
      </c>
      <c r="H39" s="51">
        <v>793790</v>
      </c>
      <c r="I39" s="51">
        <v>789636</v>
      </c>
      <c r="J39" s="21">
        <f t="shared" si="4"/>
        <v>-5.2331221103818493E-3</v>
      </c>
      <c r="K39" s="20">
        <f t="shared" si="5"/>
        <v>-4154</v>
      </c>
      <c r="L39" s="22">
        <f>I39/$I$38</f>
        <v>0.81662462730789875</v>
      </c>
    </row>
    <row r="40" spans="1:12" x14ac:dyDescent="0.25">
      <c r="B40" s="278"/>
      <c r="C40" s="281"/>
      <c r="D40" s="23" t="s">
        <v>34</v>
      </c>
      <c r="E40" s="24">
        <v>130921</v>
      </c>
      <c r="F40" s="24">
        <v>148440</v>
      </c>
      <c r="G40" s="24">
        <v>151534</v>
      </c>
      <c r="H40" s="24">
        <v>170206</v>
      </c>
      <c r="I40" s="24">
        <v>177315</v>
      </c>
      <c r="J40" s="25">
        <f>IFERROR(I40/H40-1,"-")</f>
        <v>4.1767035239650863E-2</v>
      </c>
      <c r="K40" s="24">
        <f>IFERROR(I40-H40,"-")</f>
        <v>7109</v>
      </c>
      <c r="L40" s="25">
        <f>IFERROR(I40/I38,"-")</f>
        <v>0.18337537269210125</v>
      </c>
    </row>
    <row r="41" spans="1:12" x14ac:dyDescent="0.25">
      <c r="B41" s="278"/>
      <c r="C41" s="282" t="s">
        <v>22</v>
      </c>
      <c r="D41" s="26" t="s">
        <v>32</v>
      </c>
      <c r="E41" s="54">
        <v>6.6574033266408765</v>
      </c>
      <c r="F41" s="54">
        <v>6.7036314964644834</v>
      </c>
      <c r="G41" s="54">
        <v>6.9327163861725492</v>
      </c>
      <c r="H41" s="54">
        <v>7.0848197552640286</v>
      </c>
      <c r="I41" s="54">
        <v>6.8451377237878823</v>
      </c>
      <c r="J41" s="36">
        <f t="shared" si="4"/>
        <v>-3.3830364039686756E-2</v>
      </c>
      <c r="K41" s="37">
        <f t="shared" si="5"/>
        <v>-0.23968203147614631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6.7701859669589801</v>
      </c>
      <c r="F42" s="55">
        <f t="shared" si="6"/>
        <v>6.7652375119096231</v>
      </c>
      <c r="G42" s="55">
        <f t="shared" si="6"/>
        <v>7.0835773043661678</v>
      </c>
      <c r="H42" s="55">
        <f t="shared" si="6"/>
        <v>7.1727147865688368</v>
      </c>
      <c r="I42" s="55">
        <f t="shared" si="6"/>
        <v>6.7800865503503225</v>
      </c>
      <c r="J42" s="40">
        <f t="shared" si="4"/>
        <v>-5.473913962865562E-2</v>
      </c>
      <c r="K42" s="41">
        <f t="shared" si="5"/>
        <v>-0.39262823621851428</v>
      </c>
      <c r="L42" s="42"/>
    </row>
    <row r="43" spans="1:12" x14ac:dyDescent="0.25">
      <c r="B43" s="278"/>
      <c r="C43" s="284"/>
      <c r="D43" s="32" t="s">
        <v>34</v>
      </c>
      <c r="E43" s="43">
        <f>IFERROR(E40/E34,"-")</f>
        <v>6.123813087609336</v>
      </c>
      <c r="F43" s="43">
        <f t="shared" ref="F43:I43" si="7">IFERROR(F40/F34,"-")</f>
        <v>6.4104335809293485</v>
      </c>
      <c r="G43" s="43">
        <f t="shared" si="7"/>
        <v>6.201006670213201</v>
      </c>
      <c r="H43" s="43">
        <f t="shared" si="7"/>
        <v>6.7018151750206716</v>
      </c>
      <c r="I43" s="43">
        <f t="shared" si="7"/>
        <v>7.1506633867000042</v>
      </c>
      <c r="J43" s="34">
        <f>IFERROR(I43/H43-1,"-")</f>
        <v>6.6974125659612582E-2</v>
      </c>
      <c r="K43" s="33">
        <f>IFERROR(I43-H43,"-")</f>
        <v>0.44884821167933264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0.70284738904609112</v>
      </c>
      <c r="F44" s="58">
        <v>0.78458686900865937</v>
      </c>
      <c r="G44" s="58">
        <v>0.84889895762849776</v>
      </c>
      <c r="H44" s="58">
        <v>0.81975446381117678</v>
      </c>
      <c r="I44" s="58">
        <v>0.82893853627925762</v>
      </c>
      <c r="J44" s="58">
        <f t="shared" si="4"/>
        <v>1.1203443071700514E-2</v>
      </c>
      <c r="K44" s="44">
        <f>(I44-H44)*100</f>
        <v>0.91840724680808394</v>
      </c>
      <c r="L44" s="18"/>
    </row>
    <row r="45" spans="1:12" x14ac:dyDescent="0.25">
      <c r="B45" s="278"/>
      <c r="C45" s="287"/>
      <c r="D45" s="19" t="s">
        <v>33</v>
      </c>
      <c r="E45" s="59">
        <v>0.796156779582194</v>
      </c>
      <c r="F45" s="59">
        <v>0.8886360737881065</v>
      </c>
      <c r="G45" s="59">
        <v>0.97015403103731179</v>
      </c>
      <c r="H45" s="59">
        <v>0.92230917150309943</v>
      </c>
      <c r="I45" s="59">
        <v>0.91748261498509853</v>
      </c>
      <c r="J45" s="59">
        <f t="shared" si="4"/>
        <v>-5.2331221103819603E-3</v>
      </c>
      <c r="K45" s="46">
        <f>(I45-H45)*100</f>
        <v>-0.48265565180009018</v>
      </c>
      <c r="L45" s="22"/>
    </row>
    <row r="46" spans="1:12" x14ac:dyDescent="0.25">
      <c r="B46" s="278"/>
      <c r="C46" s="288"/>
      <c r="D46" s="23" t="s">
        <v>34</v>
      </c>
      <c r="E46" s="60">
        <v>0.43573520601743992</v>
      </c>
      <c r="F46" s="60">
        <v>0.49404246821540304</v>
      </c>
      <c r="G46" s="60">
        <v>0.50156891301469619</v>
      </c>
      <c r="H46" s="60">
        <v>0.53981896721238687</v>
      </c>
      <c r="I46" s="60">
        <v>0.57976772016557787</v>
      </c>
      <c r="J46" s="25">
        <f>IFERROR(I46/H46-1,"-")</f>
        <v>7.4003981667197571E-2</v>
      </c>
      <c r="K46" s="24">
        <f>IFERROR(I46-H46,"-")</f>
        <v>3.9948752953191002E-2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6412</v>
      </c>
      <c r="F49" s="52">
        <v>6296</v>
      </c>
      <c r="G49" s="52">
        <v>6415</v>
      </c>
      <c r="H49" s="52">
        <v>6497</v>
      </c>
      <c r="I49" s="52">
        <v>6445</v>
      </c>
      <c r="J49" s="36">
        <f>I49/H49-1</f>
        <v>-8.003694012621243E-3</v>
      </c>
      <c r="K49" s="27">
        <f>I49-H49</f>
        <v>-52</v>
      </c>
      <c r="L49" s="38">
        <f>I49/$I$22</f>
        <v>1.0081338964492415</v>
      </c>
    </row>
    <row r="50" spans="2:12" x14ac:dyDescent="0.25">
      <c r="B50" s="278"/>
      <c r="C50" s="283"/>
      <c r="D50" s="4" t="s">
        <v>33</v>
      </c>
      <c r="E50" s="53">
        <v>4752</v>
      </c>
      <c r="F50" s="53">
        <v>4636</v>
      </c>
      <c r="G50" s="53">
        <v>4755</v>
      </c>
      <c r="H50" s="53">
        <v>4755</v>
      </c>
      <c r="I50" s="53">
        <v>4755</v>
      </c>
      <c r="J50" s="40">
        <f>I50/H50-1</f>
        <v>0</v>
      </c>
      <c r="K50" s="29">
        <f>I50-H50</f>
        <v>0</v>
      </c>
      <c r="L50" s="42">
        <f>I50/$I$22</f>
        <v>0.74378226184889729</v>
      </c>
    </row>
    <row r="51" spans="2:12" x14ac:dyDescent="0.25">
      <c r="B51" s="279"/>
      <c r="C51" s="284"/>
      <c r="D51" s="32" t="s">
        <v>34</v>
      </c>
      <c r="E51" s="33">
        <v>1660</v>
      </c>
      <c r="F51" s="33">
        <v>1660</v>
      </c>
      <c r="G51" s="33">
        <v>1660</v>
      </c>
      <c r="H51" s="33">
        <v>1742</v>
      </c>
      <c r="I51" s="33">
        <v>1690</v>
      </c>
      <c r="J51" s="34">
        <f>IFERROR(I51/H51-1,"-")</f>
        <v>-2.9850746268656692E-2</v>
      </c>
      <c r="K51" s="33">
        <f>IFERROR(I51-H51,"-")</f>
        <v>-52</v>
      </c>
      <c r="L51" s="34">
        <f>IFERROR(I51/I49,"-")</f>
        <v>0.26221877424359968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116590</v>
      </c>
      <c r="F59" s="51">
        <v>211298</v>
      </c>
      <c r="G59" s="51">
        <v>231221</v>
      </c>
      <c r="H59" s="51">
        <v>236470</v>
      </c>
      <c r="I59" s="51">
        <v>232777</v>
      </c>
      <c r="J59" s="21">
        <f t="shared" ref="J59:J74" si="8">I59/H59-1</f>
        <v>-1.5617203027868176E-2</v>
      </c>
      <c r="K59" s="20">
        <f t="shared" ref="K59:K74" si="9">I59-H59</f>
        <v>-3693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>
        <v>23756</v>
      </c>
      <c r="F60" s="24">
        <v>45844</v>
      </c>
      <c r="G60" s="24">
        <v>49548</v>
      </c>
      <c r="H60" s="24">
        <v>51880</v>
      </c>
      <c r="I60" s="24">
        <v>54887</v>
      </c>
      <c r="J60" s="25">
        <f>IFERROR(I60/H60-1,"-")</f>
        <v>5.796067848882025E-2</v>
      </c>
      <c r="K60" s="24">
        <f>IFERROR(I60-H60,"-")</f>
        <v>3007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140346</v>
      </c>
      <c r="F61" s="52">
        <v>257142</v>
      </c>
      <c r="G61" s="52">
        <v>280769</v>
      </c>
      <c r="H61" s="52">
        <v>288350</v>
      </c>
      <c r="I61" s="52">
        <v>287664</v>
      </c>
      <c r="J61" s="36">
        <f t="shared" si="8"/>
        <v>-2.3790532339170722E-3</v>
      </c>
      <c r="K61" s="52">
        <f t="shared" si="9"/>
        <v>-686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116590</v>
      </c>
      <c r="F62" s="53">
        <v>211298</v>
      </c>
      <c r="G62" s="53">
        <v>231221</v>
      </c>
      <c r="H62" s="53">
        <v>236470</v>
      </c>
      <c r="I62" s="53">
        <v>232777</v>
      </c>
      <c r="J62" s="40">
        <f t="shared" si="8"/>
        <v>-1.5617203027868176E-2</v>
      </c>
      <c r="K62" s="53">
        <f t="shared" si="9"/>
        <v>-3693</v>
      </c>
      <c r="L62" s="40">
        <f t="shared" ref="L62" si="10">I62/$I$61</f>
        <v>0.80919753601423883</v>
      </c>
    </row>
    <row r="63" spans="2:12" x14ac:dyDescent="0.25">
      <c r="B63" s="278"/>
      <c r="C63" s="284"/>
      <c r="D63" s="32" t="s">
        <v>34</v>
      </c>
      <c r="E63" s="33">
        <v>23756</v>
      </c>
      <c r="F63" s="33">
        <v>45844</v>
      </c>
      <c r="G63" s="33">
        <v>49548</v>
      </c>
      <c r="H63" s="33">
        <v>51880</v>
      </c>
      <c r="I63" s="33">
        <v>54887</v>
      </c>
      <c r="J63" s="34">
        <f>IFERROR(I63/H63-1,"-")</f>
        <v>5.796067848882025E-2</v>
      </c>
      <c r="K63" s="33">
        <f>IFERROR(I63-H63,"-")</f>
        <v>3007</v>
      </c>
      <c r="L63" s="65">
        <f>IFERROR(I63/I61,"-")</f>
        <v>0.19080246398576117</v>
      </c>
    </row>
    <row r="64" spans="2:12" x14ac:dyDescent="0.25">
      <c r="B64" s="278"/>
      <c r="C64" s="285" t="s">
        <v>21</v>
      </c>
      <c r="D64" s="15" t="s">
        <v>32</v>
      </c>
      <c r="E64" s="50">
        <v>774989</v>
      </c>
      <c r="F64" s="50">
        <v>1753173</v>
      </c>
      <c r="G64" s="50">
        <v>1897228</v>
      </c>
      <c r="H64" s="50">
        <v>1991159</v>
      </c>
      <c r="I64" s="50">
        <v>2013195</v>
      </c>
      <c r="J64" s="17">
        <f t="shared" si="8"/>
        <v>1.1066921325720402E-2</v>
      </c>
      <c r="K64" s="16">
        <f t="shared" si="9"/>
        <v>22036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638416</v>
      </c>
      <c r="F65" s="51">
        <v>1472596</v>
      </c>
      <c r="G65" s="51">
        <v>1580353</v>
      </c>
      <c r="H65" s="51">
        <v>1668759</v>
      </c>
      <c r="I65" s="51">
        <v>1643325</v>
      </c>
      <c r="J65" s="21">
        <f t="shared" si="8"/>
        <v>-1.5241266114519814E-2</v>
      </c>
      <c r="K65" s="20">
        <f t="shared" si="9"/>
        <v>-25434</v>
      </c>
      <c r="L65" s="21">
        <f t="shared" ref="L65" si="11">I65/$I$64</f>
        <v>0.81627711175519513</v>
      </c>
    </row>
    <row r="66" spans="2:12" x14ac:dyDescent="0.25">
      <c r="B66" s="278"/>
      <c r="C66" s="281"/>
      <c r="D66" s="23" t="s">
        <v>34</v>
      </c>
      <c r="E66" s="24">
        <v>136573</v>
      </c>
      <c r="F66" s="24">
        <v>280577</v>
      </c>
      <c r="G66" s="24">
        <v>316875</v>
      </c>
      <c r="H66" s="24">
        <v>322400</v>
      </c>
      <c r="I66" s="24">
        <v>369870</v>
      </c>
      <c r="J66" s="25">
        <f>IFERROR(I66/H66-1,"-")</f>
        <v>0.14723945409429273</v>
      </c>
      <c r="K66" s="24">
        <f>IFERROR(I66-H66,"-")</f>
        <v>47470</v>
      </c>
      <c r="L66" s="25">
        <f>IFERROR(I66/I64,"-")</f>
        <v>0.1837228882448049</v>
      </c>
    </row>
    <row r="67" spans="2:12" x14ac:dyDescent="0.25">
      <c r="B67" s="278"/>
      <c r="C67" s="282" t="s">
        <v>22</v>
      </c>
      <c r="D67" s="26" t="s">
        <v>32</v>
      </c>
      <c r="E67" s="54">
        <v>5.5219885141008653</v>
      </c>
      <c r="F67" s="54">
        <v>6.8179177263924213</v>
      </c>
      <c r="G67" s="54">
        <v>6.757255964867916</v>
      </c>
      <c r="H67" s="54">
        <v>6.9053546037801281</v>
      </c>
      <c r="I67" s="54">
        <v>6.9984252461204735</v>
      </c>
      <c r="J67" s="36">
        <f t="shared" si="8"/>
        <v>1.3478039533175723E-2</v>
      </c>
      <c r="K67" s="37">
        <f t="shared" si="9"/>
        <v>9.3070642340345344E-2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5.4757354833176084</v>
      </c>
      <c r="F68" s="55">
        <f t="shared" si="12"/>
        <v>6.9692850855190303</v>
      </c>
      <c r="G68" s="55">
        <f t="shared" si="12"/>
        <v>6.8348160417955119</v>
      </c>
      <c r="H68" s="55">
        <f t="shared" si="12"/>
        <v>7.0569585993995014</v>
      </c>
      <c r="I68" s="55">
        <f t="shared" si="12"/>
        <v>7.0596536599406301</v>
      </c>
      <c r="J68" s="40">
        <f t="shared" si="8"/>
        <v>3.8190114100400407E-4</v>
      </c>
      <c r="K68" s="41">
        <f t="shared" si="9"/>
        <v>2.6950605411286688E-3</v>
      </c>
      <c r="L68" s="40"/>
    </row>
    <row r="69" spans="2:12" x14ac:dyDescent="0.25">
      <c r="B69" s="278"/>
      <c r="C69" s="284"/>
      <c r="D69" s="32" t="s">
        <v>34</v>
      </c>
      <c r="E69" s="43">
        <f>IFERROR(E66/E60,"-")</f>
        <v>5.7489897289105913</v>
      </c>
      <c r="F69" s="43">
        <f t="shared" ref="F69:I69" si="13">IFERROR(F66/F60,"-")</f>
        <v>6.1202556495942764</v>
      </c>
      <c r="G69" s="43">
        <f t="shared" si="13"/>
        <v>6.3953136352627755</v>
      </c>
      <c r="H69" s="43">
        <f t="shared" si="13"/>
        <v>6.214340786430224</v>
      </c>
      <c r="I69" s="43">
        <f t="shared" si="13"/>
        <v>6.7387541676535427</v>
      </c>
      <c r="J69" s="34">
        <f>IFERROR(I69/H69-1,"-")</f>
        <v>8.4387612338293394E-2</v>
      </c>
      <c r="K69" s="33">
        <f>IFERROR(I69-H69,"-")</f>
        <v>0.52441338122331871</v>
      </c>
      <c r="L69" s="65">
        <f>IFERROR(I69/I67,"-")</f>
        <v>0.96289578450368141</v>
      </c>
    </row>
    <row r="70" spans="2:12" x14ac:dyDescent="0.25">
      <c r="B70" s="278"/>
      <c r="C70" s="286" t="s">
        <v>36</v>
      </c>
      <c r="D70" s="15" t="s">
        <v>32</v>
      </c>
      <c r="E70" s="58">
        <v>0.48201408869433904</v>
      </c>
      <c r="F70" s="58">
        <v>0.74895069673736636</v>
      </c>
      <c r="G70" s="58">
        <v>0.81783519993171871</v>
      </c>
      <c r="H70" s="58">
        <v>0.84626026183947245</v>
      </c>
      <c r="I70" s="58">
        <v>0.84894608892196821</v>
      </c>
      <c r="J70" s="58">
        <f t="shared" si="8"/>
        <v>3.173760134568715E-3</v>
      </c>
      <c r="K70" s="44">
        <f t="shared" si="9"/>
        <v>2.685827082495762E-3</v>
      </c>
      <c r="L70" s="17"/>
    </row>
    <row r="71" spans="2:12" x14ac:dyDescent="0.25">
      <c r="B71" s="278"/>
      <c r="C71" s="287"/>
      <c r="D71" s="19" t="s">
        <v>33</v>
      </c>
      <c r="E71" s="59">
        <v>0.61734478770601819</v>
      </c>
      <c r="F71" s="59">
        <v>0.84878834356712252</v>
      </c>
      <c r="G71" s="59">
        <v>0.92207090541724013</v>
      </c>
      <c r="H71" s="59">
        <v>0.95887504094051124</v>
      </c>
      <c r="I71" s="59">
        <v>0.9468475865347219</v>
      </c>
      <c r="J71" s="59">
        <f t="shared" si="8"/>
        <v>-1.2543296980586982E-2</v>
      </c>
      <c r="K71" s="46">
        <f t="shared" si="9"/>
        <v>-1.202745440578934E-2</v>
      </c>
      <c r="L71" s="21"/>
    </row>
    <row r="72" spans="2:12" x14ac:dyDescent="0.25">
      <c r="B72" s="278"/>
      <c r="C72" s="288"/>
      <c r="D72" s="23" t="s">
        <v>34</v>
      </c>
      <c r="E72" s="60">
        <v>0.2380639448335489</v>
      </c>
      <c r="F72" s="60">
        <v>0.46307476481267534</v>
      </c>
      <c r="G72" s="60">
        <v>0.52298234032018487</v>
      </c>
      <c r="H72" s="60">
        <v>0.52631407106545947</v>
      </c>
      <c r="I72" s="60">
        <v>0.58171209285500847</v>
      </c>
      <c r="J72" s="25">
        <f>IFERROR(I72/H72-1,"-")</f>
        <v>0.10525658506032798</v>
      </c>
      <c r="K72" s="24">
        <f>IFERROR(I72-H72,"-")</f>
        <v>5.5398021789549001E-2</v>
      </c>
      <c r="L72" s="25">
        <f>IFERROR(I72/I70,"-")</f>
        <v>0.68521676517020524</v>
      </c>
    </row>
    <row r="73" spans="2:12" x14ac:dyDescent="0.25">
      <c r="B73" s="278"/>
      <c r="C73" s="289" t="s">
        <v>41</v>
      </c>
      <c r="D73" s="26" t="s">
        <v>32</v>
      </c>
      <c r="E73" s="52">
        <v>4393</v>
      </c>
      <c r="F73" s="52">
        <v>6413</v>
      </c>
      <c r="G73" s="52">
        <v>6356</v>
      </c>
      <c r="H73" s="52">
        <v>6825</v>
      </c>
      <c r="I73" s="52">
        <v>6497</v>
      </c>
      <c r="J73" s="36">
        <f t="shared" si="8"/>
        <v>-4.8058608058608066E-2</v>
      </c>
      <c r="K73" s="27">
        <f t="shared" si="9"/>
        <v>-328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2822</v>
      </c>
      <c r="F74" s="53">
        <v>4753</v>
      </c>
      <c r="G74" s="53">
        <v>4696</v>
      </c>
      <c r="H74" s="53">
        <v>5151</v>
      </c>
      <c r="I74" s="53">
        <v>4755</v>
      </c>
      <c r="J74" s="40">
        <f t="shared" si="8"/>
        <v>-7.687827606290043E-2</v>
      </c>
      <c r="K74" s="29">
        <f t="shared" si="9"/>
        <v>-396</v>
      </c>
      <c r="L74" s="40">
        <f t="shared" ref="L74" si="14">I74/$I$73</f>
        <v>0.73187625057718952</v>
      </c>
    </row>
    <row r="75" spans="2:12" x14ac:dyDescent="0.25">
      <c r="B75" s="279"/>
      <c r="C75" s="284"/>
      <c r="D75" s="32" t="s">
        <v>34</v>
      </c>
      <c r="E75" s="33">
        <v>1571</v>
      </c>
      <c r="F75" s="33">
        <v>1660</v>
      </c>
      <c r="G75" s="33">
        <v>1660</v>
      </c>
      <c r="H75" s="33">
        <v>1674</v>
      </c>
      <c r="I75" s="33">
        <v>1742</v>
      </c>
      <c r="J75" s="34">
        <f>IFERROR(I75/H75-1,"-")</f>
        <v>4.0621266427718128E-2</v>
      </c>
      <c r="K75" s="33">
        <f>IFERROR(I75-H75,"-")</f>
        <v>68</v>
      </c>
      <c r="L75" s="65">
        <f>IFERROR(I75/I73,"-")</f>
        <v>0.26812374942281053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A6B1-7F72-49B2-8054-9BC188CDD017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EFAB-7905-4ACE-924F-9D336331C95C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282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54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22878</v>
      </c>
      <c r="M10" s="176">
        <v>25226</v>
      </c>
      <c r="N10" s="176">
        <v>27463</v>
      </c>
      <c r="O10" s="176">
        <v>27371</v>
      </c>
      <c r="P10" s="176">
        <v>29373</v>
      </c>
      <c r="Q10" s="177">
        <f t="shared" ref="Q10:Q22" si="2">IFERROR(P10/O10-1,"-")</f>
        <v>7.3143107668700358E-2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2066</v>
      </c>
      <c r="M11" s="160">
        <v>3574</v>
      </c>
      <c r="N11" s="160">
        <v>3207</v>
      </c>
      <c r="O11" s="160">
        <v>3028</v>
      </c>
      <c r="P11" s="160">
        <v>6602</v>
      </c>
      <c r="Q11" s="161">
        <f t="shared" si="2"/>
        <v>1.180317040951123</v>
      </c>
      <c r="R11" s="161">
        <f t="shared" si="3"/>
        <v>0.22476423926735437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1254</v>
      </c>
      <c r="M12" s="164">
        <v>2253</v>
      </c>
      <c r="N12" s="164">
        <v>2269</v>
      </c>
      <c r="O12" s="164">
        <v>1716</v>
      </c>
      <c r="P12" s="164">
        <v>4286</v>
      </c>
      <c r="Q12" s="165">
        <f t="shared" si="2"/>
        <v>1.4976689976689976</v>
      </c>
      <c r="R12" s="165">
        <f t="shared" si="3"/>
        <v>0.14591631770673749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812</v>
      </c>
      <c r="M13" s="164">
        <v>1321</v>
      </c>
      <c r="N13" s="164">
        <v>938</v>
      </c>
      <c r="O13" s="164">
        <v>1312</v>
      </c>
      <c r="P13" s="164">
        <v>2316</v>
      </c>
      <c r="Q13" s="165">
        <f t="shared" si="2"/>
        <v>0.76524390243902429</v>
      </c>
      <c r="R13" s="165">
        <f>P13/P$10</f>
        <v>7.8847921560616888E-2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20812</v>
      </c>
      <c r="M14" s="160">
        <v>21652</v>
      </c>
      <c r="N14" s="160">
        <v>24256</v>
      </c>
      <c r="O14" s="160">
        <v>24343</v>
      </c>
      <c r="P14" s="160">
        <v>22771</v>
      </c>
      <c r="Q14" s="161">
        <f t="shared" si="2"/>
        <v>-6.4577085815224144E-2</v>
      </c>
      <c r="R14" s="161">
        <f t="shared" si="3"/>
        <v>0.77523576073264566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9563</v>
      </c>
      <c r="M15" s="164">
        <v>10394</v>
      </c>
      <c r="N15" s="164">
        <v>12794</v>
      </c>
      <c r="O15" s="164">
        <v>12623</v>
      </c>
      <c r="P15" s="164">
        <v>10794</v>
      </c>
      <c r="Q15" s="165">
        <f t="shared" si="2"/>
        <v>-0.14489424067178958</v>
      </c>
      <c r="R15" s="165">
        <f t="shared" si="3"/>
        <v>0.36748033908691657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1579</v>
      </c>
      <c r="M16" s="164">
        <v>1989</v>
      </c>
      <c r="N16" s="164">
        <v>1652</v>
      </c>
      <c r="O16" s="164">
        <v>1939</v>
      </c>
      <c r="P16" s="164">
        <v>1761</v>
      </c>
      <c r="Q16" s="165">
        <f t="shared" si="2"/>
        <v>-9.1799896854048435E-2</v>
      </c>
      <c r="R16" s="165">
        <f t="shared" si="3"/>
        <v>5.9953018077826575E-2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2320</v>
      </c>
      <c r="M17" s="164">
        <v>2172</v>
      </c>
      <c r="N17" s="164">
        <v>2002</v>
      </c>
      <c r="O17" s="164">
        <v>1998</v>
      </c>
      <c r="P17" s="164">
        <v>1884</v>
      </c>
      <c r="Q17" s="165">
        <f t="shared" si="2"/>
        <v>-5.7057057057057103E-2</v>
      </c>
      <c r="R17" s="165">
        <f t="shared" si="3"/>
        <v>6.4140537228066591E-2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752</v>
      </c>
      <c r="M18" s="164">
        <v>636</v>
      </c>
      <c r="N18" s="164">
        <v>581</v>
      </c>
      <c r="O18" s="164">
        <v>505</v>
      </c>
      <c r="P18" s="164">
        <v>351</v>
      </c>
      <c r="Q18" s="165">
        <f t="shared" si="2"/>
        <v>-0.304950495049505</v>
      </c>
      <c r="R18" s="165">
        <f t="shared" si="3"/>
        <v>1.194974977019712E-2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293</v>
      </c>
      <c r="M19" s="164">
        <v>465</v>
      </c>
      <c r="N19" s="164">
        <v>649</v>
      </c>
      <c r="O19" s="164">
        <v>378</v>
      </c>
      <c r="P19" s="164">
        <v>406</v>
      </c>
      <c r="Q19" s="165">
        <f t="shared" si="2"/>
        <v>7.4074074074074181E-2</v>
      </c>
      <c r="R19" s="165">
        <f t="shared" si="3"/>
        <v>1.382221768290607E-2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23</v>
      </c>
      <c r="M20" s="164">
        <v>2</v>
      </c>
      <c r="N20" s="164">
        <v>6</v>
      </c>
      <c r="O20" s="164">
        <v>28</v>
      </c>
      <c r="P20" s="164">
        <v>18</v>
      </c>
      <c r="Q20" s="165">
        <f t="shared" si="2"/>
        <v>-0.3571428571428571</v>
      </c>
      <c r="R20" s="165">
        <f t="shared" si="3"/>
        <v>6.1280768052292918E-4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12</v>
      </c>
      <c r="M21" s="164">
        <v>13</v>
      </c>
      <c r="N21" s="164">
        <v>5</v>
      </c>
      <c r="O21" s="164">
        <v>25</v>
      </c>
      <c r="P21" s="164">
        <v>16</v>
      </c>
      <c r="Q21" s="165">
        <f t="shared" si="2"/>
        <v>-0.36</v>
      </c>
      <c r="R21" s="165">
        <f t="shared" si="3"/>
        <v>5.4471793824260374E-4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6270</v>
      </c>
      <c r="M22" s="169">
        <f>M14-SUM(M15:M21)</f>
        <v>5981</v>
      </c>
      <c r="N22" s="169">
        <f>N14-SUM(N15:N21)</f>
        <v>6567</v>
      </c>
      <c r="O22" s="169">
        <f>O14-SUM(O15:O21)</f>
        <v>6847</v>
      </c>
      <c r="P22" s="169">
        <f>P14-SUM(P15:P21)</f>
        <v>7541</v>
      </c>
      <c r="Q22" s="170">
        <f t="shared" si="2"/>
        <v>0.10135825909157292</v>
      </c>
      <c r="R22" s="170">
        <f t="shared" si="3"/>
        <v>0.25673237326796716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CCEE-D945-4C47-866F-CE70721FC6A1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282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2" t="s">
        <v>279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2" t="s">
        <v>279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54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37492</v>
      </c>
      <c r="Q9" s="176">
        <v>145591</v>
      </c>
      <c r="R9" s="176">
        <v>159135</v>
      </c>
      <c r="S9" s="176">
        <v>171695</v>
      </c>
      <c r="T9" s="176">
        <v>163088</v>
      </c>
      <c r="U9" s="176">
        <v>170157</v>
      </c>
      <c r="V9" s="177">
        <f>IFERROR(U9/T9-1,"-")</f>
        <v>4.3344697341312743E-2</v>
      </c>
      <c r="W9" s="176">
        <f>U9-T9</f>
        <v>7069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20988</v>
      </c>
      <c r="Q10" s="160">
        <v>12404</v>
      </c>
      <c r="R10" s="160">
        <v>15717</v>
      </c>
      <c r="S10" s="160">
        <v>12235</v>
      </c>
      <c r="T10" s="160">
        <v>10260</v>
      </c>
      <c r="U10" s="160">
        <v>19539</v>
      </c>
      <c r="V10" s="178">
        <f>IFERROR(U10/T10-1,"-")</f>
        <v>0.90438596491228074</v>
      </c>
      <c r="W10" s="159">
        <f t="shared" ref="W10:W20" si="3">U10-T10</f>
        <v>9279</v>
      </c>
      <c r="X10" s="161">
        <f t="shared" si="2"/>
        <v>0.11482924593169837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17701</v>
      </c>
      <c r="Q11" s="164">
        <v>8191</v>
      </c>
      <c r="R11" s="164">
        <v>10220</v>
      </c>
      <c r="S11" s="164">
        <v>7651</v>
      </c>
      <c r="T11" s="164">
        <v>4818</v>
      </c>
      <c r="U11" s="164">
        <v>11607</v>
      </c>
      <c r="V11" s="179">
        <f>IFERROR(U11/T11-1,"-")</f>
        <v>1.4090909090909092</v>
      </c>
      <c r="W11" s="163">
        <f t="shared" si="3"/>
        <v>6789</v>
      </c>
      <c r="X11" s="165">
        <f t="shared" si="2"/>
        <v>6.8213473439235534E-2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3287</v>
      </c>
      <c r="Q12" s="164">
        <v>4213</v>
      </c>
      <c r="R12" s="164">
        <v>5497</v>
      </c>
      <c r="S12" s="164">
        <v>4584</v>
      </c>
      <c r="T12" s="164">
        <v>5442</v>
      </c>
      <c r="U12" s="164">
        <v>7932</v>
      </c>
      <c r="V12" s="179">
        <f>IFERROR(U12/T12-1,"-")</f>
        <v>0.45755237045203967</v>
      </c>
      <c r="W12" s="163">
        <f t="shared" si="3"/>
        <v>2490</v>
      </c>
      <c r="X12" s="165">
        <f t="shared" si="2"/>
        <v>4.6615772492462841E-2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16504</v>
      </c>
      <c r="Q13" s="160">
        <v>133187</v>
      </c>
      <c r="R13" s="160">
        <v>143418</v>
      </c>
      <c r="S13" s="160">
        <v>159460</v>
      </c>
      <c r="T13" s="160">
        <v>152828</v>
      </c>
      <c r="U13" s="160">
        <v>150618</v>
      </c>
      <c r="V13" s="178">
        <f>IFERROR(U13/T13-1,"-")</f>
        <v>-1.4460700918679792E-2</v>
      </c>
      <c r="W13" s="159">
        <f t="shared" si="3"/>
        <v>-2210</v>
      </c>
      <c r="X13" s="161">
        <f t="shared" si="2"/>
        <v>0.88517075406830159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584</v>
      </c>
      <c r="Q14" s="164">
        <v>54921</v>
      </c>
      <c r="R14" s="164">
        <v>57594</v>
      </c>
      <c r="S14" s="164">
        <v>68881</v>
      </c>
      <c r="T14" s="164">
        <v>69320</v>
      </c>
      <c r="U14" s="164">
        <v>64707</v>
      </c>
      <c r="V14" s="179">
        <f t="shared" ref="V14:V21" si="5">IFERROR(U14/T14-1,"-")</f>
        <v>-6.6546451240623195E-2</v>
      </c>
      <c r="W14" s="163">
        <f t="shared" si="3"/>
        <v>-4613</v>
      </c>
      <c r="X14" s="165">
        <f t="shared" si="2"/>
        <v>0.38027821364974701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1813</v>
      </c>
      <c r="Q15" s="164">
        <v>9374</v>
      </c>
      <c r="R15" s="164">
        <v>12762</v>
      </c>
      <c r="S15" s="164">
        <v>14703</v>
      </c>
      <c r="T15" s="164">
        <v>12956</v>
      </c>
      <c r="U15" s="164">
        <v>13167</v>
      </c>
      <c r="V15" s="179">
        <f t="shared" si="5"/>
        <v>1.6285890707008255E-2</v>
      </c>
      <c r="W15" s="163">
        <f t="shared" si="3"/>
        <v>211</v>
      </c>
      <c r="X15" s="165">
        <f t="shared" si="2"/>
        <v>7.7381477106437002E-2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5088</v>
      </c>
      <c r="Q16" s="164">
        <v>16018</v>
      </c>
      <c r="R16" s="164">
        <v>14895</v>
      </c>
      <c r="S16" s="164">
        <v>16101</v>
      </c>
      <c r="T16" s="164">
        <v>13426</v>
      </c>
      <c r="U16" s="164">
        <v>14042</v>
      </c>
      <c r="V16" s="179">
        <f t="shared" si="5"/>
        <v>4.588112617309692E-2</v>
      </c>
      <c r="W16" s="163">
        <f t="shared" si="3"/>
        <v>616</v>
      </c>
      <c r="X16" s="165">
        <f t="shared" si="2"/>
        <v>8.2523786855668593E-2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243</v>
      </c>
      <c r="Q17" s="164">
        <v>5882</v>
      </c>
      <c r="R17" s="164">
        <v>5354</v>
      </c>
      <c r="S17" s="164">
        <v>4272</v>
      </c>
      <c r="T17" s="164">
        <v>3703</v>
      </c>
      <c r="U17" s="164">
        <v>3014</v>
      </c>
      <c r="V17" s="179">
        <f t="shared" si="5"/>
        <v>-0.18606535241695921</v>
      </c>
      <c r="W17" s="163">
        <f t="shared" si="3"/>
        <v>-689</v>
      </c>
      <c r="X17" s="165">
        <f t="shared" si="2"/>
        <v>1.7713053239067449E-2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498</v>
      </c>
      <c r="Q18" s="164">
        <v>2768</v>
      </c>
      <c r="R18" s="164">
        <v>2935</v>
      </c>
      <c r="S18" s="164">
        <v>3709</v>
      </c>
      <c r="T18" s="164">
        <v>2707</v>
      </c>
      <c r="U18" s="164">
        <v>2831</v>
      </c>
      <c r="V18" s="179">
        <f t="shared" si="5"/>
        <v>4.5807166605097871E-2</v>
      </c>
      <c r="W18" s="163">
        <f t="shared" si="3"/>
        <v>124</v>
      </c>
      <c r="X18" s="165">
        <f t="shared" si="2"/>
        <v>1.6637575885799585E-2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38</v>
      </c>
      <c r="Q19" s="164">
        <v>2295</v>
      </c>
      <c r="R19" s="164">
        <v>2747</v>
      </c>
      <c r="S19" s="164">
        <v>2473</v>
      </c>
      <c r="T19" s="164">
        <v>2700</v>
      </c>
      <c r="U19" s="164">
        <v>2265</v>
      </c>
      <c r="V19" s="179">
        <f t="shared" si="5"/>
        <v>-0.16111111111111109</v>
      </c>
      <c r="W19" s="163">
        <f t="shared" si="3"/>
        <v>-435</v>
      </c>
      <c r="X19" s="165">
        <f t="shared" si="2"/>
        <v>1.3311236093725207E-2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53</v>
      </c>
      <c r="Q20" s="164">
        <v>1105</v>
      </c>
      <c r="R20" s="164">
        <v>2019</v>
      </c>
      <c r="S20" s="164">
        <v>1971</v>
      </c>
      <c r="T20" s="164">
        <v>1343</v>
      </c>
      <c r="U20" s="164">
        <v>1429</v>
      </c>
      <c r="V20" s="179">
        <f t="shared" si="5"/>
        <v>6.4035740878629843E-2</v>
      </c>
      <c r="W20" s="163">
        <f t="shared" si="3"/>
        <v>86</v>
      </c>
      <c r="X20" s="165">
        <f t="shared" si="2"/>
        <v>8.3981264361736516E-3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8187</v>
      </c>
      <c r="Q21" s="169">
        <f t="shared" si="7"/>
        <v>40824</v>
      </c>
      <c r="R21" s="169">
        <f t="shared" si="7"/>
        <v>45112</v>
      </c>
      <c r="S21" s="169">
        <f t="shared" si="7"/>
        <v>47350</v>
      </c>
      <c r="T21" s="169">
        <f t="shared" si="7"/>
        <v>46673</v>
      </c>
      <c r="U21" s="169">
        <f t="shared" si="7"/>
        <v>49163</v>
      </c>
      <c r="V21" s="180">
        <f t="shared" si="5"/>
        <v>5.3349902513230241E-2</v>
      </c>
      <c r="W21" s="168">
        <f>U21-T21</f>
        <v>2490</v>
      </c>
      <c r="X21" s="170">
        <f t="shared" si="2"/>
        <v>0.28892728480168317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C4FE-025B-4954-B009-25871B00D917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7975-F05D-4251-B905-C87A47021CF0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114870</v>
      </c>
      <c r="D9" s="118">
        <v>3.3397937209565907</v>
      </c>
      <c r="E9" s="117">
        <v>163920</v>
      </c>
      <c r="F9" s="118">
        <f t="shared" ref="F9:J21" si="3">IFERROR(E9/C9-1,"-")</f>
        <v>0.4270044398015147</v>
      </c>
      <c r="G9" s="117">
        <v>175787</v>
      </c>
      <c r="H9" s="118">
        <f t="shared" si="3"/>
        <v>7.2395070766227532E-2</v>
      </c>
      <c r="I9" s="117">
        <v>169944</v>
      </c>
      <c r="J9" s="118">
        <f t="shared" si="3"/>
        <v>-3.3239090490195466E-2</v>
      </c>
      <c r="K9" s="117">
        <v>173007</v>
      </c>
      <c r="L9" s="118">
        <f>IFERROR(K9/I9-1,"-")</f>
        <v>1.8023584239514223E-2</v>
      </c>
    </row>
    <row r="10" spans="1:13" x14ac:dyDescent="0.25">
      <c r="A10" s="1" t="s">
        <v>77</v>
      </c>
      <c r="B10" s="116" t="s">
        <v>78</v>
      </c>
      <c r="C10" s="117">
        <v>141290</v>
      </c>
      <c r="D10" s="118">
        <v>6.6327589001134459</v>
      </c>
      <c r="E10" s="117">
        <v>156374</v>
      </c>
      <c r="F10" s="118">
        <f t="shared" si="3"/>
        <v>0.10675914785193563</v>
      </c>
      <c r="G10" s="117">
        <v>166759</v>
      </c>
      <c r="H10" s="118">
        <f t="shared" si="3"/>
        <v>6.6411295995497888E-2</v>
      </c>
      <c r="I10" s="117">
        <v>168166</v>
      </c>
      <c r="J10" s="118">
        <f t="shared" si="3"/>
        <v>8.437325721550204E-3</v>
      </c>
      <c r="K10" s="117">
        <v>167644</v>
      </c>
      <c r="L10" s="118">
        <f t="shared" ref="L10:L14" si="4">IFERROR(K10/I10-1,"-")</f>
        <v>-3.1040757346907366E-3</v>
      </c>
    </row>
    <row r="11" spans="1:13" x14ac:dyDescent="0.25">
      <c r="A11" s="1" t="s">
        <v>79</v>
      </c>
      <c r="B11" s="116" t="s">
        <v>80</v>
      </c>
      <c r="C11" s="117">
        <v>148905</v>
      </c>
      <c r="D11" s="118">
        <v>5.724698550331933</v>
      </c>
      <c r="E11" s="117">
        <v>146134</v>
      </c>
      <c r="F11" s="118">
        <f t="shared" si="3"/>
        <v>-1.8609180349887566E-2</v>
      </c>
      <c r="G11" s="117">
        <v>176870</v>
      </c>
      <c r="H11" s="118">
        <f t="shared" si="3"/>
        <v>0.21032750762998353</v>
      </c>
      <c r="I11" s="117">
        <v>166403</v>
      </c>
      <c r="J11" s="118">
        <f t="shared" si="3"/>
        <v>-5.9179058065245704E-2</v>
      </c>
      <c r="K11" s="117">
        <v>168396</v>
      </c>
      <c r="L11" s="118">
        <f t="shared" si="4"/>
        <v>1.1976947530994098E-2</v>
      </c>
    </row>
    <row r="12" spans="1:13" x14ac:dyDescent="0.25">
      <c r="A12" s="1" t="s">
        <v>81</v>
      </c>
      <c r="B12" s="116" t="s">
        <v>82</v>
      </c>
      <c r="C12" s="117">
        <v>152510</v>
      </c>
      <c r="D12" s="118">
        <v>5.885949069893444</v>
      </c>
      <c r="E12" s="117">
        <v>144835</v>
      </c>
      <c r="F12" s="118">
        <f t="shared" si="3"/>
        <v>-5.0324568880729115E-2</v>
      </c>
      <c r="G12" s="117">
        <v>154662</v>
      </c>
      <c r="H12" s="118">
        <f t="shared" si="3"/>
        <v>6.7849621983636643E-2</v>
      </c>
      <c r="I12" s="117">
        <v>160144</v>
      </c>
      <c r="J12" s="118">
        <f t="shared" si="3"/>
        <v>3.5445034979503687E-2</v>
      </c>
      <c r="K12" s="117">
        <v>155224</v>
      </c>
      <c r="L12" s="118">
        <f t="shared" si="4"/>
        <v>-3.0722349885103362E-2</v>
      </c>
    </row>
    <row r="13" spans="1:13" x14ac:dyDescent="0.25">
      <c r="A13" s="1" t="s">
        <v>83</v>
      </c>
      <c r="B13" s="116" t="s">
        <v>84</v>
      </c>
      <c r="C13" s="117">
        <v>125910</v>
      </c>
      <c r="D13" s="118">
        <v>4.2253486055776897</v>
      </c>
      <c r="E13" s="117">
        <v>140451</v>
      </c>
      <c r="F13" s="118">
        <f t="shared" si="3"/>
        <v>0.11548725279961869</v>
      </c>
      <c r="G13" s="117">
        <v>159924</v>
      </c>
      <c r="H13" s="118">
        <f t="shared" si="3"/>
        <v>0.1386462182540531</v>
      </c>
      <c r="I13" s="117">
        <v>143215</v>
      </c>
      <c r="J13" s="118">
        <f t="shared" si="3"/>
        <v>-0.10448087841724818</v>
      </c>
      <c r="K13" s="117">
        <v>146616</v>
      </c>
      <c r="L13" s="118">
        <f t="shared" si="4"/>
        <v>2.3747512481234523E-2</v>
      </c>
    </row>
    <row r="14" spans="1:13" x14ac:dyDescent="0.25">
      <c r="A14" s="1" t="s">
        <v>85</v>
      </c>
      <c r="B14" s="116" t="s">
        <v>86</v>
      </c>
      <c r="C14" s="117">
        <v>132220</v>
      </c>
      <c r="D14" s="118">
        <v>6.0352240076620198</v>
      </c>
      <c r="E14" s="117">
        <v>142289</v>
      </c>
      <c r="F14" s="118">
        <f t="shared" si="3"/>
        <v>7.6153380729087949E-2</v>
      </c>
      <c r="G14" s="117">
        <v>157113</v>
      </c>
      <c r="H14" s="118">
        <f t="shared" si="3"/>
        <v>0.10418233313889336</v>
      </c>
      <c r="I14" s="117">
        <v>156124</v>
      </c>
      <c r="J14" s="118">
        <f t="shared" si="3"/>
        <v>-6.2948323817888507E-3</v>
      </c>
      <c r="K14" s="117">
        <v>156064</v>
      </c>
      <c r="L14" s="118">
        <f t="shared" si="4"/>
        <v>-3.8430990750937255E-4</v>
      </c>
    </row>
    <row r="15" spans="1:13" x14ac:dyDescent="0.25">
      <c r="A15" s="1" t="s">
        <v>87</v>
      </c>
      <c r="B15" s="116" t="s">
        <v>88</v>
      </c>
      <c r="C15" s="117">
        <v>159520</v>
      </c>
      <c r="D15" s="118">
        <v>1.6114003208591168</v>
      </c>
      <c r="E15" s="117">
        <v>176921</v>
      </c>
      <c r="F15" s="118">
        <f t="shared" si="3"/>
        <v>0.1090835005015045</v>
      </c>
      <c r="G15" s="117">
        <v>173767</v>
      </c>
      <c r="H15" s="118">
        <f t="shared" si="3"/>
        <v>-1.7827165797163702E-2</v>
      </c>
      <c r="I15" s="117">
        <v>187387</v>
      </c>
      <c r="J15" s="118">
        <f t="shared" si="3"/>
        <v>7.8380820293841857E-2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178525</v>
      </c>
      <c r="D16" s="118">
        <v>0.88259920488458166</v>
      </c>
      <c r="E16" s="117">
        <v>181874</v>
      </c>
      <c r="F16" s="118">
        <f t="shared" si="3"/>
        <v>1.875927741212724E-2</v>
      </c>
      <c r="G16" s="117">
        <v>179514</v>
      </c>
      <c r="H16" s="118">
        <f t="shared" si="3"/>
        <v>-1.2976016362976517E-2</v>
      </c>
      <c r="I16" s="117">
        <v>189132</v>
      </c>
      <c r="J16" s="118">
        <f t="shared" si="3"/>
        <v>5.3577993916908984E-2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136089</v>
      </c>
      <c r="D17" s="118">
        <v>0.52862614712390621</v>
      </c>
      <c r="E17" s="117">
        <v>150809</v>
      </c>
      <c r="F17" s="118">
        <f t="shared" si="3"/>
        <v>0.10816450998978611</v>
      </c>
      <c r="G17" s="117">
        <v>145872</v>
      </c>
      <c r="H17" s="118">
        <f t="shared" si="3"/>
        <v>-3.2736773004263697E-2</v>
      </c>
      <c r="I17" s="117">
        <v>164231</v>
      </c>
      <c r="J17" s="118">
        <f t="shared" si="3"/>
        <v>0.12585691565207857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154114</v>
      </c>
      <c r="D18" s="118">
        <v>0.12345184029625522</v>
      </c>
      <c r="E18" s="117">
        <v>170708</v>
      </c>
      <c r="F18" s="118">
        <f t="shared" si="3"/>
        <v>0.10767354036622234</v>
      </c>
      <c r="G18" s="117">
        <v>177711</v>
      </c>
      <c r="H18" s="118">
        <f t="shared" si="3"/>
        <v>4.1023267802329233E-2</v>
      </c>
      <c r="I18" s="117">
        <v>182092</v>
      </c>
      <c r="J18" s="118">
        <f t="shared" si="3"/>
        <v>2.4652385052135184E-2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153023</v>
      </c>
      <c r="D19" s="118">
        <v>0.11294311024481063</v>
      </c>
      <c r="E19" s="117">
        <v>164389</v>
      </c>
      <c r="F19" s="118">
        <f t="shared" si="3"/>
        <v>7.427641596361334E-2</v>
      </c>
      <c r="G19" s="117">
        <v>162641</v>
      </c>
      <c r="H19" s="118">
        <f t="shared" si="3"/>
        <v>-1.0633314881166034E-2</v>
      </c>
      <c r="I19" s="117">
        <v>162859</v>
      </c>
      <c r="J19" s="118">
        <f t="shared" si="3"/>
        <v>1.3403754280900682E-3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156197</v>
      </c>
      <c r="D20" s="118">
        <v>0.26769902526519118</v>
      </c>
      <c r="E20" s="117">
        <v>158524</v>
      </c>
      <c r="F20" s="118">
        <f t="shared" si="3"/>
        <v>1.4897853351856893E-2</v>
      </c>
      <c r="G20" s="117">
        <v>160539</v>
      </c>
      <c r="H20" s="118">
        <f t="shared" si="3"/>
        <v>1.271100905856537E-2</v>
      </c>
      <c r="I20" s="117">
        <v>163498</v>
      </c>
      <c r="J20" s="118">
        <f t="shared" si="3"/>
        <v>1.8431658350930302E-2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1753173</v>
      </c>
      <c r="D21" s="121">
        <v>1.2621908181922583</v>
      </c>
      <c r="E21" s="120">
        <v>1897228</v>
      </c>
      <c r="F21" s="121">
        <f t="shared" si="3"/>
        <v>8.2168160244311395E-2</v>
      </c>
      <c r="G21" s="120">
        <v>1991159</v>
      </c>
      <c r="H21" s="121">
        <f t="shared" si="3"/>
        <v>4.9509600322154235E-2</v>
      </c>
      <c r="I21" s="120">
        <v>2013195</v>
      </c>
      <c r="J21" s="121">
        <f t="shared" si="3"/>
        <v>1.1066921325720402E-2</v>
      </c>
      <c r="K21" s="120">
        <v>966951</v>
      </c>
      <c r="L21" s="121">
        <v>3.06536541645408E-3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261</v>
      </c>
      <c r="G30" s="115" t="s">
        <v>74</v>
      </c>
      <c r="H30" s="114" t="s">
        <v>261</v>
      </c>
      <c r="I30" s="115" t="s">
        <v>74</v>
      </c>
      <c r="J30" s="114" t="s">
        <v>261</v>
      </c>
      <c r="K30" s="115" t="s">
        <v>74</v>
      </c>
      <c r="L30" s="114" t="s">
        <v>286</v>
      </c>
    </row>
    <row r="31" spans="1:13" x14ac:dyDescent="0.25">
      <c r="B31" s="116" t="s">
        <v>76</v>
      </c>
      <c r="C31" s="117">
        <v>4259</v>
      </c>
      <c r="D31" s="118">
        <v>-0.46312870288667596</v>
      </c>
      <c r="E31" s="117">
        <v>7684</v>
      </c>
      <c r="F31" s="118">
        <f t="shared" ref="F31:J43" si="5">IFERROR(E31/C31-1,"-")</f>
        <v>0.80417938483212015</v>
      </c>
      <c r="G31" s="117">
        <v>4696</v>
      </c>
      <c r="H31" s="118">
        <f t="shared" si="5"/>
        <v>-0.38885996876626761</v>
      </c>
      <c r="I31" s="117">
        <v>4190</v>
      </c>
      <c r="J31" s="118">
        <f t="shared" si="5"/>
        <v>-0.10775127768313453</v>
      </c>
      <c r="K31" s="117">
        <v>6096</v>
      </c>
      <c r="L31" s="118">
        <f t="shared" ref="L31:L36" si="6">IFERROR(K31/I31-1,"-")</f>
        <v>0.45489260143198096</v>
      </c>
    </row>
    <row r="32" spans="1:13" x14ac:dyDescent="0.25">
      <c r="B32" s="116" t="s">
        <v>78</v>
      </c>
      <c r="C32" s="117">
        <v>4072</v>
      </c>
      <c r="D32" s="118">
        <v>-0.34078031406831799</v>
      </c>
      <c r="E32" s="117">
        <v>4631</v>
      </c>
      <c r="F32" s="118">
        <f t="shared" si="5"/>
        <v>0.13727897838899805</v>
      </c>
      <c r="G32" s="117">
        <v>3359</v>
      </c>
      <c r="H32" s="118">
        <f t="shared" si="5"/>
        <v>-0.27467069747354778</v>
      </c>
      <c r="I32" s="117">
        <v>2494</v>
      </c>
      <c r="J32" s="118">
        <f t="shared" si="5"/>
        <v>-0.2575171181899375</v>
      </c>
      <c r="K32" s="117">
        <v>3771</v>
      </c>
      <c r="L32" s="118">
        <f t="shared" si="6"/>
        <v>0.5120288692862871</v>
      </c>
    </row>
    <row r="33" spans="2:13" x14ac:dyDescent="0.25">
      <c r="B33" s="116" t="s">
        <v>80</v>
      </c>
      <c r="C33" s="117">
        <v>4758</v>
      </c>
      <c r="D33" s="118">
        <v>-0.31843575418994419</v>
      </c>
      <c r="E33" s="117">
        <v>6445</v>
      </c>
      <c r="F33" s="118">
        <f t="shared" si="5"/>
        <v>0.35456073980664149</v>
      </c>
      <c r="G33" s="117">
        <v>7332</v>
      </c>
      <c r="H33" s="118">
        <f t="shared" si="5"/>
        <v>0.1376260667183864</v>
      </c>
      <c r="I33" s="117">
        <v>3474</v>
      </c>
      <c r="J33" s="118">
        <f t="shared" si="5"/>
        <v>-0.52618657937806868</v>
      </c>
      <c r="K33" s="117">
        <v>5021</v>
      </c>
      <c r="L33" s="118">
        <f t="shared" si="6"/>
        <v>0.44530800230282086</v>
      </c>
    </row>
    <row r="34" spans="2:13" x14ac:dyDescent="0.25">
      <c r="B34" s="116" t="s">
        <v>82</v>
      </c>
      <c r="C34" s="117">
        <v>8585</v>
      </c>
      <c r="D34" s="118">
        <v>-0.17053140096618358</v>
      </c>
      <c r="E34" s="117">
        <v>11356</v>
      </c>
      <c r="F34" s="118">
        <f t="shared" si="5"/>
        <v>0.32277227722772284</v>
      </c>
      <c r="G34" s="117">
        <v>5241</v>
      </c>
      <c r="H34" s="118">
        <f t="shared" si="5"/>
        <v>-0.53848185980979224</v>
      </c>
      <c r="I34" s="117">
        <v>8301</v>
      </c>
      <c r="J34" s="118">
        <f t="shared" si="5"/>
        <v>0.58385804235832861</v>
      </c>
      <c r="K34" s="117">
        <v>10608</v>
      </c>
      <c r="L34" s="118">
        <f t="shared" si="6"/>
        <v>0.27791832309360309</v>
      </c>
    </row>
    <row r="35" spans="2:13" x14ac:dyDescent="0.25">
      <c r="B35" s="116" t="s">
        <v>84</v>
      </c>
      <c r="C35" s="117">
        <v>7510</v>
      </c>
      <c r="D35" s="118">
        <v>-0.27705044281863689</v>
      </c>
      <c r="E35" s="117">
        <v>8116</v>
      </c>
      <c r="F35" s="118">
        <f t="shared" si="5"/>
        <v>8.0692410119840297E-2</v>
      </c>
      <c r="G35" s="117">
        <v>6651</v>
      </c>
      <c r="H35" s="118">
        <f t="shared" si="5"/>
        <v>-0.18050763923114832</v>
      </c>
      <c r="I35" s="117">
        <v>7050</v>
      </c>
      <c r="J35" s="118">
        <f t="shared" si="5"/>
        <v>5.999097880018045E-2</v>
      </c>
      <c r="K35" s="117">
        <v>16299</v>
      </c>
      <c r="L35" s="118">
        <f t="shared" si="6"/>
        <v>1.3119148936170211</v>
      </c>
    </row>
    <row r="36" spans="2:13" x14ac:dyDescent="0.25">
      <c r="B36" s="116" t="s">
        <v>86</v>
      </c>
      <c r="C36" s="117">
        <v>7211</v>
      </c>
      <c r="D36" s="118">
        <v>1.8060572381217721E-3</v>
      </c>
      <c r="E36" s="117">
        <v>11716</v>
      </c>
      <c r="F36" s="118">
        <f t="shared" si="5"/>
        <v>0.62473998058521696</v>
      </c>
      <c r="G36" s="117">
        <v>9313</v>
      </c>
      <c r="H36" s="118">
        <f t="shared" si="5"/>
        <v>-0.20510413110276549</v>
      </c>
      <c r="I36" s="117">
        <v>9472</v>
      </c>
      <c r="J36" s="118">
        <f t="shared" si="5"/>
        <v>1.7072908837109324E-2</v>
      </c>
      <c r="K36" s="117">
        <v>20055</v>
      </c>
      <c r="L36" s="118">
        <f t="shared" si="6"/>
        <v>1.1172930743243241</v>
      </c>
    </row>
    <row r="37" spans="2:13" x14ac:dyDescent="0.25">
      <c r="B37" s="116" t="s">
        <v>88</v>
      </c>
      <c r="C37" s="117">
        <v>16871</v>
      </c>
      <c r="D37" s="118">
        <v>-7.9847286610308155E-2</v>
      </c>
      <c r="E37" s="117">
        <v>23991</v>
      </c>
      <c r="F37" s="118">
        <f t="shared" si="5"/>
        <v>0.42202596170944218</v>
      </c>
      <c r="G37" s="117">
        <v>15147</v>
      </c>
      <c r="H37" s="118">
        <f t="shared" si="5"/>
        <v>-0.36863823933975237</v>
      </c>
      <c r="I37" s="117">
        <v>20797</v>
      </c>
      <c r="J37" s="118">
        <f t="shared" si="5"/>
        <v>0.37301115732488288</v>
      </c>
      <c r="K37" s="117"/>
      <c r="L37" s="118"/>
    </row>
    <row r="38" spans="2:13" x14ac:dyDescent="0.25">
      <c r="B38" s="116" t="s">
        <v>90</v>
      </c>
      <c r="C38" s="117">
        <v>22263</v>
      </c>
      <c r="D38" s="118">
        <v>-0.31938245184958725</v>
      </c>
      <c r="E38" s="117">
        <v>17040</v>
      </c>
      <c r="F38" s="118">
        <f t="shared" si="5"/>
        <v>-0.23460450074114003</v>
      </c>
      <c r="G38" s="117">
        <v>17997</v>
      </c>
      <c r="H38" s="118">
        <f t="shared" si="5"/>
        <v>5.6161971830985813E-2</v>
      </c>
      <c r="I38" s="117">
        <v>22722</v>
      </c>
      <c r="J38" s="118">
        <f t="shared" si="5"/>
        <v>0.26254375729288215</v>
      </c>
      <c r="K38" s="117"/>
      <c r="L38" s="118"/>
    </row>
    <row r="39" spans="2:13" x14ac:dyDescent="0.25">
      <c r="B39" s="116" t="s">
        <v>92</v>
      </c>
      <c r="C39" s="117">
        <v>12307</v>
      </c>
      <c r="D39" s="118">
        <v>-0.30354818629392788</v>
      </c>
      <c r="E39" s="117">
        <v>12268</v>
      </c>
      <c r="F39" s="118">
        <f t="shared" si="5"/>
        <v>-3.1689282522141538E-3</v>
      </c>
      <c r="G39" s="117">
        <v>11247</v>
      </c>
      <c r="H39" s="118">
        <f t="shared" si="5"/>
        <v>-8.3224649494620162E-2</v>
      </c>
      <c r="I39" s="117">
        <v>20603</v>
      </c>
      <c r="J39" s="118">
        <f t="shared" si="5"/>
        <v>0.83186627545123137</v>
      </c>
      <c r="K39" s="117"/>
      <c r="L39" s="118"/>
    </row>
    <row r="40" spans="2:13" x14ac:dyDescent="0.25">
      <c r="B40" s="116" t="s">
        <v>94</v>
      </c>
      <c r="C40" s="117">
        <v>5869</v>
      </c>
      <c r="D40" s="118">
        <v>-0.56570963445315969</v>
      </c>
      <c r="E40" s="117">
        <v>7638</v>
      </c>
      <c r="F40" s="118">
        <f t="shared" si="5"/>
        <v>0.3014142102572841</v>
      </c>
      <c r="G40" s="117">
        <v>11565</v>
      </c>
      <c r="H40" s="118">
        <f t="shared" si="5"/>
        <v>0.51413982717989004</v>
      </c>
      <c r="I40" s="117">
        <v>10139</v>
      </c>
      <c r="J40" s="118">
        <f t="shared" si="5"/>
        <v>-0.12330306960657156</v>
      </c>
      <c r="K40" s="117"/>
      <c r="L40" s="118"/>
    </row>
    <row r="41" spans="2:13" x14ac:dyDescent="0.25">
      <c r="B41" s="116" t="s">
        <v>96</v>
      </c>
      <c r="C41" s="117">
        <v>3929</v>
      </c>
      <c r="D41" s="118">
        <v>-8.243811303129378E-2</v>
      </c>
      <c r="E41" s="117">
        <v>4428</v>
      </c>
      <c r="F41" s="118">
        <f t="shared" si="5"/>
        <v>0.12700432680071261</v>
      </c>
      <c r="G41" s="117">
        <v>5701</v>
      </c>
      <c r="H41" s="118">
        <f t="shared" si="5"/>
        <v>0.28748870822041561</v>
      </c>
      <c r="I41" s="117">
        <v>6011</v>
      </c>
      <c r="J41" s="118">
        <f t="shared" si="5"/>
        <v>5.4376425188563449E-2</v>
      </c>
      <c r="K41" s="117"/>
      <c r="L41" s="118"/>
    </row>
    <row r="42" spans="2:13" x14ac:dyDescent="0.25">
      <c r="B42" s="116" t="s">
        <v>98</v>
      </c>
      <c r="C42" s="117">
        <v>7641</v>
      </c>
      <c r="D42" s="118">
        <v>0.18391695072823055</v>
      </c>
      <c r="E42" s="117">
        <v>6411</v>
      </c>
      <c r="F42" s="118">
        <f t="shared" si="5"/>
        <v>-0.16097369454259913</v>
      </c>
      <c r="G42" s="117">
        <v>5544</v>
      </c>
      <c r="H42" s="118">
        <f t="shared" si="5"/>
        <v>-0.13523631258773983</v>
      </c>
      <c r="I42" s="117">
        <v>7404</v>
      </c>
      <c r="J42" s="118">
        <f t="shared" si="5"/>
        <v>0.33549783549783552</v>
      </c>
      <c r="K42" s="117"/>
      <c r="L42" s="118"/>
    </row>
    <row r="43" spans="2:13" ht="15.75" x14ac:dyDescent="0.25">
      <c r="B43" s="119" t="s">
        <v>32</v>
      </c>
      <c r="C43" s="120">
        <v>105275</v>
      </c>
      <c r="D43" s="121">
        <v>-0.25859021219355882</v>
      </c>
      <c r="E43" s="120">
        <v>121724</v>
      </c>
      <c r="F43" s="121">
        <f t="shared" si="5"/>
        <v>0.1562479221087627</v>
      </c>
      <c r="G43" s="120">
        <v>103793</v>
      </c>
      <c r="H43" s="121">
        <f t="shared" si="5"/>
        <v>-0.14730866550556998</v>
      </c>
      <c r="I43" s="120">
        <v>122657</v>
      </c>
      <c r="J43" s="121">
        <f t="shared" si="5"/>
        <v>0.18174636054454529</v>
      </c>
      <c r="K43" s="120">
        <v>61850</v>
      </c>
      <c r="L43" s="121">
        <v>0.76810268431434214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261</v>
      </c>
      <c r="G52" s="115" t="s">
        <v>74</v>
      </c>
      <c r="H52" s="114" t="s">
        <v>261</v>
      </c>
      <c r="I52" s="115" t="s">
        <v>74</v>
      </c>
      <c r="J52" s="114" t="s">
        <v>261</v>
      </c>
      <c r="K52" s="115" t="s">
        <v>74</v>
      </c>
      <c r="L52" s="114" t="s">
        <v>286</v>
      </c>
    </row>
    <row r="53" spans="1:13" x14ac:dyDescent="0.25">
      <c r="A53" s="1">
        <v>1</v>
      </c>
      <c r="B53" s="116" t="s">
        <v>76</v>
      </c>
      <c r="C53" s="117">
        <v>2953</v>
      </c>
      <c r="D53" s="118">
        <v>0.19651539708265808</v>
      </c>
      <c r="E53" s="117">
        <v>3641</v>
      </c>
      <c r="F53" s="118">
        <f>IFERROR(E53/C53-1,"-")</f>
        <v>0.2329834067050458</v>
      </c>
      <c r="G53" s="117">
        <v>2726</v>
      </c>
      <c r="H53" s="118">
        <f>IFERROR(G53/E53-1,"-")</f>
        <v>-0.25130458665201871</v>
      </c>
      <c r="I53" s="117">
        <v>3585</v>
      </c>
      <c r="J53" s="118">
        <f>IFERROR(I53/G53-1,"-")</f>
        <v>0.31511371973587665</v>
      </c>
      <c r="K53" s="117">
        <v>4599</v>
      </c>
      <c r="L53" s="118">
        <f t="shared" ref="L53:L58" si="7">IFERROR(K53/I53-1,"-")</f>
        <v>0.28284518828451888</v>
      </c>
    </row>
    <row r="54" spans="1:13" x14ac:dyDescent="0.25">
      <c r="A54" s="1">
        <v>2</v>
      </c>
      <c r="B54" s="116" t="s">
        <v>78</v>
      </c>
      <c r="C54" s="117">
        <v>2193</v>
      </c>
      <c r="D54" s="118">
        <v>1.1584645669291338</v>
      </c>
      <c r="E54" s="117">
        <v>2303</v>
      </c>
      <c r="F54" s="118">
        <f t="shared" ref="F54:J65" si="8">IFERROR(E54/C54-1,"-")</f>
        <v>5.0159598723210186E-2</v>
      </c>
      <c r="G54" s="117">
        <v>1677</v>
      </c>
      <c r="H54" s="118">
        <f t="shared" si="8"/>
        <v>-0.27181936604429002</v>
      </c>
      <c r="I54" s="117">
        <v>1820</v>
      </c>
      <c r="J54" s="118">
        <f t="shared" si="8"/>
        <v>8.5271317829457294E-2</v>
      </c>
      <c r="K54" s="117">
        <v>2284</v>
      </c>
      <c r="L54" s="118">
        <f t="shared" si="7"/>
        <v>0.25494505494505493</v>
      </c>
    </row>
    <row r="55" spans="1:13" x14ac:dyDescent="0.25">
      <c r="A55" s="1">
        <v>3</v>
      </c>
      <c r="B55" s="116" t="s">
        <v>80</v>
      </c>
      <c r="C55" s="117">
        <v>2613</v>
      </c>
      <c r="D55" s="118">
        <v>0.90729927007299271</v>
      </c>
      <c r="E55" s="117">
        <v>3123</v>
      </c>
      <c r="F55" s="118">
        <f t="shared" si="8"/>
        <v>0.19517795637198621</v>
      </c>
      <c r="G55" s="117">
        <v>3345</v>
      </c>
      <c r="H55" s="118">
        <f t="shared" si="8"/>
        <v>7.1085494716618625E-2</v>
      </c>
      <c r="I55" s="117">
        <v>2781</v>
      </c>
      <c r="J55" s="118">
        <f t="shared" si="8"/>
        <v>-0.16860986547085199</v>
      </c>
      <c r="K55" s="117">
        <v>3356</v>
      </c>
      <c r="L55" s="118">
        <f t="shared" si="7"/>
        <v>0.20676015821646887</v>
      </c>
    </row>
    <row r="56" spans="1:13" x14ac:dyDescent="0.25">
      <c r="A56" s="1">
        <v>4</v>
      </c>
      <c r="B56" s="116" t="s">
        <v>82</v>
      </c>
      <c r="C56" s="117">
        <v>2610</v>
      </c>
      <c r="D56" s="118">
        <v>0.60615384615384604</v>
      </c>
      <c r="E56" s="117">
        <v>3426</v>
      </c>
      <c r="F56" s="118">
        <f t="shared" si="8"/>
        <v>0.31264367816091965</v>
      </c>
      <c r="G56" s="117">
        <v>2702</v>
      </c>
      <c r="H56" s="118">
        <f t="shared" si="8"/>
        <v>-0.21132516053706951</v>
      </c>
      <c r="I56" s="117">
        <v>5202</v>
      </c>
      <c r="J56" s="118">
        <f t="shared" si="8"/>
        <v>0.92524056254626208</v>
      </c>
      <c r="K56" s="117">
        <v>5902</v>
      </c>
      <c r="L56" s="118">
        <f t="shared" si="7"/>
        <v>0.13456362937331789</v>
      </c>
    </row>
    <row r="57" spans="1:13" x14ac:dyDescent="0.25">
      <c r="A57" s="1">
        <v>5</v>
      </c>
      <c r="B57" s="116" t="s">
        <v>84</v>
      </c>
      <c r="C57" s="117">
        <v>2461</v>
      </c>
      <c r="D57" s="118">
        <v>-2.2637013502780023E-2</v>
      </c>
      <c r="E57" s="117">
        <v>3361</v>
      </c>
      <c r="F57" s="118">
        <f t="shared" si="8"/>
        <v>0.36570499796830558</v>
      </c>
      <c r="G57" s="117">
        <v>3660</v>
      </c>
      <c r="H57" s="118">
        <f t="shared" si="8"/>
        <v>8.8961618565903011E-2</v>
      </c>
      <c r="I57" s="117">
        <v>4562</v>
      </c>
      <c r="J57" s="118">
        <f t="shared" si="8"/>
        <v>0.24644808743169389</v>
      </c>
      <c r="K57" s="117">
        <v>8566</v>
      </c>
      <c r="L57" s="118">
        <f t="shared" si="7"/>
        <v>0.87768522577816754</v>
      </c>
    </row>
    <row r="58" spans="1:13" x14ac:dyDescent="0.25">
      <c r="A58" s="1">
        <v>6</v>
      </c>
      <c r="B58" s="116" t="s">
        <v>86</v>
      </c>
      <c r="C58" s="117">
        <v>4006</v>
      </c>
      <c r="D58" s="118">
        <v>8.0949811117107418E-2</v>
      </c>
      <c r="E58" s="117">
        <v>5560</v>
      </c>
      <c r="F58" s="118">
        <f t="shared" si="8"/>
        <v>0.38791812281577642</v>
      </c>
      <c r="G58" s="117">
        <v>4118</v>
      </c>
      <c r="H58" s="118">
        <f t="shared" si="8"/>
        <v>-0.25935251798561154</v>
      </c>
      <c r="I58" s="117">
        <v>5916</v>
      </c>
      <c r="J58" s="118">
        <f t="shared" si="8"/>
        <v>0.43661971830985924</v>
      </c>
      <c r="K58" s="117">
        <v>9742</v>
      </c>
      <c r="L58" s="118">
        <f t="shared" si="7"/>
        <v>0.6467207572684246</v>
      </c>
    </row>
    <row r="59" spans="1:13" x14ac:dyDescent="0.25">
      <c r="A59" s="1">
        <v>7</v>
      </c>
      <c r="B59" s="116" t="s">
        <v>88</v>
      </c>
      <c r="C59" s="117">
        <v>8443</v>
      </c>
      <c r="D59" s="118">
        <v>-0.25697439056587168</v>
      </c>
      <c r="E59" s="117">
        <v>8300</v>
      </c>
      <c r="F59" s="118">
        <f t="shared" si="8"/>
        <v>-1.6937107663152928E-2</v>
      </c>
      <c r="G59" s="117">
        <v>7349</v>
      </c>
      <c r="H59" s="118">
        <f t="shared" si="8"/>
        <v>-0.11457831325301204</v>
      </c>
      <c r="I59" s="117">
        <v>8907</v>
      </c>
      <c r="J59" s="118">
        <f t="shared" si="8"/>
        <v>0.21200163287522122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8711</v>
      </c>
      <c r="D60" s="118">
        <v>-0.40400930487137388</v>
      </c>
      <c r="E60" s="117">
        <v>8609</v>
      </c>
      <c r="F60" s="118">
        <f t="shared" si="8"/>
        <v>-1.1709333027207003E-2</v>
      </c>
      <c r="G60" s="117">
        <v>10060</v>
      </c>
      <c r="H60" s="118">
        <f t="shared" si="8"/>
        <v>0.16854454640492511</v>
      </c>
      <c r="I60" s="117">
        <v>11833</v>
      </c>
      <c r="J60" s="118">
        <f t="shared" si="8"/>
        <v>0.17624254473161027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5083</v>
      </c>
      <c r="D61" s="118">
        <v>-0.3152364273204904</v>
      </c>
      <c r="E61" s="117">
        <v>5659</v>
      </c>
      <c r="F61" s="118">
        <f t="shared" si="8"/>
        <v>0.11331890615778084</v>
      </c>
      <c r="G61" s="117">
        <v>6716</v>
      </c>
      <c r="H61" s="118">
        <f t="shared" si="8"/>
        <v>0.18678211698179892</v>
      </c>
      <c r="I61" s="117">
        <v>9450</v>
      </c>
      <c r="J61" s="118">
        <f t="shared" si="8"/>
        <v>0.40708755211435377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2717</v>
      </c>
      <c r="D62" s="118">
        <v>-0.44483040457703316</v>
      </c>
      <c r="E62" s="117">
        <v>3348</v>
      </c>
      <c r="F62" s="118">
        <f t="shared" si="8"/>
        <v>0.2322414427677586</v>
      </c>
      <c r="G62" s="117">
        <v>4738</v>
      </c>
      <c r="H62" s="118">
        <f t="shared" si="8"/>
        <v>0.41517323775388282</v>
      </c>
      <c r="I62" s="117">
        <v>5385</v>
      </c>
      <c r="J62" s="118">
        <f t="shared" si="8"/>
        <v>0.13655550865344024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2080</v>
      </c>
      <c r="D63" s="118">
        <v>0.23809523809523814</v>
      </c>
      <c r="E63" s="117">
        <v>2681</v>
      </c>
      <c r="F63" s="118">
        <f t="shared" si="8"/>
        <v>0.28894230769230766</v>
      </c>
      <c r="G63" s="117">
        <v>4224</v>
      </c>
      <c r="H63" s="118">
        <f t="shared" si="8"/>
        <v>0.57553151809026493</v>
      </c>
      <c r="I63" s="117">
        <v>4881</v>
      </c>
      <c r="J63" s="118">
        <f t="shared" si="8"/>
        <v>0.15553977272727271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3803</v>
      </c>
      <c r="D64" s="118">
        <v>0.32186305179005914</v>
      </c>
      <c r="E64" s="117">
        <v>4117</v>
      </c>
      <c r="F64" s="118">
        <f t="shared" si="8"/>
        <v>8.2566394951354205E-2</v>
      </c>
      <c r="G64" s="117">
        <v>4590</v>
      </c>
      <c r="H64" s="118">
        <f t="shared" si="8"/>
        <v>0.11488948263298515</v>
      </c>
      <c r="I64" s="117">
        <v>5024</v>
      </c>
      <c r="J64" s="118">
        <f t="shared" si="8"/>
        <v>9.4553376906318043E-2</v>
      </c>
      <c r="K64" s="117"/>
      <c r="L64" s="118"/>
    </row>
    <row r="65" spans="1:13" ht="15.75" x14ac:dyDescent="0.25">
      <c r="B65" s="119" t="s">
        <v>32</v>
      </c>
      <c r="C65" s="120">
        <v>47673</v>
      </c>
      <c r="D65" s="121">
        <v>-0.14189286485708119</v>
      </c>
      <c r="E65" s="120">
        <v>54128</v>
      </c>
      <c r="F65" s="121">
        <f t="shared" si="8"/>
        <v>0.13540158999853169</v>
      </c>
      <c r="G65" s="120">
        <v>55905</v>
      </c>
      <c r="H65" s="121">
        <f t="shared" si="8"/>
        <v>3.2829589122080893E-2</v>
      </c>
      <c r="I65" s="120">
        <v>69346</v>
      </c>
      <c r="J65" s="121">
        <f t="shared" si="8"/>
        <v>0.24042572220731606</v>
      </c>
      <c r="K65" s="120">
        <v>34449</v>
      </c>
      <c r="L65" s="121">
        <v>0.44343417413894248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261</v>
      </c>
      <c r="G74" s="115" t="s">
        <v>74</v>
      </c>
      <c r="H74" s="114" t="s">
        <v>261</v>
      </c>
      <c r="I74" s="115" t="s">
        <v>74</v>
      </c>
      <c r="J74" s="114" t="s">
        <v>261</v>
      </c>
      <c r="K74" s="115" t="s">
        <v>74</v>
      </c>
      <c r="L74" s="114" t="s">
        <v>286</v>
      </c>
    </row>
    <row r="75" spans="1:13" x14ac:dyDescent="0.25">
      <c r="A75" s="1">
        <v>1</v>
      </c>
      <c r="B75" s="116" t="s">
        <v>76</v>
      </c>
      <c r="C75" s="117">
        <v>1306</v>
      </c>
      <c r="D75" s="118">
        <v>-0.76102470265324795</v>
      </c>
      <c r="E75" s="117">
        <v>4043</v>
      </c>
      <c r="F75" s="118">
        <f>IFERROR(E75/C75-1,"-")</f>
        <v>2.0957120980091886</v>
      </c>
      <c r="G75" s="117">
        <v>1970</v>
      </c>
      <c r="H75" s="118">
        <f>IFERROR(G75/E75-1,"-")</f>
        <v>-0.51273806579272818</v>
      </c>
      <c r="I75" s="117">
        <v>605</v>
      </c>
      <c r="J75" s="118">
        <f>IFERROR(I75/G75-1,"-")</f>
        <v>-0.69289340101522845</v>
      </c>
      <c r="K75" s="117">
        <v>1497</v>
      </c>
      <c r="L75" s="118">
        <f t="shared" ref="L75:L80" si="9">IFERROR(K75/I75-1,"-")</f>
        <v>1.4743801652892561</v>
      </c>
    </row>
    <row r="76" spans="1:13" x14ac:dyDescent="0.25">
      <c r="A76" s="1">
        <v>2</v>
      </c>
      <c r="B76" s="116" t="s">
        <v>78</v>
      </c>
      <c r="C76" s="117">
        <v>1879</v>
      </c>
      <c r="D76" s="118">
        <v>-0.63592327068397592</v>
      </c>
      <c r="E76" s="117">
        <v>2328</v>
      </c>
      <c r="F76" s="118">
        <f t="shared" ref="F76:J87" si="10">IFERROR(E76/C76-1,"-")</f>
        <v>0.23895689196381054</v>
      </c>
      <c r="G76" s="117">
        <v>1682</v>
      </c>
      <c r="H76" s="118">
        <f t="shared" si="10"/>
        <v>-0.27749140893470792</v>
      </c>
      <c r="I76" s="117">
        <v>674</v>
      </c>
      <c r="J76" s="118">
        <f t="shared" si="10"/>
        <v>-0.59928656361474442</v>
      </c>
      <c r="K76" s="117">
        <v>1487</v>
      </c>
      <c r="L76" s="118">
        <f t="shared" si="9"/>
        <v>1.2062314540059349</v>
      </c>
    </row>
    <row r="77" spans="1:13" x14ac:dyDescent="0.25">
      <c r="A77" s="1">
        <v>3</v>
      </c>
      <c r="B77" s="116" t="s">
        <v>80</v>
      </c>
      <c r="C77" s="117">
        <v>2145</v>
      </c>
      <c r="D77" s="118">
        <v>-0.61771520228123333</v>
      </c>
      <c r="E77" s="117">
        <v>3322</v>
      </c>
      <c r="F77" s="118">
        <f t="shared" si="10"/>
        <v>0.54871794871794877</v>
      </c>
      <c r="G77" s="117">
        <v>3987</v>
      </c>
      <c r="H77" s="118">
        <f t="shared" si="10"/>
        <v>0.20018061408789878</v>
      </c>
      <c r="I77" s="117">
        <v>693</v>
      </c>
      <c r="J77" s="118">
        <f t="shared" si="10"/>
        <v>-0.82618510158013547</v>
      </c>
      <c r="K77" s="117">
        <v>1665</v>
      </c>
      <c r="L77" s="118">
        <f t="shared" si="9"/>
        <v>1.4025974025974026</v>
      </c>
    </row>
    <row r="78" spans="1:13" x14ac:dyDescent="0.25">
      <c r="A78" s="1">
        <v>4</v>
      </c>
      <c r="B78" s="116" t="s">
        <v>82</v>
      </c>
      <c r="C78" s="117">
        <v>5975</v>
      </c>
      <c r="D78" s="118">
        <v>-0.31518624641833815</v>
      </c>
      <c r="E78" s="117">
        <v>7930</v>
      </c>
      <c r="F78" s="118">
        <f t="shared" si="10"/>
        <v>0.32719665271966525</v>
      </c>
      <c r="G78" s="117">
        <v>2539</v>
      </c>
      <c r="H78" s="118">
        <f t="shared" si="10"/>
        <v>-0.67982345523329135</v>
      </c>
      <c r="I78" s="117">
        <v>3099</v>
      </c>
      <c r="J78" s="118">
        <f t="shared" si="10"/>
        <v>0.22055927530523833</v>
      </c>
      <c r="K78" s="117">
        <v>4706</v>
      </c>
      <c r="L78" s="118">
        <f t="shared" si="9"/>
        <v>0.51855437237818647</v>
      </c>
    </row>
    <row r="79" spans="1:13" x14ac:dyDescent="0.25">
      <c r="A79" s="1">
        <v>5</v>
      </c>
      <c r="B79" s="116" t="s">
        <v>84</v>
      </c>
      <c r="C79" s="117">
        <v>5049</v>
      </c>
      <c r="D79" s="118">
        <v>-0.35844980940279547</v>
      </c>
      <c r="E79" s="117">
        <v>4755</v>
      </c>
      <c r="F79" s="118">
        <f t="shared" si="10"/>
        <v>-5.8229352346999441E-2</v>
      </c>
      <c r="G79" s="117">
        <v>2991</v>
      </c>
      <c r="H79" s="118">
        <f t="shared" si="10"/>
        <v>-0.3709779179810726</v>
      </c>
      <c r="I79" s="117">
        <v>2488</v>
      </c>
      <c r="J79" s="118">
        <f t="shared" si="10"/>
        <v>-0.1681711802072885</v>
      </c>
      <c r="K79" s="117">
        <v>7733</v>
      </c>
      <c r="L79" s="118">
        <f t="shared" si="9"/>
        <v>2.108118971061093</v>
      </c>
    </row>
    <row r="80" spans="1:13" x14ac:dyDescent="0.25">
      <c r="A80" s="1">
        <v>6</v>
      </c>
      <c r="B80" s="116" t="s">
        <v>86</v>
      </c>
      <c r="C80" s="117">
        <v>3205</v>
      </c>
      <c r="D80" s="118">
        <v>-8.2187857961053878E-2</v>
      </c>
      <c r="E80" s="117">
        <v>6156</v>
      </c>
      <c r="F80" s="118">
        <f t="shared" si="10"/>
        <v>0.92074882995319807</v>
      </c>
      <c r="G80" s="117">
        <v>5195</v>
      </c>
      <c r="H80" s="118">
        <f t="shared" si="10"/>
        <v>-0.15610786224821316</v>
      </c>
      <c r="I80" s="117">
        <v>3556</v>
      </c>
      <c r="J80" s="118">
        <f t="shared" si="10"/>
        <v>-0.31549566891241576</v>
      </c>
      <c r="K80" s="117">
        <v>10313</v>
      </c>
      <c r="L80" s="118">
        <f t="shared" si="9"/>
        <v>1.9001687289088864</v>
      </c>
    </row>
    <row r="81" spans="1:13" x14ac:dyDescent="0.25">
      <c r="A81" s="1">
        <v>7</v>
      </c>
      <c r="B81" s="116" t="s">
        <v>88</v>
      </c>
      <c r="C81" s="117">
        <v>8428</v>
      </c>
      <c r="D81" s="118">
        <v>0.20883534136546178</v>
      </c>
      <c r="E81" s="117">
        <v>15691</v>
      </c>
      <c r="F81" s="118">
        <f t="shared" si="10"/>
        <v>0.8617702895111532</v>
      </c>
      <c r="G81" s="117">
        <v>7798</v>
      </c>
      <c r="H81" s="118">
        <f t="shared" si="10"/>
        <v>-0.5030272130520681</v>
      </c>
      <c r="I81" s="117">
        <v>11890</v>
      </c>
      <c r="J81" s="118">
        <f t="shared" si="10"/>
        <v>0.52474993588099506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13552</v>
      </c>
      <c r="D82" s="118">
        <v>-0.25102243837736271</v>
      </c>
      <c r="E82" s="117">
        <v>8431</v>
      </c>
      <c r="F82" s="118">
        <f t="shared" si="10"/>
        <v>-0.3778778040141676</v>
      </c>
      <c r="G82" s="117">
        <v>7937</v>
      </c>
      <c r="H82" s="118">
        <f t="shared" si="10"/>
        <v>-5.8593286680109102E-2</v>
      </c>
      <c r="I82" s="117">
        <v>10889</v>
      </c>
      <c r="J82" s="118">
        <f t="shared" si="10"/>
        <v>0.37192894040569491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7224</v>
      </c>
      <c r="D83" s="118">
        <v>-0.29508196721311475</v>
      </c>
      <c r="E83" s="117">
        <v>6609</v>
      </c>
      <c r="F83" s="118">
        <f t="shared" si="10"/>
        <v>-8.5132890365448466E-2</v>
      </c>
      <c r="G83" s="117">
        <v>4531</v>
      </c>
      <c r="H83" s="118">
        <f t="shared" si="10"/>
        <v>-0.31441973067029805</v>
      </c>
      <c r="I83" s="117">
        <v>11153</v>
      </c>
      <c r="J83" s="118">
        <f t="shared" si="10"/>
        <v>1.4614875303465018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3152</v>
      </c>
      <c r="D84" s="118">
        <v>-0.63433874709976801</v>
      </c>
      <c r="E84" s="117">
        <v>4290</v>
      </c>
      <c r="F84" s="118">
        <f t="shared" si="10"/>
        <v>0.36104060913705593</v>
      </c>
      <c r="G84" s="117">
        <v>6827</v>
      </c>
      <c r="H84" s="118">
        <f t="shared" si="10"/>
        <v>0.59137529137529143</v>
      </c>
      <c r="I84" s="117">
        <v>4754</v>
      </c>
      <c r="J84" s="118">
        <f t="shared" si="10"/>
        <v>-0.30364728284751719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1849</v>
      </c>
      <c r="D85" s="118">
        <v>-0.28939277478862413</v>
      </c>
      <c r="E85" s="117">
        <v>1747</v>
      </c>
      <c r="F85" s="118">
        <f t="shared" si="10"/>
        <v>-5.516495402920496E-2</v>
      </c>
      <c r="G85" s="117">
        <v>1477</v>
      </c>
      <c r="H85" s="118">
        <f t="shared" si="10"/>
        <v>-0.15455065827132231</v>
      </c>
      <c r="I85" s="117">
        <v>1130</v>
      </c>
      <c r="J85" s="118">
        <f t="shared" si="10"/>
        <v>-0.23493568043331081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3838</v>
      </c>
      <c r="D86" s="118">
        <v>7.2966172770478011E-2</v>
      </c>
      <c r="E86" s="117">
        <v>2294</v>
      </c>
      <c r="F86" s="118">
        <f t="shared" si="10"/>
        <v>-0.40229286086503391</v>
      </c>
      <c r="G86" s="117">
        <v>954</v>
      </c>
      <c r="H86" s="118">
        <f t="shared" si="10"/>
        <v>-0.58413251961639057</v>
      </c>
      <c r="I86" s="117">
        <v>2380</v>
      </c>
      <c r="J86" s="118">
        <f t="shared" si="10"/>
        <v>1.4947589098532497</v>
      </c>
      <c r="K86" s="117"/>
      <c r="L86" s="118"/>
    </row>
    <row r="87" spans="1:13" ht="15.75" x14ac:dyDescent="0.25">
      <c r="B87" s="119" t="s">
        <v>32</v>
      </c>
      <c r="C87" s="120">
        <v>57602</v>
      </c>
      <c r="D87" s="121">
        <v>-0.33359556671332879</v>
      </c>
      <c r="E87" s="120">
        <v>67596</v>
      </c>
      <c r="F87" s="121">
        <f t="shared" si="10"/>
        <v>0.17350092010694063</v>
      </c>
      <c r="G87" s="120">
        <v>47888</v>
      </c>
      <c r="H87" s="121">
        <f t="shared" si="10"/>
        <v>-0.29155571335581987</v>
      </c>
      <c r="I87" s="120">
        <v>53311</v>
      </c>
      <c r="J87" s="121">
        <f t="shared" si="10"/>
        <v>0.11324340126962906</v>
      </c>
      <c r="K87" s="120">
        <v>27401</v>
      </c>
      <c r="L87" s="121">
        <v>1.4652271704903286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261</v>
      </c>
      <c r="G96" s="115" t="s">
        <v>74</v>
      </c>
      <c r="H96" s="114" t="s">
        <v>261</v>
      </c>
      <c r="I96" s="115" t="s">
        <v>74</v>
      </c>
      <c r="J96" s="114" t="s">
        <v>261</v>
      </c>
      <c r="K96" s="115" t="s">
        <v>74</v>
      </c>
      <c r="L96" s="114" t="s">
        <v>286</v>
      </c>
    </row>
    <row r="97" spans="2:12" x14ac:dyDescent="0.25">
      <c r="B97" s="116" t="s">
        <v>76</v>
      </c>
      <c r="C97" s="117">
        <v>110611</v>
      </c>
      <c r="D97" s="118">
        <v>4.9673608113940437</v>
      </c>
      <c r="E97" s="117">
        <v>156236</v>
      </c>
      <c r="F97" s="118">
        <f t="shared" ref="F97:J109" si="11">IFERROR(E97/C97-1,"-")</f>
        <v>0.41248157958973342</v>
      </c>
      <c r="G97" s="117">
        <v>171091</v>
      </c>
      <c r="H97" s="118">
        <f t="shared" si="11"/>
        <v>9.5080519214521653E-2</v>
      </c>
      <c r="I97" s="117">
        <v>165754</v>
      </c>
      <c r="J97" s="118">
        <f t="shared" si="11"/>
        <v>-3.1193926039359221E-2</v>
      </c>
      <c r="K97" s="117">
        <v>166911</v>
      </c>
      <c r="L97" s="118">
        <f t="shared" ref="L97:L102" si="12">IFERROR(K97/I97-1,"-")</f>
        <v>6.9802237050087257E-3</v>
      </c>
    </row>
    <row r="98" spans="2:12" x14ac:dyDescent="0.25">
      <c r="B98" s="116" t="s">
        <v>78</v>
      </c>
      <c r="C98" s="117">
        <v>137218</v>
      </c>
      <c r="D98" s="118">
        <v>10.125182422571752</v>
      </c>
      <c r="E98" s="117">
        <v>151743</v>
      </c>
      <c r="F98" s="118">
        <f t="shared" si="11"/>
        <v>0.10585345945867153</v>
      </c>
      <c r="G98" s="117">
        <v>163400</v>
      </c>
      <c r="H98" s="118">
        <f t="shared" si="11"/>
        <v>7.6820677065828402E-2</v>
      </c>
      <c r="I98" s="117">
        <v>165672</v>
      </c>
      <c r="J98" s="118">
        <f t="shared" si="11"/>
        <v>1.3904528763769797E-2</v>
      </c>
      <c r="K98" s="117">
        <v>163873</v>
      </c>
      <c r="L98" s="118">
        <f t="shared" si="12"/>
        <v>-1.0858805350330791E-2</v>
      </c>
    </row>
    <row r="99" spans="2:12" x14ac:dyDescent="0.25">
      <c r="B99" s="116" t="s">
        <v>80</v>
      </c>
      <c r="C99" s="117">
        <v>144147</v>
      </c>
      <c r="D99" s="118">
        <v>8.5071230708349823</v>
      </c>
      <c r="E99" s="117">
        <v>139689</v>
      </c>
      <c r="F99" s="118">
        <f t="shared" si="11"/>
        <v>-3.0926762263522645E-2</v>
      </c>
      <c r="G99" s="117">
        <v>169538</v>
      </c>
      <c r="H99" s="118">
        <f t="shared" si="11"/>
        <v>0.21368182176119799</v>
      </c>
      <c r="I99" s="117">
        <v>162929</v>
      </c>
      <c r="J99" s="118">
        <f t="shared" si="11"/>
        <v>-3.8982411022897567E-2</v>
      </c>
      <c r="K99" s="117">
        <v>163375</v>
      </c>
      <c r="L99" s="118">
        <f t="shared" si="12"/>
        <v>2.737388678504038E-3</v>
      </c>
    </row>
    <row r="100" spans="2:12" x14ac:dyDescent="0.25">
      <c r="B100" s="116" t="s">
        <v>82</v>
      </c>
      <c r="C100" s="117">
        <v>143925</v>
      </c>
      <c r="D100" s="118">
        <v>11.199101542634345</v>
      </c>
      <c r="E100" s="117">
        <v>133479</v>
      </c>
      <c r="F100" s="118">
        <f t="shared" si="11"/>
        <v>-7.25794684731631E-2</v>
      </c>
      <c r="G100" s="117">
        <v>149421</v>
      </c>
      <c r="H100" s="118">
        <f t="shared" si="11"/>
        <v>0.11943451778931524</v>
      </c>
      <c r="I100" s="117">
        <v>151843</v>
      </c>
      <c r="J100" s="118">
        <f t="shared" si="11"/>
        <v>1.6209234311107545E-2</v>
      </c>
      <c r="K100" s="117">
        <v>144616</v>
      </c>
      <c r="L100" s="118">
        <f t="shared" si="12"/>
        <v>-4.7595213477078291E-2</v>
      </c>
    </row>
    <row r="101" spans="2:12" x14ac:dyDescent="0.25">
      <c r="B101" s="116" t="s">
        <v>84</v>
      </c>
      <c r="C101" s="117">
        <v>118400</v>
      </c>
      <c r="D101" s="118">
        <v>7.6372920922089289</v>
      </c>
      <c r="E101" s="117">
        <v>132335</v>
      </c>
      <c r="F101" s="118">
        <f t="shared" si="11"/>
        <v>0.11769425675675671</v>
      </c>
      <c r="G101" s="117">
        <v>153273</v>
      </c>
      <c r="H101" s="118">
        <f t="shared" si="11"/>
        <v>0.15821966977745872</v>
      </c>
      <c r="I101" s="117">
        <v>136165</v>
      </c>
      <c r="J101" s="118">
        <f t="shared" si="11"/>
        <v>-0.11161783223398769</v>
      </c>
      <c r="K101" s="117">
        <v>130317</v>
      </c>
      <c r="L101" s="118">
        <f t="shared" si="12"/>
        <v>-4.294789409907096E-2</v>
      </c>
    </row>
    <row r="102" spans="2:12" x14ac:dyDescent="0.25">
      <c r="B102" s="116" t="s">
        <v>86</v>
      </c>
      <c r="C102" s="117">
        <v>125009</v>
      </c>
      <c r="D102" s="118">
        <v>9.7803552949292865</v>
      </c>
      <c r="E102" s="117">
        <v>130573</v>
      </c>
      <c r="F102" s="118">
        <f t="shared" si="11"/>
        <v>4.4508795366733578E-2</v>
      </c>
      <c r="G102" s="117">
        <v>147800</v>
      </c>
      <c r="H102" s="118">
        <f t="shared" si="11"/>
        <v>0.13193386075222291</v>
      </c>
      <c r="I102" s="117">
        <v>146652</v>
      </c>
      <c r="J102" s="118">
        <f t="shared" si="11"/>
        <v>-7.7672530446549759E-3</v>
      </c>
      <c r="K102" s="117">
        <v>136009</v>
      </c>
      <c r="L102" s="118">
        <f t="shared" si="12"/>
        <v>-7.2573166407549849E-2</v>
      </c>
    </row>
    <row r="103" spans="2:12" x14ac:dyDescent="0.25">
      <c r="B103" s="116" t="s">
        <v>88</v>
      </c>
      <c r="C103" s="117">
        <v>142649</v>
      </c>
      <c r="D103" s="118">
        <v>2.3367406610371688</v>
      </c>
      <c r="E103" s="117">
        <v>152930</v>
      </c>
      <c r="F103" s="118">
        <f t="shared" si="11"/>
        <v>7.2072008916991948E-2</v>
      </c>
      <c r="G103" s="117">
        <v>158620</v>
      </c>
      <c r="H103" s="118">
        <f t="shared" si="11"/>
        <v>3.7206565095141642E-2</v>
      </c>
      <c r="I103" s="117">
        <v>166590</v>
      </c>
      <c r="J103" s="118">
        <f t="shared" si="11"/>
        <v>5.0245870634220147E-2</v>
      </c>
      <c r="K103" s="117"/>
      <c r="L103" s="118"/>
    </row>
    <row r="104" spans="2:12" x14ac:dyDescent="0.25">
      <c r="B104" s="116" t="s">
        <v>90</v>
      </c>
      <c r="C104" s="117">
        <v>156262</v>
      </c>
      <c r="D104" s="118">
        <v>1.5155266504612115</v>
      </c>
      <c r="E104" s="117">
        <v>164834</v>
      </c>
      <c r="F104" s="118">
        <f t="shared" si="11"/>
        <v>5.4856587014117331E-2</v>
      </c>
      <c r="G104" s="117">
        <v>161517</v>
      </c>
      <c r="H104" s="118">
        <f t="shared" si="11"/>
        <v>-2.012327553781379E-2</v>
      </c>
      <c r="I104" s="117">
        <v>166410</v>
      </c>
      <c r="J104" s="118">
        <f t="shared" si="11"/>
        <v>3.0294024777577588E-2</v>
      </c>
      <c r="K104" s="117"/>
      <c r="L104" s="118"/>
    </row>
    <row r="105" spans="2:12" x14ac:dyDescent="0.25">
      <c r="B105" s="116" t="s">
        <v>92</v>
      </c>
      <c r="C105" s="117">
        <v>123782</v>
      </c>
      <c r="D105" s="118">
        <v>0.73471046583328659</v>
      </c>
      <c r="E105" s="117">
        <v>138541</v>
      </c>
      <c r="F105" s="118">
        <f t="shared" si="11"/>
        <v>0.11923381428640667</v>
      </c>
      <c r="G105" s="117">
        <v>134625</v>
      </c>
      <c r="H105" s="118">
        <f t="shared" si="11"/>
        <v>-2.8266000678499492E-2</v>
      </c>
      <c r="I105" s="117">
        <v>143628</v>
      </c>
      <c r="J105" s="118">
        <f t="shared" si="11"/>
        <v>6.687465181058494E-2</v>
      </c>
      <c r="K105" s="117"/>
      <c r="L105" s="118"/>
    </row>
    <row r="106" spans="2:12" x14ac:dyDescent="0.25">
      <c r="B106" s="116" t="s">
        <v>94</v>
      </c>
      <c r="C106" s="117">
        <v>148245</v>
      </c>
      <c r="D106" s="118">
        <v>0.19876278656046575</v>
      </c>
      <c r="E106" s="117">
        <v>163070</v>
      </c>
      <c r="F106" s="118">
        <f t="shared" si="11"/>
        <v>0.10000337279503535</v>
      </c>
      <c r="G106" s="117">
        <v>166146</v>
      </c>
      <c r="H106" s="118">
        <f t="shared" si="11"/>
        <v>1.8863064941436303E-2</v>
      </c>
      <c r="I106" s="117">
        <v>171953</v>
      </c>
      <c r="J106" s="118">
        <f t="shared" si="11"/>
        <v>3.4951187509780546E-2</v>
      </c>
      <c r="K106" s="117"/>
      <c r="L106" s="118"/>
    </row>
    <row r="107" spans="2:12" x14ac:dyDescent="0.25">
      <c r="B107" s="116" t="s">
        <v>96</v>
      </c>
      <c r="C107" s="117">
        <v>149094</v>
      </c>
      <c r="D107" s="118">
        <v>0.11922349337897487</v>
      </c>
      <c r="E107" s="117">
        <v>159961</v>
      </c>
      <c r="F107" s="118">
        <f t="shared" si="11"/>
        <v>7.2886903564194361E-2</v>
      </c>
      <c r="G107" s="117">
        <v>156940</v>
      </c>
      <c r="H107" s="118">
        <f t="shared" si="11"/>
        <v>-1.8885853426772736E-2</v>
      </c>
      <c r="I107" s="117">
        <v>156848</v>
      </c>
      <c r="J107" s="118">
        <f t="shared" si="11"/>
        <v>-5.862112909391648E-4</v>
      </c>
      <c r="K107" s="117"/>
      <c r="L107" s="118"/>
    </row>
    <row r="108" spans="2:12" x14ac:dyDescent="0.25">
      <c r="B108" s="116" t="s">
        <v>98</v>
      </c>
      <c r="C108" s="117">
        <v>148556</v>
      </c>
      <c r="D108" s="118">
        <v>0.27233018439692014</v>
      </c>
      <c r="E108" s="117">
        <v>152113</v>
      </c>
      <c r="F108" s="118">
        <f t="shared" si="11"/>
        <v>2.3943832628773087E-2</v>
      </c>
      <c r="G108" s="117">
        <v>154995</v>
      </c>
      <c r="H108" s="118">
        <f t="shared" si="11"/>
        <v>1.8946441132579039E-2</v>
      </c>
      <c r="I108" s="117">
        <v>156094</v>
      </c>
      <c r="J108" s="118">
        <f t="shared" si="11"/>
        <v>7.0905513081067628E-3</v>
      </c>
      <c r="K108" s="117"/>
      <c r="L108" s="118"/>
    </row>
    <row r="109" spans="2:12" ht="15.75" x14ac:dyDescent="0.25">
      <c r="B109" s="119" t="s">
        <v>32</v>
      </c>
      <c r="C109" s="120">
        <v>1647898</v>
      </c>
      <c r="D109" s="121">
        <v>1.6033308267350819</v>
      </c>
      <c r="E109" s="120">
        <v>1775504</v>
      </c>
      <c r="F109" s="121">
        <f t="shared" si="11"/>
        <v>7.7435617981209903E-2</v>
      </c>
      <c r="G109" s="120">
        <v>1887366</v>
      </c>
      <c r="H109" s="121">
        <f t="shared" si="11"/>
        <v>6.3002955780443237E-2</v>
      </c>
      <c r="I109" s="120">
        <v>1890538</v>
      </c>
      <c r="J109" s="121">
        <f t="shared" si="11"/>
        <v>1.6806491162817405E-3</v>
      </c>
      <c r="K109" s="120">
        <v>905101</v>
      </c>
      <c r="L109" s="121">
        <v>-2.5741242068212045E-2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290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261</v>
      </c>
      <c r="G118" s="115" t="s">
        <v>74</v>
      </c>
      <c r="H118" s="114" t="s">
        <v>261</v>
      </c>
      <c r="I118" s="115" t="s">
        <v>74</v>
      </c>
      <c r="J118" s="114" t="s">
        <v>261</v>
      </c>
      <c r="K118" s="115" t="s">
        <v>74</v>
      </c>
      <c r="L118" s="114" t="s">
        <v>286</v>
      </c>
    </row>
    <row r="119" spans="1:13" x14ac:dyDescent="0.25">
      <c r="B119" s="116" t="s">
        <v>76</v>
      </c>
      <c r="C119" s="117">
        <v>36008</v>
      </c>
      <c r="D119" s="118">
        <v>45.521963824289408</v>
      </c>
      <c r="E119" s="117">
        <v>59113</v>
      </c>
      <c r="F119" s="118">
        <f t="shared" ref="F119:J131" si="13">IFERROR(E119/C119-1,"-")</f>
        <v>0.64166296378582532</v>
      </c>
      <c r="G119" s="117">
        <v>68773</v>
      </c>
      <c r="H119" s="118">
        <f t="shared" si="13"/>
        <v>0.16341583069713939</v>
      </c>
      <c r="I119" s="117">
        <v>72901</v>
      </c>
      <c r="J119" s="118">
        <f t="shared" si="13"/>
        <v>6.0023555755892577E-2</v>
      </c>
      <c r="K119" s="117">
        <v>68988</v>
      </c>
      <c r="L119" s="118">
        <f t="shared" ref="L119:L124" si="14">IFERROR(K119/I119-1,"-")</f>
        <v>-5.3675532571569651E-2</v>
      </c>
    </row>
    <row r="120" spans="1:13" x14ac:dyDescent="0.25">
      <c r="B120" s="116" t="s">
        <v>78</v>
      </c>
      <c r="C120" s="117">
        <v>53181</v>
      </c>
      <c r="D120" s="118">
        <v>153.59593023255815</v>
      </c>
      <c r="E120" s="117">
        <v>57709</v>
      </c>
      <c r="F120" s="118">
        <f t="shared" si="13"/>
        <v>8.5143190237114696E-2</v>
      </c>
      <c r="G120" s="117">
        <v>68185</v>
      </c>
      <c r="H120" s="118">
        <f t="shared" si="13"/>
        <v>0.18153147689268567</v>
      </c>
      <c r="I120" s="117">
        <v>72176</v>
      </c>
      <c r="J120" s="118">
        <f t="shared" si="13"/>
        <v>5.8531935176358463E-2</v>
      </c>
      <c r="K120" s="117">
        <v>70434</v>
      </c>
      <c r="L120" s="118">
        <f t="shared" si="14"/>
        <v>-2.413544668587897E-2</v>
      </c>
    </row>
    <row r="121" spans="1:13" x14ac:dyDescent="0.25">
      <c r="B121" s="116" t="s">
        <v>80</v>
      </c>
      <c r="C121" s="117">
        <v>65273</v>
      </c>
      <c r="D121" s="118">
        <v>262.19758064516128</v>
      </c>
      <c r="E121" s="117">
        <v>46927</v>
      </c>
      <c r="F121" s="118">
        <f t="shared" si="13"/>
        <v>-0.28106567799855986</v>
      </c>
      <c r="G121" s="117">
        <v>62209</v>
      </c>
      <c r="H121" s="118">
        <f t="shared" si="13"/>
        <v>0.3256547403413812</v>
      </c>
      <c r="I121" s="117">
        <v>65836</v>
      </c>
      <c r="J121" s="118">
        <f t="shared" si="13"/>
        <v>5.8303460914015615E-2</v>
      </c>
      <c r="K121" s="117">
        <v>72644</v>
      </c>
      <c r="L121" s="118">
        <f t="shared" si="14"/>
        <v>0.1034084695303481</v>
      </c>
    </row>
    <row r="122" spans="1:13" x14ac:dyDescent="0.25">
      <c r="B122" s="116" t="s">
        <v>82</v>
      </c>
      <c r="C122" s="117">
        <v>69119</v>
      </c>
      <c r="D122" s="118">
        <v>775.61797752808991</v>
      </c>
      <c r="E122" s="117">
        <v>48951</v>
      </c>
      <c r="F122" s="118">
        <f t="shared" si="13"/>
        <v>-0.29178662885747764</v>
      </c>
      <c r="G122" s="117">
        <v>65140</v>
      </c>
      <c r="H122" s="118">
        <f t="shared" si="13"/>
        <v>0.33071847357561635</v>
      </c>
      <c r="I122" s="117">
        <v>70585</v>
      </c>
      <c r="J122" s="118">
        <f t="shared" si="13"/>
        <v>8.3589192508443322E-2</v>
      </c>
      <c r="K122" s="117">
        <v>67507</v>
      </c>
      <c r="L122" s="118">
        <f t="shared" si="14"/>
        <v>-4.3606998654105E-2</v>
      </c>
    </row>
    <row r="123" spans="1:13" x14ac:dyDescent="0.25">
      <c r="B123" s="116" t="s">
        <v>84</v>
      </c>
      <c r="C123" s="117">
        <v>59127</v>
      </c>
      <c r="D123" s="118">
        <v>353.05389221556885</v>
      </c>
      <c r="E123" s="117">
        <v>59272</v>
      </c>
      <c r="F123" s="118">
        <f t="shared" si="13"/>
        <v>2.4523483349401243E-3</v>
      </c>
      <c r="G123" s="117">
        <v>74566</v>
      </c>
      <c r="H123" s="118">
        <f t="shared" si="13"/>
        <v>0.2580307733837226</v>
      </c>
      <c r="I123" s="117">
        <v>74655</v>
      </c>
      <c r="J123" s="118">
        <f t="shared" si="13"/>
        <v>1.1935734785291086E-3</v>
      </c>
      <c r="K123" s="117">
        <v>61122</v>
      </c>
      <c r="L123" s="118">
        <f t="shared" si="14"/>
        <v>-0.18127385975487242</v>
      </c>
    </row>
    <row r="124" spans="1:13" x14ac:dyDescent="0.25">
      <c r="B124" s="116" t="s">
        <v>86</v>
      </c>
      <c r="C124" s="117">
        <v>59135</v>
      </c>
      <c r="D124" s="118">
        <v>120.17827868852459</v>
      </c>
      <c r="E124" s="117">
        <v>59708</v>
      </c>
      <c r="F124" s="118">
        <f t="shared" si="13"/>
        <v>9.689693075167094E-3</v>
      </c>
      <c r="G124" s="117">
        <v>77243</v>
      </c>
      <c r="H124" s="118">
        <f t="shared" si="13"/>
        <v>0.293679238962953</v>
      </c>
      <c r="I124" s="117">
        <v>76127</v>
      </c>
      <c r="J124" s="118">
        <f t="shared" si="13"/>
        <v>-1.4447911137578817E-2</v>
      </c>
      <c r="K124" s="117">
        <v>68323</v>
      </c>
      <c r="L124" s="118">
        <f t="shared" si="14"/>
        <v>-0.10251290606486529</v>
      </c>
    </row>
    <row r="125" spans="1:13" x14ac:dyDescent="0.25">
      <c r="B125" s="116" t="s">
        <v>88</v>
      </c>
      <c r="C125" s="117">
        <v>64510</v>
      </c>
      <c r="D125" s="118">
        <v>14.268639053254438</v>
      </c>
      <c r="E125" s="117">
        <v>69784</v>
      </c>
      <c r="F125" s="118">
        <f t="shared" si="13"/>
        <v>8.1754766702836879E-2</v>
      </c>
      <c r="G125" s="117">
        <v>76495</v>
      </c>
      <c r="H125" s="118">
        <f t="shared" si="13"/>
        <v>9.6168176086208979E-2</v>
      </c>
      <c r="I125" s="117">
        <v>80250</v>
      </c>
      <c r="J125" s="118">
        <f t="shared" si="13"/>
        <v>4.9088175697757919E-2</v>
      </c>
      <c r="K125" s="117"/>
      <c r="L125" s="118"/>
    </row>
    <row r="126" spans="1:13" x14ac:dyDescent="0.25">
      <c r="B126" s="116" t="s">
        <v>90</v>
      </c>
      <c r="C126" s="117">
        <v>78894</v>
      </c>
      <c r="D126" s="118">
        <v>4.3951993434999661</v>
      </c>
      <c r="E126" s="117">
        <v>76684</v>
      </c>
      <c r="F126" s="118">
        <f t="shared" si="13"/>
        <v>-2.8012269627601616E-2</v>
      </c>
      <c r="G126" s="117">
        <v>82370</v>
      </c>
      <c r="H126" s="118">
        <f t="shared" si="13"/>
        <v>7.4148453393145797E-2</v>
      </c>
      <c r="I126" s="117">
        <v>87951</v>
      </c>
      <c r="J126" s="118">
        <f t="shared" si="13"/>
        <v>6.7755250698069647E-2</v>
      </c>
      <c r="K126" s="117"/>
      <c r="L126" s="118"/>
    </row>
    <row r="127" spans="1:13" x14ac:dyDescent="0.25">
      <c r="B127" s="116" t="s">
        <v>92</v>
      </c>
      <c r="C127" s="117">
        <v>60744</v>
      </c>
      <c r="D127" s="118">
        <v>1.9122638795665932</v>
      </c>
      <c r="E127" s="117">
        <v>69941</v>
      </c>
      <c r="F127" s="118">
        <f t="shared" si="13"/>
        <v>0.15140590017121025</v>
      </c>
      <c r="G127" s="117">
        <v>69701</v>
      </c>
      <c r="H127" s="118">
        <f t="shared" si="13"/>
        <v>-3.4314636622295724E-3</v>
      </c>
      <c r="I127" s="117">
        <v>74942</v>
      </c>
      <c r="J127" s="118">
        <f t="shared" si="13"/>
        <v>7.51926084274257E-2</v>
      </c>
      <c r="K127" s="117"/>
      <c r="L127" s="118"/>
    </row>
    <row r="128" spans="1:13" x14ac:dyDescent="0.25">
      <c r="A128" s="122"/>
      <c r="B128" s="116" t="s">
        <v>94</v>
      </c>
      <c r="C128" s="117">
        <v>74615</v>
      </c>
      <c r="D128" s="118">
        <v>0.50309220201043492</v>
      </c>
      <c r="E128" s="117">
        <v>76376</v>
      </c>
      <c r="F128" s="118">
        <f t="shared" si="13"/>
        <v>2.3601152583260676E-2</v>
      </c>
      <c r="G128" s="117">
        <v>81903</v>
      </c>
      <c r="H128" s="118">
        <f t="shared" si="13"/>
        <v>7.2365664606682811E-2</v>
      </c>
      <c r="I128" s="117">
        <v>83011</v>
      </c>
      <c r="J128" s="118">
        <f t="shared" si="13"/>
        <v>1.352819799030569E-2</v>
      </c>
      <c r="K128" s="117"/>
      <c r="L128" s="118"/>
    </row>
    <row r="129" spans="2:13" x14ac:dyDescent="0.25">
      <c r="B129" s="116" t="s">
        <v>96</v>
      </c>
      <c r="C129" s="117">
        <v>58033</v>
      </c>
      <c r="D129" s="118">
        <v>0.10088210186853841</v>
      </c>
      <c r="E129" s="117">
        <v>64734</v>
      </c>
      <c r="F129" s="118">
        <f t="shared" si="13"/>
        <v>0.11546878500163693</v>
      </c>
      <c r="G129" s="117">
        <v>69290</v>
      </c>
      <c r="H129" s="118">
        <f t="shared" si="13"/>
        <v>7.0380325640312602E-2</v>
      </c>
      <c r="I129" s="117">
        <v>66356</v>
      </c>
      <c r="J129" s="118">
        <f t="shared" si="13"/>
        <v>-4.2343772550151537E-2</v>
      </c>
      <c r="K129" s="117"/>
      <c r="L129" s="118"/>
    </row>
    <row r="130" spans="2:13" x14ac:dyDescent="0.25">
      <c r="B130" s="116" t="s">
        <v>98</v>
      </c>
      <c r="C130" s="117">
        <v>61422</v>
      </c>
      <c r="D130" s="118">
        <v>0.582551788106771</v>
      </c>
      <c r="E130" s="117">
        <v>58399</v>
      </c>
      <c r="F130" s="118">
        <f t="shared" si="13"/>
        <v>-4.921689296994558E-2</v>
      </c>
      <c r="G130" s="117">
        <v>63488</v>
      </c>
      <c r="H130" s="118">
        <f t="shared" si="13"/>
        <v>8.7141903114779318E-2</v>
      </c>
      <c r="I130" s="117">
        <v>63934</v>
      </c>
      <c r="J130" s="118">
        <f t="shared" si="13"/>
        <v>7.0249495967742437E-3</v>
      </c>
      <c r="K130" s="117"/>
      <c r="L130" s="118"/>
    </row>
    <row r="131" spans="2:13" ht="15.75" x14ac:dyDescent="0.25">
      <c r="B131" s="119" t="s">
        <v>32</v>
      </c>
      <c r="C131" s="120">
        <v>740061</v>
      </c>
      <c r="D131" s="121">
        <v>3.0444027893149128</v>
      </c>
      <c r="E131" s="120">
        <v>747598</v>
      </c>
      <c r="F131" s="121">
        <f t="shared" si="13"/>
        <v>1.0184295618874684E-2</v>
      </c>
      <c r="G131" s="120">
        <v>859363</v>
      </c>
      <c r="H131" s="121">
        <f t="shared" si="13"/>
        <v>0.1494987948068347</v>
      </c>
      <c r="I131" s="120">
        <v>888724</v>
      </c>
      <c r="J131" s="121">
        <f t="shared" si="13"/>
        <v>3.4166004354388102E-2</v>
      </c>
      <c r="K131" s="120">
        <v>409018</v>
      </c>
      <c r="L131" s="121">
        <v>-5.3812343851207589E-2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291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261</v>
      </c>
      <c r="G140" s="115" t="s">
        <v>74</v>
      </c>
      <c r="H140" s="114" t="s">
        <v>261</v>
      </c>
      <c r="I140" s="115" t="s">
        <v>74</v>
      </c>
      <c r="J140" s="114" t="s">
        <v>261</v>
      </c>
      <c r="K140" s="115" t="s">
        <v>74</v>
      </c>
      <c r="L140" s="114" t="s">
        <v>286</v>
      </c>
    </row>
    <row r="141" spans="2:13" x14ac:dyDescent="0.25">
      <c r="B141" s="116" t="s">
        <v>76</v>
      </c>
      <c r="C141" s="117">
        <v>10166</v>
      </c>
      <c r="D141" s="118">
        <v>4.6134732192159031</v>
      </c>
      <c r="E141" s="117">
        <v>13510</v>
      </c>
      <c r="F141" s="118">
        <f t="shared" ref="F141:J153" si="15">IFERROR(E141/C141-1,"-")</f>
        <v>0.32893960259689159</v>
      </c>
      <c r="G141" s="117">
        <v>15329</v>
      </c>
      <c r="H141" s="118">
        <f t="shared" si="15"/>
        <v>0.13464100666173207</v>
      </c>
      <c r="I141" s="117">
        <v>14398</v>
      </c>
      <c r="J141" s="118">
        <f t="shared" si="15"/>
        <v>-6.0734555417835456E-2</v>
      </c>
      <c r="K141" s="117">
        <v>14127</v>
      </c>
      <c r="L141" s="118">
        <f t="shared" ref="L141:L146" si="16">IFERROR(K141/I141-1,"-")</f>
        <v>-1.882205861925268E-2</v>
      </c>
    </row>
    <row r="142" spans="2:13" x14ac:dyDescent="0.25">
      <c r="B142" s="116" t="s">
        <v>78</v>
      </c>
      <c r="C142" s="117">
        <v>9417</v>
      </c>
      <c r="D142" s="118">
        <v>5.9910913140311806</v>
      </c>
      <c r="E142" s="117">
        <v>15201</v>
      </c>
      <c r="F142" s="118">
        <f t="shared" si="15"/>
        <v>0.6142083466071997</v>
      </c>
      <c r="G142" s="117">
        <v>18617</v>
      </c>
      <c r="H142" s="118">
        <f t="shared" si="15"/>
        <v>0.22472205775935783</v>
      </c>
      <c r="I142" s="117">
        <v>15634</v>
      </c>
      <c r="J142" s="118">
        <f t="shared" si="15"/>
        <v>-0.16022989740559701</v>
      </c>
      <c r="K142" s="117">
        <v>14638</v>
      </c>
      <c r="L142" s="118">
        <f t="shared" si="16"/>
        <v>-6.3707304592554692E-2</v>
      </c>
    </row>
    <row r="143" spans="2:13" x14ac:dyDescent="0.25">
      <c r="B143" s="116" t="s">
        <v>80</v>
      </c>
      <c r="C143" s="117">
        <v>11533</v>
      </c>
      <c r="D143" s="118">
        <v>4.0472647702406999</v>
      </c>
      <c r="E143" s="117">
        <v>17535</v>
      </c>
      <c r="F143" s="118">
        <f t="shared" si="15"/>
        <v>0.52041966530824579</v>
      </c>
      <c r="G143" s="117">
        <v>27146</v>
      </c>
      <c r="H143" s="118">
        <f t="shared" si="15"/>
        <v>0.54810379241516971</v>
      </c>
      <c r="I143" s="117">
        <v>19555</v>
      </c>
      <c r="J143" s="118">
        <f t="shared" si="15"/>
        <v>-0.27963604214248872</v>
      </c>
      <c r="K143" s="117">
        <v>19683</v>
      </c>
      <c r="L143" s="118">
        <f t="shared" si="16"/>
        <v>6.5456405011505847E-3</v>
      </c>
    </row>
    <row r="144" spans="2:13" x14ac:dyDescent="0.25">
      <c r="B144" s="116" t="s">
        <v>82</v>
      </c>
      <c r="C144" s="117">
        <v>11437</v>
      </c>
      <c r="D144" s="118">
        <v>4.7908860759493672</v>
      </c>
      <c r="E144" s="117">
        <v>12234</v>
      </c>
      <c r="F144" s="118">
        <f t="shared" si="15"/>
        <v>6.9686106496458899E-2</v>
      </c>
      <c r="G144" s="117">
        <v>15780</v>
      </c>
      <c r="H144" s="118">
        <f t="shared" si="15"/>
        <v>0.28984796468857277</v>
      </c>
      <c r="I144" s="117">
        <v>16806</v>
      </c>
      <c r="J144" s="118">
        <f t="shared" si="15"/>
        <v>6.5019011406844074E-2</v>
      </c>
      <c r="K144" s="117">
        <v>13203</v>
      </c>
      <c r="L144" s="118">
        <f t="shared" si="16"/>
        <v>-0.21438771867190287</v>
      </c>
    </row>
    <row r="145" spans="1:13" x14ac:dyDescent="0.25">
      <c r="B145" s="116" t="s">
        <v>84</v>
      </c>
      <c r="C145" s="117">
        <v>6863</v>
      </c>
      <c r="D145" s="118">
        <v>2.9994172494172493</v>
      </c>
      <c r="E145" s="117">
        <v>12664</v>
      </c>
      <c r="F145" s="118">
        <f t="shared" si="15"/>
        <v>0.84525717616202822</v>
      </c>
      <c r="G145" s="117">
        <v>15299</v>
      </c>
      <c r="H145" s="118">
        <f t="shared" si="15"/>
        <v>0.20807012002526837</v>
      </c>
      <c r="I145" s="117">
        <v>10398</v>
      </c>
      <c r="J145" s="118">
        <f t="shared" si="15"/>
        <v>-0.32034773514608794</v>
      </c>
      <c r="K145" s="117">
        <v>10136</v>
      </c>
      <c r="L145" s="118">
        <f t="shared" si="16"/>
        <v>-2.5197153298711306E-2</v>
      </c>
    </row>
    <row r="146" spans="1:13" x14ac:dyDescent="0.25">
      <c r="B146" s="116" t="s">
        <v>86</v>
      </c>
      <c r="C146" s="117">
        <v>9733</v>
      </c>
      <c r="D146" s="118">
        <v>4.2954298150163224</v>
      </c>
      <c r="E146" s="117">
        <v>14038</v>
      </c>
      <c r="F146" s="118">
        <f t="shared" si="15"/>
        <v>0.44230966813931993</v>
      </c>
      <c r="G146" s="117">
        <v>12045</v>
      </c>
      <c r="H146" s="118">
        <f t="shared" si="15"/>
        <v>-0.14197179085339795</v>
      </c>
      <c r="I146" s="117">
        <v>14419</v>
      </c>
      <c r="J146" s="118">
        <f t="shared" si="15"/>
        <v>0.19709422997094239</v>
      </c>
      <c r="K146" s="117">
        <v>10672</v>
      </c>
      <c r="L146" s="118">
        <f t="shared" si="16"/>
        <v>-0.25986545530203209</v>
      </c>
    </row>
    <row r="147" spans="1:13" x14ac:dyDescent="0.25">
      <c r="B147" s="116" t="s">
        <v>88</v>
      </c>
      <c r="C147" s="117">
        <v>9290</v>
      </c>
      <c r="D147" s="118">
        <v>0.8609775641025641</v>
      </c>
      <c r="E147" s="117">
        <v>14285</v>
      </c>
      <c r="F147" s="118">
        <f t="shared" si="15"/>
        <v>0.53767491926803013</v>
      </c>
      <c r="G147" s="117">
        <v>11369</v>
      </c>
      <c r="H147" s="118">
        <f t="shared" si="15"/>
        <v>-0.20413020651032554</v>
      </c>
      <c r="I147" s="117">
        <v>15851</v>
      </c>
      <c r="J147" s="118">
        <f t="shared" si="15"/>
        <v>0.39422992347611929</v>
      </c>
      <c r="K147" s="117"/>
      <c r="L147" s="118"/>
    </row>
    <row r="148" spans="1:13" x14ac:dyDescent="0.25">
      <c r="B148" s="116" t="s">
        <v>90</v>
      </c>
      <c r="C148" s="117">
        <v>9424</v>
      </c>
      <c r="D148" s="118">
        <v>0.57829509294925474</v>
      </c>
      <c r="E148" s="117">
        <v>15009</v>
      </c>
      <c r="F148" s="118">
        <f t="shared" si="15"/>
        <v>0.59263582342954169</v>
      </c>
      <c r="G148" s="117">
        <v>11599</v>
      </c>
      <c r="H148" s="118">
        <f t="shared" si="15"/>
        <v>-0.22719701512425883</v>
      </c>
      <c r="I148" s="117">
        <v>14741</v>
      </c>
      <c r="J148" s="118">
        <f t="shared" si="15"/>
        <v>0.27088542115699621</v>
      </c>
      <c r="K148" s="117"/>
      <c r="L148" s="118"/>
    </row>
    <row r="149" spans="1:13" x14ac:dyDescent="0.25">
      <c r="B149" s="116" t="s">
        <v>92</v>
      </c>
      <c r="C149" s="117">
        <v>9609</v>
      </c>
      <c r="D149" s="118">
        <v>0.58512042230287031</v>
      </c>
      <c r="E149" s="117">
        <v>12732</v>
      </c>
      <c r="F149" s="118">
        <f t="shared" si="15"/>
        <v>0.32500780518264127</v>
      </c>
      <c r="G149" s="117">
        <v>10309</v>
      </c>
      <c r="H149" s="118">
        <f t="shared" si="15"/>
        <v>-0.19030788564247569</v>
      </c>
      <c r="I149" s="117">
        <v>13426</v>
      </c>
      <c r="J149" s="118">
        <f t="shared" si="15"/>
        <v>0.30235716364341836</v>
      </c>
      <c r="K149" s="117"/>
      <c r="L149" s="118"/>
    </row>
    <row r="150" spans="1:13" x14ac:dyDescent="0.25">
      <c r="A150" s="122"/>
      <c r="B150" s="116" t="s">
        <v>94</v>
      </c>
      <c r="C150" s="117">
        <v>12307</v>
      </c>
      <c r="D150" s="118">
        <v>-4.1137514608492354E-2</v>
      </c>
      <c r="E150" s="117">
        <v>18958</v>
      </c>
      <c r="F150" s="118">
        <f t="shared" si="15"/>
        <v>0.5404241488583732</v>
      </c>
      <c r="G150" s="117">
        <v>17259</v>
      </c>
      <c r="H150" s="118">
        <f t="shared" si="15"/>
        <v>-8.9619158139044197E-2</v>
      </c>
      <c r="I150" s="117">
        <v>19414</v>
      </c>
      <c r="J150" s="118">
        <f t="shared" si="15"/>
        <v>0.12486239063676918</v>
      </c>
      <c r="K150" s="117"/>
      <c r="L150" s="118"/>
    </row>
    <row r="151" spans="1:13" x14ac:dyDescent="0.25">
      <c r="B151" s="116" t="s">
        <v>96</v>
      </c>
      <c r="C151" s="117">
        <v>19260</v>
      </c>
      <c r="D151" s="118">
        <v>0.23612091650086642</v>
      </c>
      <c r="E151" s="117">
        <v>19377</v>
      </c>
      <c r="F151" s="118">
        <f t="shared" si="15"/>
        <v>6.0747663551401487E-3</v>
      </c>
      <c r="G151" s="117">
        <v>20409</v>
      </c>
      <c r="H151" s="118">
        <f t="shared" si="15"/>
        <v>5.3259018423904569E-2</v>
      </c>
      <c r="I151" s="117">
        <v>19041</v>
      </c>
      <c r="J151" s="118">
        <f t="shared" si="15"/>
        <v>-6.7029251800676204E-2</v>
      </c>
      <c r="K151" s="117"/>
      <c r="L151" s="118"/>
    </row>
    <row r="152" spans="1:13" x14ac:dyDescent="0.25">
      <c r="B152" s="116" t="s">
        <v>98</v>
      </c>
      <c r="C152" s="117">
        <v>13422</v>
      </c>
      <c r="D152" s="118">
        <v>3.9498141263940578E-2</v>
      </c>
      <c r="E152" s="117">
        <v>16292</v>
      </c>
      <c r="F152" s="118">
        <f t="shared" si="15"/>
        <v>0.2138280435106541</v>
      </c>
      <c r="G152" s="117">
        <v>15069</v>
      </c>
      <c r="H152" s="118">
        <f t="shared" si="15"/>
        <v>-7.506751780014731E-2</v>
      </c>
      <c r="I152" s="117">
        <v>16167</v>
      </c>
      <c r="J152" s="118">
        <f t="shared" si="15"/>
        <v>7.2864821819629721E-2</v>
      </c>
      <c r="K152" s="117"/>
      <c r="L152" s="118"/>
    </row>
    <row r="153" spans="1:13" ht="15.75" x14ac:dyDescent="0.25">
      <c r="B153" s="119" t="s">
        <v>32</v>
      </c>
      <c r="C153" s="120">
        <v>132461</v>
      </c>
      <c r="D153" s="121">
        <v>0.91072484673638665</v>
      </c>
      <c r="E153" s="120">
        <v>181835</v>
      </c>
      <c r="F153" s="121">
        <f t="shared" si="15"/>
        <v>0.37274367549693865</v>
      </c>
      <c r="G153" s="120">
        <v>190230</v>
      </c>
      <c r="H153" s="121">
        <f t="shared" si="15"/>
        <v>4.6168229438776853E-2</v>
      </c>
      <c r="I153" s="120">
        <v>189850</v>
      </c>
      <c r="J153" s="121">
        <f t="shared" si="15"/>
        <v>-1.9975818745728846E-3</v>
      </c>
      <c r="K153" s="120">
        <v>82459</v>
      </c>
      <c r="L153" s="121">
        <v>-9.5943427255783309E-2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261</v>
      </c>
      <c r="G162" s="115" t="s">
        <v>74</v>
      </c>
      <c r="H162" s="114" t="s">
        <v>261</v>
      </c>
      <c r="I162" s="115" t="s">
        <v>74</v>
      </c>
      <c r="J162" s="114" t="s">
        <v>261</v>
      </c>
      <c r="K162" s="115" t="s">
        <v>74</v>
      </c>
      <c r="L162" s="114" t="s">
        <v>286</v>
      </c>
    </row>
    <row r="163" spans="2:12" x14ac:dyDescent="0.25">
      <c r="B163" s="116" t="s">
        <v>76</v>
      </c>
      <c r="C163" s="117">
        <v>8832</v>
      </c>
      <c r="D163" s="118">
        <v>0.46686596910812161</v>
      </c>
      <c r="E163" s="117">
        <v>11164</v>
      </c>
      <c r="F163" s="118">
        <f t="shared" ref="F163:J175" si="17">IFERROR(E163/C163-1,"-")</f>
        <v>0.26403985507246386</v>
      </c>
      <c r="G163" s="117">
        <v>11817</v>
      </c>
      <c r="H163" s="118">
        <f t="shared" si="17"/>
        <v>5.8491580078824823E-2</v>
      </c>
      <c r="I163" s="117">
        <v>11295</v>
      </c>
      <c r="J163" s="118">
        <f t="shared" si="17"/>
        <v>-4.4173648134044119E-2</v>
      </c>
      <c r="K163" s="117">
        <v>10198</v>
      </c>
      <c r="L163" s="118">
        <f t="shared" ref="L163:L168" si="18">IFERROR(K163/I163-1,"-")</f>
        <v>-9.7122620628596779E-2</v>
      </c>
    </row>
    <row r="164" spans="2:12" x14ac:dyDescent="0.25">
      <c r="B164" s="116" t="s">
        <v>78</v>
      </c>
      <c r="C164" s="117">
        <v>17087</v>
      </c>
      <c r="D164" s="118">
        <v>2.9737209302325582</v>
      </c>
      <c r="E164" s="117">
        <v>13725</v>
      </c>
      <c r="F164" s="118">
        <f t="shared" si="17"/>
        <v>-0.19675776906420084</v>
      </c>
      <c r="G164" s="117">
        <v>12570</v>
      </c>
      <c r="H164" s="118">
        <f t="shared" si="17"/>
        <v>-8.4153005464480901E-2</v>
      </c>
      <c r="I164" s="117">
        <v>14802</v>
      </c>
      <c r="J164" s="118">
        <f t="shared" si="17"/>
        <v>0.17756563245823398</v>
      </c>
      <c r="K164" s="117">
        <v>12645</v>
      </c>
      <c r="L164" s="118">
        <f t="shared" si="18"/>
        <v>-0.1457235508715039</v>
      </c>
    </row>
    <row r="165" spans="2:12" x14ac:dyDescent="0.25">
      <c r="B165" s="116" t="s">
        <v>80</v>
      </c>
      <c r="C165" s="117">
        <v>13393</v>
      </c>
      <c r="D165" s="118">
        <v>1.7954498017115426</v>
      </c>
      <c r="E165" s="117">
        <v>12285</v>
      </c>
      <c r="F165" s="118">
        <f t="shared" si="17"/>
        <v>-8.2729784215635038E-2</v>
      </c>
      <c r="G165" s="117">
        <v>17270</v>
      </c>
      <c r="H165" s="118">
        <f t="shared" si="17"/>
        <v>0.40577940577940574</v>
      </c>
      <c r="I165" s="117">
        <v>13070</v>
      </c>
      <c r="J165" s="118">
        <f t="shared" si="17"/>
        <v>-0.24319629415170818</v>
      </c>
      <c r="K165" s="117">
        <v>11194</v>
      </c>
      <c r="L165" s="118">
        <f t="shared" si="18"/>
        <v>-0.14353481254781941</v>
      </c>
    </row>
    <row r="166" spans="2:12" x14ac:dyDescent="0.25">
      <c r="B166" s="116" t="s">
        <v>82</v>
      </c>
      <c r="C166" s="117">
        <v>16101</v>
      </c>
      <c r="D166" s="118">
        <v>7.3815720978656945</v>
      </c>
      <c r="E166" s="117">
        <v>17559</v>
      </c>
      <c r="F166" s="118">
        <f t="shared" si="17"/>
        <v>9.0553381777529252E-2</v>
      </c>
      <c r="G166" s="117">
        <v>18946</v>
      </c>
      <c r="H166" s="118">
        <f t="shared" si="17"/>
        <v>7.8990830912922139E-2</v>
      </c>
      <c r="I166" s="117">
        <v>13583</v>
      </c>
      <c r="J166" s="118">
        <f t="shared" si="17"/>
        <v>-0.28306766599809985</v>
      </c>
      <c r="K166" s="117">
        <v>18769</v>
      </c>
      <c r="L166" s="118">
        <f t="shared" si="18"/>
        <v>0.38180078038724874</v>
      </c>
    </row>
    <row r="167" spans="2:12" x14ac:dyDescent="0.25">
      <c r="B167" s="116" t="s">
        <v>84</v>
      </c>
      <c r="C167" s="117">
        <v>15637</v>
      </c>
      <c r="D167" s="118">
        <v>3.0301546391752581</v>
      </c>
      <c r="E167" s="117">
        <v>15901</v>
      </c>
      <c r="F167" s="118">
        <f t="shared" si="17"/>
        <v>1.6883033830018546E-2</v>
      </c>
      <c r="G167" s="117">
        <v>17473</v>
      </c>
      <c r="H167" s="118">
        <f t="shared" si="17"/>
        <v>9.8861706810892347E-2</v>
      </c>
      <c r="I167" s="117">
        <v>12618</v>
      </c>
      <c r="J167" s="118">
        <f t="shared" si="17"/>
        <v>-0.27785726549533563</v>
      </c>
      <c r="K167" s="117">
        <v>14385</v>
      </c>
      <c r="L167" s="118">
        <f t="shared" si="18"/>
        <v>0.14003804089396099</v>
      </c>
    </row>
    <row r="168" spans="2:12" x14ac:dyDescent="0.25">
      <c r="B168" s="116" t="s">
        <v>86</v>
      </c>
      <c r="C168" s="117">
        <v>13362</v>
      </c>
      <c r="D168" s="118">
        <v>4.9598572702943802</v>
      </c>
      <c r="E168" s="117">
        <v>11816</v>
      </c>
      <c r="F168" s="118">
        <f t="shared" si="17"/>
        <v>-0.1157012423289927</v>
      </c>
      <c r="G168" s="117">
        <v>11749</v>
      </c>
      <c r="H168" s="118">
        <f t="shared" si="17"/>
        <v>-5.6702775897088387E-3</v>
      </c>
      <c r="I168" s="117">
        <v>12238</v>
      </c>
      <c r="J168" s="118">
        <f t="shared" si="17"/>
        <v>4.1620563452208659E-2</v>
      </c>
      <c r="K168" s="117">
        <v>10544</v>
      </c>
      <c r="L168" s="118">
        <f t="shared" si="18"/>
        <v>-0.1384213106716784</v>
      </c>
    </row>
    <row r="169" spans="2:12" x14ac:dyDescent="0.25">
      <c r="B169" s="116" t="s">
        <v>88</v>
      </c>
      <c r="C169" s="117">
        <v>15174</v>
      </c>
      <c r="D169" s="118">
        <v>1.0743677375256322</v>
      </c>
      <c r="E169" s="117">
        <v>13479</v>
      </c>
      <c r="F169" s="118">
        <f t="shared" si="17"/>
        <v>-0.11170423092131276</v>
      </c>
      <c r="G169" s="117">
        <v>14161</v>
      </c>
      <c r="H169" s="118">
        <f t="shared" si="17"/>
        <v>5.0597225313450567E-2</v>
      </c>
      <c r="I169" s="117">
        <v>15027</v>
      </c>
      <c r="J169" s="118">
        <f t="shared" si="17"/>
        <v>6.1153873314031548E-2</v>
      </c>
      <c r="K169" s="117"/>
      <c r="L169" s="118"/>
    </row>
    <row r="170" spans="2:12" x14ac:dyDescent="0.25">
      <c r="B170" s="116" t="s">
        <v>90</v>
      </c>
      <c r="C170" s="117">
        <v>18095</v>
      </c>
      <c r="D170" s="118">
        <v>0.46553818741394681</v>
      </c>
      <c r="E170" s="117">
        <v>16431</v>
      </c>
      <c r="F170" s="118">
        <f t="shared" si="17"/>
        <v>-9.1959104725062191E-2</v>
      </c>
      <c r="G170" s="117">
        <v>16901</v>
      </c>
      <c r="H170" s="118">
        <f t="shared" si="17"/>
        <v>2.8604467165723291E-2</v>
      </c>
      <c r="I170" s="117">
        <v>16604</v>
      </c>
      <c r="J170" s="118">
        <f t="shared" si="17"/>
        <v>-1.7572924679013058E-2</v>
      </c>
      <c r="K170" s="117"/>
      <c r="L170" s="118"/>
    </row>
    <row r="171" spans="2:12" x14ac:dyDescent="0.25">
      <c r="B171" s="116" t="s">
        <v>92</v>
      </c>
      <c r="C171" s="117">
        <v>11521</v>
      </c>
      <c r="D171" s="118">
        <v>0.34089851024208562</v>
      </c>
      <c r="E171" s="117">
        <v>13438</v>
      </c>
      <c r="F171" s="118">
        <f t="shared" si="17"/>
        <v>0.16639180626681704</v>
      </c>
      <c r="G171" s="117">
        <v>10957</v>
      </c>
      <c r="H171" s="118">
        <f t="shared" si="17"/>
        <v>-0.18462568834648008</v>
      </c>
      <c r="I171" s="117">
        <v>12394</v>
      </c>
      <c r="J171" s="118">
        <f t="shared" si="17"/>
        <v>0.13114903714520398</v>
      </c>
      <c r="K171" s="117"/>
      <c r="L171" s="118"/>
    </row>
    <row r="172" spans="2:12" x14ac:dyDescent="0.25">
      <c r="B172" s="116" t="s">
        <v>94</v>
      </c>
      <c r="C172" s="117">
        <v>17416</v>
      </c>
      <c r="D172" s="118">
        <v>3.6790094058816614E-2</v>
      </c>
      <c r="E172" s="117">
        <v>15664</v>
      </c>
      <c r="F172" s="118">
        <f t="shared" si="17"/>
        <v>-0.10059715204409736</v>
      </c>
      <c r="G172" s="117">
        <v>17244</v>
      </c>
      <c r="H172" s="118">
        <f t="shared" si="17"/>
        <v>0.1008682328907049</v>
      </c>
      <c r="I172" s="117">
        <v>18386</v>
      </c>
      <c r="J172" s="118">
        <f t="shared" si="17"/>
        <v>6.6225933658083935E-2</v>
      </c>
      <c r="K172" s="117"/>
      <c r="L172" s="118"/>
    </row>
    <row r="173" spans="2:12" x14ac:dyDescent="0.25">
      <c r="B173" s="116" t="s">
        <v>96</v>
      </c>
      <c r="C173" s="117">
        <v>12685</v>
      </c>
      <c r="D173" s="118">
        <v>-8.5238335616932281E-2</v>
      </c>
      <c r="E173" s="117">
        <v>10572</v>
      </c>
      <c r="F173" s="118">
        <f t="shared" si="17"/>
        <v>-0.16657469452108786</v>
      </c>
      <c r="G173" s="117">
        <v>7982</v>
      </c>
      <c r="H173" s="118">
        <f t="shared" si="17"/>
        <v>-0.24498675747256904</v>
      </c>
      <c r="I173" s="117">
        <v>9277</v>
      </c>
      <c r="J173" s="118">
        <f t="shared" si="17"/>
        <v>0.16224004009020287</v>
      </c>
      <c r="K173" s="117"/>
      <c r="L173" s="118"/>
    </row>
    <row r="174" spans="2:12" x14ac:dyDescent="0.25">
      <c r="B174" s="116" t="s">
        <v>98</v>
      </c>
      <c r="C174" s="117">
        <v>11919</v>
      </c>
      <c r="D174" s="118">
        <v>-1.9259755484843932E-3</v>
      </c>
      <c r="E174" s="117">
        <v>10446</v>
      </c>
      <c r="F174" s="118">
        <f t="shared" si="17"/>
        <v>-0.12358419330480741</v>
      </c>
      <c r="G174" s="117">
        <v>9423</v>
      </c>
      <c r="H174" s="118">
        <f t="shared" si="17"/>
        <v>-9.7932222860425022E-2</v>
      </c>
      <c r="I174" s="117">
        <v>10324</v>
      </c>
      <c r="J174" s="118">
        <f t="shared" si="17"/>
        <v>9.5617107078425079E-2</v>
      </c>
      <c r="K174" s="117"/>
      <c r="L174" s="118"/>
    </row>
    <row r="175" spans="2:12" ht="15.75" x14ac:dyDescent="0.25">
      <c r="B175" s="119" t="s">
        <v>32</v>
      </c>
      <c r="C175" s="120">
        <v>171222</v>
      </c>
      <c r="D175" s="121">
        <v>0.82120064669843429</v>
      </c>
      <c r="E175" s="120">
        <v>162480</v>
      </c>
      <c r="F175" s="121">
        <f t="shared" si="17"/>
        <v>-5.1056523110347918E-2</v>
      </c>
      <c r="G175" s="120">
        <v>166493</v>
      </c>
      <c r="H175" s="121">
        <f t="shared" si="17"/>
        <v>2.4698424421467191E-2</v>
      </c>
      <c r="I175" s="120">
        <v>159618</v>
      </c>
      <c r="J175" s="121">
        <f t="shared" si="17"/>
        <v>-4.1293027334482479E-2</v>
      </c>
      <c r="K175" s="120">
        <v>77735</v>
      </c>
      <c r="L175" s="121">
        <v>1.6622426101073895E-3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293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261</v>
      </c>
      <c r="G184" s="115" t="s">
        <v>74</v>
      </c>
      <c r="H184" s="114" t="s">
        <v>261</v>
      </c>
      <c r="I184" s="115" t="s">
        <v>74</v>
      </c>
      <c r="J184" s="114" t="s">
        <v>261</v>
      </c>
      <c r="K184" s="115" t="s">
        <v>74</v>
      </c>
      <c r="L184" s="114" t="s">
        <v>286</v>
      </c>
    </row>
    <row r="185" spans="1:13" x14ac:dyDescent="0.25">
      <c r="A185" s="122"/>
      <c r="B185" s="116" t="s">
        <v>76</v>
      </c>
      <c r="C185" s="117">
        <v>3577</v>
      </c>
      <c r="D185" s="118">
        <v>2.2400362318840581</v>
      </c>
      <c r="E185" s="117">
        <v>3157</v>
      </c>
      <c r="F185" s="118">
        <f t="shared" ref="F185:J197" si="19">IFERROR(E185/C185-1,"-")</f>
        <v>-0.11741682974559686</v>
      </c>
      <c r="G185" s="117">
        <v>3441</v>
      </c>
      <c r="H185" s="118">
        <f t="shared" si="19"/>
        <v>8.9958821666138666E-2</v>
      </c>
      <c r="I185" s="117">
        <v>2559</v>
      </c>
      <c r="J185" s="118">
        <f t="shared" si="19"/>
        <v>-0.25632083696599828</v>
      </c>
      <c r="K185" s="117">
        <v>2491</v>
      </c>
      <c r="L185" s="118">
        <f t="shared" ref="L185:L190" si="20">IFERROR(K185/I185-1,"-")</f>
        <v>-2.6572880031262236E-2</v>
      </c>
    </row>
    <row r="186" spans="1:13" x14ac:dyDescent="0.25">
      <c r="B186" s="116" t="s">
        <v>78</v>
      </c>
      <c r="C186" s="117">
        <v>2176</v>
      </c>
      <c r="D186" s="118">
        <v>13.038709677419355</v>
      </c>
      <c r="E186" s="117">
        <v>3342</v>
      </c>
      <c r="F186" s="118">
        <f t="shared" si="19"/>
        <v>0.53584558823529416</v>
      </c>
      <c r="G186" s="117">
        <v>3536</v>
      </c>
      <c r="H186" s="118">
        <f t="shared" si="19"/>
        <v>5.8049072411729519E-2</v>
      </c>
      <c r="I186" s="117">
        <v>2201</v>
      </c>
      <c r="J186" s="118">
        <f t="shared" si="19"/>
        <v>-0.37754524886877827</v>
      </c>
      <c r="K186" s="117">
        <v>2593</v>
      </c>
      <c r="L186" s="118">
        <f t="shared" si="20"/>
        <v>0.17810086324398</v>
      </c>
    </row>
    <row r="187" spans="1:13" x14ac:dyDescent="0.25">
      <c r="B187" s="116" t="s">
        <v>80</v>
      </c>
      <c r="C187" s="117">
        <v>2516</v>
      </c>
      <c r="D187" s="118">
        <v>22.961904761904762</v>
      </c>
      <c r="E187" s="117">
        <v>2951</v>
      </c>
      <c r="F187" s="118">
        <f t="shared" si="19"/>
        <v>0.17289348171701113</v>
      </c>
      <c r="G187" s="117">
        <v>4561</v>
      </c>
      <c r="H187" s="118">
        <f t="shared" si="19"/>
        <v>0.54557777024737386</v>
      </c>
      <c r="I187" s="117">
        <v>2940</v>
      </c>
      <c r="J187" s="118">
        <f t="shared" si="19"/>
        <v>-0.35540451655338745</v>
      </c>
      <c r="K187" s="117">
        <v>2415</v>
      </c>
      <c r="L187" s="118">
        <f t="shared" si="20"/>
        <v>-0.1785714285714286</v>
      </c>
    </row>
    <row r="188" spans="1:13" x14ac:dyDescent="0.25">
      <c r="B188" s="116" t="s">
        <v>82</v>
      </c>
      <c r="C188" s="117">
        <v>3467</v>
      </c>
      <c r="D188" s="118">
        <v>19.156976744186046</v>
      </c>
      <c r="E188" s="117">
        <v>2782</v>
      </c>
      <c r="F188" s="118">
        <f t="shared" si="19"/>
        <v>-0.19757715604268822</v>
      </c>
      <c r="G188" s="117">
        <v>3507</v>
      </c>
      <c r="H188" s="118">
        <f t="shared" si="19"/>
        <v>0.26060388209920915</v>
      </c>
      <c r="I188" s="117">
        <v>3393</v>
      </c>
      <c r="J188" s="118">
        <f t="shared" si="19"/>
        <v>-3.2506415739948724E-2</v>
      </c>
      <c r="K188" s="117">
        <v>2874</v>
      </c>
      <c r="L188" s="118">
        <f t="shared" si="20"/>
        <v>-0.15296198054818744</v>
      </c>
    </row>
    <row r="189" spans="1:13" x14ac:dyDescent="0.25">
      <c r="B189" s="116" t="s">
        <v>84</v>
      </c>
      <c r="C189" s="117">
        <v>1313</v>
      </c>
      <c r="D189" s="118">
        <v>1.2677029360967187</v>
      </c>
      <c r="E189" s="117">
        <v>3918</v>
      </c>
      <c r="F189" s="118">
        <f t="shared" si="19"/>
        <v>1.9840060929169838</v>
      </c>
      <c r="G189" s="117">
        <v>4860</v>
      </c>
      <c r="H189" s="118">
        <f t="shared" si="19"/>
        <v>0.24042879019908114</v>
      </c>
      <c r="I189" s="117">
        <v>2524</v>
      </c>
      <c r="J189" s="118">
        <f t="shared" si="19"/>
        <v>-0.48065843621399174</v>
      </c>
      <c r="K189" s="117">
        <v>3065</v>
      </c>
      <c r="L189" s="118">
        <f t="shared" si="20"/>
        <v>0.21434231378763857</v>
      </c>
    </row>
    <row r="190" spans="1:13" x14ac:dyDescent="0.25">
      <c r="B190" s="116" t="s">
        <v>125</v>
      </c>
      <c r="C190" s="117">
        <v>1664</v>
      </c>
      <c r="D190" s="118">
        <v>1.8444444444444446</v>
      </c>
      <c r="E190" s="117">
        <v>2826</v>
      </c>
      <c r="F190" s="118">
        <f t="shared" si="19"/>
        <v>0.69831730769230771</v>
      </c>
      <c r="G190" s="117">
        <v>4328</v>
      </c>
      <c r="H190" s="118">
        <f t="shared" si="19"/>
        <v>0.53149327671620661</v>
      </c>
      <c r="I190" s="117">
        <v>2367</v>
      </c>
      <c r="J190" s="118">
        <f t="shared" si="19"/>
        <v>-0.45309611829944552</v>
      </c>
      <c r="K190" s="117">
        <v>2185</v>
      </c>
      <c r="L190" s="118">
        <f t="shared" si="20"/>
        <v>-7.6890578791719455E-2</v>
      </c>
    </row>
    <row r="191" spans="1:13" x14ac:dyDescent="0.25">
      <c r="B191" s="116" t="s">
        <v>88</v>
      </c>
      <c r="C191" s="117">
        <v>4163</v>
      </c>
      <c r="D191" s="118">
        <v>1.241787829833064</v>
      </c>
      <c r="E191" s="117">
        <v>4699</v>
      </c>
      <c r="F191" s="118">
        <f t="shared" si="19"/>
        <v>0.12875330290655773</v>
      </c>
      <c r="G191" s="117">
        <v>4658</v>
      </c>
      <c r="H191" s="118">
        <f t="shared" si="19"/>
        <v>-8.7252606937646693E-3</v>
      </c>
      <c r="I191" s="117">
        <v>4292</v>
      </c>
      <c r="J191" s="118">
        <f t="shared" si="19"/>
        <v>-7.8574495491627316E-2</v>
      </c>
      <c r="K191" s="117"/>
      <c r="L191" s="118"/>
    </row>
    <row r="192" spans="1:13" x14ac:dyDescent="0.25">
      <c r="B192" s="116" t="s">
        <v>90</v>
      </c>
      <c r="C192" s="117">
        <v>2347</v>
      </c>
      <c r="D192" s="118">
        <v>-0.18788927335640138</v>
      </c>
      <c r="E192" s="117">
        <v>3754</v>
      </c>
      <c r="F192" s="118">
        <f t="shared" si="19"/>
        <v>0.59948870899020035</v>
      </c>
      <c r="G192" s="117">
        <v>3150</v>
      </c>
      <c r="H192" s="118">
        <f t="shared" si="19"/>
        <v>-0.16089504528502929</v>
      </c>
      <c r="I192" s="117">
        <v>2359</v>
      </c>
      <c r="J192" s="118">
        <f t="shared" si="19"/>
        <v>-0.25111111111111106</v>
      </c>
      <c r="K192" s="117"/>
      <c r="L192" s="118"/>
    </row>
    <row r="193" spans="2:13" x14ac:dyDescent="0.25">
      <c r="B193" s="116" t="s">
        <v>92</v>
      </c>
      <c r="C193" s="117">
        <v>2357</v>
      </c>
      <c r="D193" s="118">
        <v>-0.25364154528182392</v>
      </c>
      <c r="E193" s="117">
        <v>2600</v>
      </c>
      <c r="F193" s="118">
        <f t="shared" si="19"/>
        <v>0.10309715740347891</v>
      </c>
      <c r="G193" s="117">
        <v>1713</v>
      </c>
      <c r="H193" s="118">
        <f t="shared" si="19"/>
        <v>-0.34115384615384614</v>
      </c>
      <c r="I193" s="117">
        <v>1481</v>
      </c>
      <c r="J193" s="118">
        <f t="shared" si="19"/>
        <v>-0.13543490951546988</v>
      </c>
      <c r="K193" s="117"/>
      <c r="L193" s="118"/>
    </row>
    <row r="194" spans="2:13" x14ac:dyDescent="0.25">
      <c r="B194" s="116" t="s">
        <v>94</v>
      </c>
      <c r="C194" s="117">
        <v>2416</v>
      </c>
      <c r="D194" s="118">
        <v>3.3222591362125353E-3</v>
      </c>
      <c r="E194" s="117">
        <v>3994</v>
      </c>
      <c r="F194" s="118">
        <f t="shared" si="19"/>
        <v>0.6531456953642385</v>
      </c>
      <c r="G194" s="117">
        <v>2226</v>
      </c>
      <c r="H194" s="118">
        <f t="shared" si="19"/>
        <v>-0.44266399599399098</v>
      </c>
      <c r="I194" s="117">
        <v>3035</v>
      </c>
      <c r="J194" s="118">
        <f t="shared" si="19"/>
        <v>0.36343216531895783</v>
      </c>
      <c r="K194" s="117"/>
      <c r="L194" s="118"/>
    </row>
    <row r="195" spans="2:13" x14ac:dyDescent="0.25">
      <c r="B195" s="116" t="s">
        <v>96</v>
      </c>
      <c r="C195" s="117">
        <v>3088</v>
      </c>
      <c r="D195" s="118">
        <v>-0.33790737564322471</v>
      </c>
      <c r="E195" s="117">
        <v>3416</v>
      </c>
      <c r="F195" s="118">
        <f t="shared" si="19"/>
        <v>0.10621761658031081</v>
      </c>
      <c r="G195" s="117">
        <v>2752</v>
      </c>
      <c r="H195" s="118">
        <f t="shared" si="19"/>
        <v>-0.19437939110070257</v>
      </c>
      <c r="I195" s="117">
        <v>2708</v>
      </c>
      <c r="J195" s="118">
        <f t="shared" si="19"/>
        <v>-1.5988372093023284E-2</v>
      </c>
      <c r="K195" s="117"/>
      <c r="L195" s="118"/>
    </row>
    <row r="196" spans="2:13" x14ac:dyDescent="0.25">
      <c r="B196" s="116" t="s">
        <v>98</v>
      </c>
      <c r="C196" s="117">
        <v>3054</v>
      </c>
      <c r="D196" s="118">
        <v>-2.459278185883107E-2</v>
      </c>
      <c r="E196" s="117">
        <v>3610</v>
      </c>
      <c r="F196" s="118">
        <f t="shared" si="19"/>
        <v>0.18205631958087753</v>
      </c>
      <c r="G196" s="117">
        <v>3325</v>
      </c>
      <c r="H196" s="118">
        <f t="shared" si="19"/>
        <v>-7.8947368421052655E-2</v>
      </c>
      <c r="I196" s="117">
        <v>3493</v>
      </c>
      <c r="J196" s="118">
        <f t="shared" si="19"/>
        <v>5.0526315789473752E-2</v>
      </c>
      <c r="K196" s="117"/>
      <c r="L196" s="118"/>
    </row>
    <row r="197" spans="2:13" ht="15.75" x14ac:dyDescent="0.25">
      <c r="B197" s="119" t="s">
        <v>32</v>
      </c>
      <c r="C197" s="120">
        <v>32138</v>
      </c>
      <c r="D197" s="121">
        <v>0.5445021145713187</v>
      </c>
      <c r="E197" s="120">
        <v>41049</v>
      </c>
      <c r="F197" s="121">
        <f t="shared" si="19"/>
        <v>0.27727301014375505</v>
      </c>
      <c r="G197" s="120">
        <v>42057</v>
      </c>
      <c r="H197" s="121">
        <f t="shared" si="19"/>
        <v>2.4556018417013714E-2</v>
      </c>
      <c r="I197" s="120">
        <v>33352</v>
      </c>
      <c r="J197" s="121">
        <f t="shared" si="19"/>
        <v>-0.2069810019735121</v>
      </c>
      <c r="K197" s="120">
        <v>15623</v>
      </c>
      <c r="L197" s="121">
        <v>-2.2585085085085055E-2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294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261</v>
      </c>
      <c r="G206" s="115" t="s">
        <v>74</v>
      </c>
      <c r="H206" s="114" t="s">
        <v>261</v>
      </c>
      <c r="I206" s="115" t="s">
        <v>74</v>
      </c>
      <c r="J206" s="114" t="s">
        <v>261</v>
      </c>
      <c r="K206" s="115" t="s">
        <v>74</v>
      </c>
      <c r="L206" s="114" t="s">
        <v>286</v>
      </c>
    </row>
    <row r="207" spans="2:13" x14ac:dyDescent="0.25">
      <c r="B207" s="116" t="s">
        <v>76</v>
      </c>
      <c r="C207" s="117">
        <v>5030</v>
      </c>
      <c r="D207" s="118">
        <v>25.197916666666668</v>
      </c>
      <c r="E207" s="117">
        <v>5017</v>
      </c>
      <c r="F207" s="118">
        <f t="shared" ref="F207:J219" si="21">IFERROR(E207/C207-1,"-")</f>
        <v>-2.5844930417494583E-3</v>
      </c>
      <c r="G207" s="117">
        <v>5676</v>
      </c>
      <c r="H207" s="118">
        <f t="shared" si="21"/>
        <v>0.13135339844528593</v>
      </c>
      <c r="I207" s="117">
        <v>4517</v>
      </c>
      <c r="J207" s="118">
        <f t="shared" si="21"/>
        <v>-0.20419309372797745</v>
      </c>
      <c r="K207" s="117">
        <v>3650</v>
      </c>
      <c r="L207" s="118">
        <f t="shared" ref="L207:L212" si="22">IFERROR(K207/I207-1,"-")</f>
        <v>-0.19194155412884661</v>
      </c>
    </row>
    <row r="208" spans="2:13" x14ac:dyDescent="0.25">
      <c r="B208" s="116" t="s">
        <v>78</v>
      </c>
      <c r="C208" s="117">
        <v>4398</v>
      </c>
      <c r="D208" s="118">
        <v>34.756097560975611</v>
      </c>
      <c r="E208" s="117">
        <v>4633</v>
      </c>
      <c r="F208" s="118">
        <f t="shared" si="21"/>
        <v>5.3433378808549259E-2</v>
      </c>
      <c r="G208" s="117">
        <v>6436</v>
      </c>
      <c r="H208" s="118">
        <f t="shared" si="21"/>
        <v>0.38916468810705807</v>
      </c>
      <c r="I208" s="117">
        <v>4373</v>
      </c>
      <c r="J208" s="118">
        <f t="shared" si="21"/>
        <v>-0.32054070851460537</v>
      </c>
      <c r="K208" s="117">
        <v>4043</v>
      </c>
      <c r="L208" s="118">
        <f t="shared" si="22"/>
        <v>-7.5463068831465807E-2</v>
      </c>
    </row>
    <row r="209" spans="2:13" x14ac:dyDescent="0.25">
      <c r="B209" s="116" t="s">
        <v>80</v>
      </c>
      <c r="C209" s="117">
        <v>3695</v>
      </c>
      <c r="D209" s="118">
        <v>36.323232323232325</v>
      </c>
      <c r="E209" s="117">
        <v>4750</v>
      </c>
      <c r="F209" s="118">
        <f t="shared" si="21"/>
        <v>0.28552097428958056</v>
      </c>
      <c r="G209" s="117">
        <v>4950</v>
      </c>
      <c r="H209" s="118">
        <f t="shared" si="21"/>
        <v>4.2105263157894646E-2</v>
      </c>
      <c r="I209" s="117">
        <v>4108</v>
      </c>
      <c r="J209" s="118">
        <f t="shared" si="21"/>
        <v>-0.17010101010101009</v>
      </c>
      <c r="K209" s="117">
        <v>4557</v>
      </c>
      <c r="L209" s="118">
        <f t="shared" si="22"/>
        <v>0.10929892891918214</v>
      </c>
    </row>
    <row r="210" spans="2:13" x14ac:dyDescent="0.25">
      <c r="B210" s="116" t="s">
        <v>82</v>
      </c>
      <c r="C210" s="117">
        <v>5717</v>
      </c>
      <c r="D210" s="118">
        <v>79.521126760563376</v>
      </c>
      <c r="E210" s="117">
        <v>7114</v>
      </c>
      <c r="F210" s="118">
        <f t="shared" si="21"/>
        <v>0.24435892950848337</v>
      </c>
      <c r="G210" s="117">
        <v>4758</v>
      </c>
      <c r="H210" s="118">
        <f t="shared" si="21"/>
        <v>-0.3311779589541749</v>
      </c>
      <c r="I210" s="117">
        <v>4247</v>
      </c>
      <c r="J210" s="118">
        <f t="shared" si="21"/>
        <v>-0.10739806641445981</v>
      </c>
      <c r="K210" s="117">
        <v>5955</v>
      </c>
      <c r="L210" s="118">
        <f t="shared" si="22"/>
        <v>0.40216623498940418</v>
      </c>
    </row>
    <row r="211" spans="2:13" x14ac:dyDescent="0.25">
      <c r="B211" s="116" t="s">
        <v>84</v>
      </c>
      <c r="C211" s="117">
        <v>5879</v>
      </c>
      <c r="D211" s="118">
        <v>33.380116959064324</v>
      </c>
      <c r="E211" s="117">
        <v>5786</v>
      </c>
      <c r="F211" s="118">
        <f t="shared" si="21"/>
        <v>-1.5819016839598521E-2</v>
      </c>
      <c r="G211" s="117">
        <v>5717</v>
      </c>
      <c r="H211" s="118">
        <f t="shared" si="21"/>
        <v>-1.1925337020394E-2</v>
      </c>
      <c r="I211" s="117">
        <v>3153</v>
      </c>
      <c r="J211" s="118">
        <f t="shared" si="21"/>
        <v>-0.44848696868987226</v>
      </c>
      <c r="K211" s="117">
        <v>2746</v>
      </c>
      <c r="L211" s="118">
        <f t="shared" si="22"/>
        <v>-0.1290834126228988</v>
      </c>
    </row>
    <row r="212" spans="2:13" x14ac:dyDescent="0.25">
      <c r="B212" s="116" t="s">
        <v>86</v>
      </c>
      <c r="C212" s="117">
        <v>4085</v>
      </c>
      <c r="D212" s="118">
        <v>8.6117647058823525</v>
      </c>
      <c r="E212" s="117">
        <v>5430</v>
      </c>
      <c r="F212" s="118">
        <f t="shared" si="21"/>
        <v>0.32925336597307231</v>
      </c>
      <c r="G212" s="117">
        <v>5221</v>
      </c>
      <c r="H212" s="118">
        <f t="shared" si="21"/>
        <v>-3.8489871086556215E-2</v>
      </c>
      <c r="I212" s="117">
        <v>3653</v>
      </c>
      <c r="J212" s="118">
        <f t="shared" si="21"/>
        <v>-0.30032560812104958</v>
      </c>
      <c r="K212" s="117">
        <v>2072</v>
      </c>
      <c r="L212" s="118">
        <f t="shared" si="22"/>
        <v>-0.43279496304407339</v>
      </c>
    </row>
    <row r="213" spans="2:13" x14ac:dyDescent="0.25">
      <c r="B213" s="116" t="s">
        <v>88</v>
      </c>
      <c r="C213" s="117">
        <v>6948</v>
      </c>
      <c r="D213" s="118">
        <v>8.046875</v>
      </c>
      <c r="E213" s="117">
        <v>9073</v>
      </c>
      <c r="F213" s="118">
        <f t="shared" si="21"/>
        <v>0.30584340817501432</v>
      </c>
      <c r="G213" s="117">
        <v>5284</v>
      </c>
      <c r="H213" s="118">
        <f t="shared" si="21"/>
        <v>-0.41761269701311587</v>
      </c>
      <c r="I213" s="117">
        <v>5938</v>
      </c>
      <c r="J213" s="118">
        <f t="shared" si="21"/>
        <v>0.12376987130961403</v>
      </c>
      <c r="K213" s="117"/>
      <c r="L213" s="118"/>
    </row>
    <row r="214" spans="2:13" x14ac:dyDescent="0.25">
      <c r="B214" s="116" t="s">
        <v>90</v>
      </c>
      <c r="C214" s="117">
        <v>7259</v>
      </c>
      <c r="D214" s="118">
        <v>4.7748607796340492</v>
      </c>
      <c r="E214" s="117">
        <v>11019</v>
      </c>
      <c r="F214" s="118">
        <f t="shared" si="21"/>
        <v>0.51797768287642931</v>
      </c>
      <c r="G214" s="117">
        <v>4873</v>
      </c>
      <c r="H214" s="118">
        <f t="shared" si="21"/>
        <v>-0.5577638624194573</v>
      </c>
      <c r="I214" s="117">
        <v>5372</v>
      </c>
      <c r="J214" s="118">
        <f t="shared" si="21"/>
        <v>0.10240098501949513</v>
      </c>
      <c r="K214" s="117"/>
      <c r="L214" s="118"/>
    </row>
    <row r="215" spans="2:13" x14ac:dyDescent="0.25">
      <c r="B215" s="116" t="s">
        <v>92</v>
      </c>
      <c r="C215" s="117">
        <v>5770</v>
      </c>
      <c r="D215" s="118">
        <v>0.73481659651232722</v>
      </c>
      <c r="E215" s="117">
        <v>7531</v>
      </c>
      <c r="F215" s="118">
        <f t="shared" si="21"/>
        <v>0.30519930675909879</v>
      </c>
      <c r="G215" s="117">
        <v>3763</v>
      </c>
      <c r="H215" s="118">
        <f t="shared" si="21"/>
        <v>-0.50033196122692869</v>
      </c>
      <c r="I215" s="117">
        <v>4657</v>
      </c>
      <c r="J215" s="118">
        <f t="shared" si="21"/>
        <v>0.23757640180706874</v>
      </c>
      <c r="K215" s="117"/>
      <c r="L215" s="118"/>
    </row>
    <row r="216" spans="2:13" x14ac:dyDescent="0.25">
      <c r="B216" s="116" t="s">
        <v>94</v>
      </c>
      <c r="C216" s="117">
        <v>4458</v>
      </c>
      <c r="D216" s="118">
        <v>-0.30430711610486894</v>
      </c>
      <c r="E216" s="117">
        <v>7404</v>
      </c>
      <c r="F216" s="118">
        <f t="shared" si="21"/>
        <v>0.66083445491251691</v>
      </c>
      <c r="G216" s="117">
        <v>5114</v>
      </c>
      <c r="H216" s="118">
        <f t="shared" si="21"/>
        <v>-0.3092922744462453</v>
      </c>
      <c r="I216" s="117">
        <v>6487</v>
      </c>
      <c r="J216" s="118">
        <f t="shared" si="21"/>
        <v>0.2684786859601096</v>
      </c>
      <c r="K216" s="117"/>
      <c r="L216" s="118"/>
    </row>
    <row r="217" spans="2:13" x14ac:dyDescent="0.25">
      <c r="B217" s="116" t="s">
        <v>96</v>
      </c>
      <c r="C217" s="117">
        <v>3763</v>
      </c>
      <c r="D217" s="118">
        <v>-0.26846811819595651</v>
      </c>
      <c r="E217" s="117">
        <v>5727</v>
      </c>
      <c r="F217" s="118">
        <f t="shared" si="21"/>
        <v>0.52192399681105495</v>
      </c>
      <c r="G217" s="117">
        <v>3398</v>
      </c>
      <c r="H217" s="118">
        <f t="shared" si="21"/>
        <v>-0.40667015889645541</v>
      </c>
      <c r="I217" s="117">
        <v>6448</v>
      </c>
      <c r="J217" s="118">
        <f t="shared" si="21"/>
        <v>0.8975868157739848</v>
      </c>
      <c r="K217" s="117"/>
      <c r="L217" s="118"/>
    </row>
    <row r="218" spans="2:13" x14ac:dyDescent="0.25">
      <c r="B218" s="116" t="s">
        <v>98</v>
      </c>
      <c r="C218" s="117">
        <v>3879</v>
      </c>
      <c r="D218" s="118">
        <v>-0.11296592728104271</v>
      </c>
      <c r="E218" s="117">
        <v>5808</v>
      </c>
      <c r="F218" s="118">
        <f t="shared" si="21"/>
        <v>0.49729311678267596</v>
      </c>
      <c r="G218" s="117">
        <v>3856</v>
      </c>
      <c r="H218" s="118">
        <f t="shared" si="21"/>
        <v>-0.33608815426997241</v>
      </c>
      <c r="I218" s="117">
        <v>4138</v>
      </c>
      <c r="J218" s="118">
        <f t="shared" si="21"/>
        <v>7.3132780082987514E-2</v>
      </c>
      <c r="K218" s="117"/>
      <c r="L218" s="118"/>
    </row>
    <row r="219" spans="2:13" ht="15.75" x14ac:dyDescent="0.25">
      <c r="B219" s="119" t="s">
        <v>32</v>
      </c>
      <c r="C219" s="120">
        <v>60881</v>
      </c>
      <c r="D219" s="121">
        <v>1.7231292212729792</v>
      </c>
      <c r="E219" s="120">
        <v>79292</v>
      </c>
      <c r="F219" s="121">
        <f t="shared" si="21"/>
        <v>0.30240961876447492</v>
      </c>
      <c r="G219" s="120">
        <v>59046</v>
      </c>
      <c r="H219" s="121">
        <f t="shared" si="21"/>
        <v>-0.25533471220299653</v>
      </c>
      <c r="I219" s="120">
        <v>57091</v>
      </c>
      <c r="J219" s="121">
        <f t="shared" si="21"/>
        <v>-3.3109778816515889E-2</v>
      </c>
      <c r="K219" s="120">
        <v>23023</v>
      </c>
      <c r="L219" s="121">
        <v>-4.2742505509126394E-2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261</v>
      </c>
      <c r="G228" s="115" t="s">
        <v>74</v>
      </c>
      <c r="H228" s="114" t="s">
        <v>261</v>
      </c>
      <c r="I228" s="115" t="s">
        <v>74</v>
      </c>
      <c r="J228" s="114" t="s">
        <v>261</v>
      </c>
      <c r="K228" s="115" t="s">
        <v>74</v>
      </c>
      <c r="L228" s="114" t="s">
        <v>286</v>
      </c>
    </row>
    <row r="229" spans="2:13" x14ac:dyDescent="0.25">
      <c r="B229" s="116" t="s">
        <v>76</v>
      </c>
      <c r="C229" s="117">
        <v>3368</v>
      </c>
      <c r="D229" s="118">
        <v>34.452631578947368</v>
      </c>
      <c r="E229" s="117">
        <v>6826</v>
      </c>
      <c r="F229" s="118">
        <f t="shared" ref="F229:J241" si="23">IFERROR(E229/C229-1,"-")</f>
        <v>1.0267220902612828</v>
      </c>
      <c r="G229" s="117">
        <v>4848</v>
      </c>
      <c r="H229" s="118">
        <f t="shared" si="23"/>
        <v>-0.28977439203047173</v>
      </c>
      <c r="I229" s="117">
        <v>5194</v>
      </c>
      <c r="J229" s="118">
        <f t="shared" si="23"/>
        <v>7.136963696369647E-2</v>
      </c>
      <c r="K229" s="117">
        <v>4306</v>
      </c>
      <c r="L229" s="118">
        <f t="shared" ref="L229:L234" si="24">IFERROR(K229/I229-1,"-")</f>
        <v>-0.17096649980747014</v>
      </c>
    </row>
    <row r="230" spans="2:13" x14ac:dyDescent="0.25">
      <c r="B230" s="116" t="s">
        <v>78</v>
      </c>
      <c r="C230" s="117">
        <v>3577</v>
      </c>
      <c r="D230" s="118">
        <v>98.361111111111114</v>
      </c>
      <c r="E230" s="117">
        <v>5937</v>
      </c>
      <c r="F230" s="118">
        <f t="shared" si="23"/>
        <v>0.65977075761811577</v>
      </c>
      <c r="G230" s="117">
        <v>5083</v>
      </c>
      <c r="H230" s="118">
        <f t="shared" si="23"/>
        <v>-0.14384369210038739</v>
      </c>
      <c r="I230" s="117">
        <v>4547</v>
      </c>
      <c r="J230" s="118">
        <f t="shared" si="23"/>
        <v>-0.10544953767460163</v>
      </c>
      <c r="K230" s="117">
        <v>4528</v>
      </c>
      <c r="L230" s="118">
        <f t="shared" si="24"/>
        <v>-4.1785792830437707E-3</v>
      </c>
    </row>
    <row r="231" spans="2:13" x14ac:dyDescent="0.25">
      <c r="B231" s="116" t="s">
        <v>80</v>
      </c>
      <c r="C231" s="117">
        <v>4011</v>
      </c>
      <c r="D231" s="118">
        <v>1336</v>
      </c>
      <c r="E231" s="117">
        <v>3783</v>
      </c>
      <c r="F231" s="118">
        <f t="shared" si="23"/>
        <v>-5.6843679880329123E-2</v>
      </c>
      <c r="G231" s="117">
        <v>4024</v>
      </c>
      <c r="H231" s="118">
        <f t="shared" si="23"/>
        <v>6.3706053396775042E-2</v>
      </c>
      <c r="I231" s="117">
        <v>5135</v>
      </c>
      <c r="J231" s="118">
        <f t="shared" si="23"/>
        <v>0.27609343936381703</v>
      </c>
      <c r="K231" s="117">
        <v>5212</v>
      </c>
      <c r="L231" s="118">
        <f t="shared" si="24"/>
        <v>1.4995131450827648E-2</v>
      </c>
    </row>
    <row r="232" spans="2:13" x14ac:dyDescent="0.25">
      <c r="B232" s="116" t="s">
        <v>82</v>
      </c>
      <c r="C232" s="117">
        <v>2697</v>
      </c>
      <c r="D232" s="118" t="s">
        <v>257</v>
      </c>
      <c r="E232" s="117">
        <v>1857</v>
      </c>
      <c r="F232" s="118">
        <f t="shared" si="23"/>
        <v>-0.31145717463848721</v>
      </c>
      <c r="G232" s="117">
        <v>1498</v>
      </c>
      <c r="H232" s="118">
        <f t="shared" si="23"/>
        <v>-0.19332256327409802</v>
      </c>
      <c r="I232" s="117">
        <v>2670</v>
      </c>
      <c r="J232" s="118">
        <f t="shared" si="23"/>
        <v>0.78237650200267028</v>
      </c>
      <c r="K232" s="117">
        <v>1599</v>
      </c>
      <c r="L232" s="118">
        <f t="shared" si="24"/>
        <v>-0.40112359550561794</v>
      </c>
    </row>
    <row r="233" spans="2:13" x14ac:dyDescent="0.25">
      <c r="B233" s="116" t="s">
        <v>84</v>
      </c>
      <c r="C233" s="117">
        <v>98</v>
      </c>
      <c r="D233" s="118">
        <v>1.1304347826086958</v>
      </c>
      <c r="E233" s="117">
        <v>46</v>
      </c>
      <c r="F233" s="118">
        <f t="shared" si="23"/>
        <v>-0.53061224489795911</v>
      </c>
      <c r="G233" s="117">
        <v>193</v>
      </c>
      <c r="H233" s="118">
        <f t="shared" si="23"/>
        <v>3.1956521739130439</v>
      </c>
      <c r="I233" s="117">
        <v>122</v>
      </c>
      <c r="J233" s="118">
        <f t="shared" si="23"/>
        <v>-0.36787564766839376</v>
      </c>
      <c r="K233" s="117">
        <v>97</v>
      </c>
      <c r="L233" s="118">
        <f t="shared" si="24"/>
        <v>-0.20491803278688525</v>
      </c>
    </row>
    <row r="234" spans="2:13" x14ac:dyDescent="0.25">
      <c r="B234" s="116" t="s">
        <v>86</v>
      </c>
      <c r="C234" s="117">
        <v>86</v>
      </c>
      <c r="D234" s="118">
        <v>3.3</v>
      </c>
      <c r="E234" s="117">
        <v>6</v>
      </c>
      <c r="F234" s="118">
        <f t="shared" si="23"/>
        <v>-0.93023255813953487</v>
      </c>
      <c r="G234" s="117">
        <v>28</v>
      </c>
      <c r="H234" s="118">
        <f t="shared" si="23"/>
        <v>3.666666666666667</v>
      </c>
      <c r="I234" s="117">
        <v>136</v>
      </c>
      <c r="J234" s="118">
        <f t="shared" si="23"/>
        <v>3.8571428571428568</v>
      </c>
      <c r="K234" s="117">
        <v>62</v>
      </c>
      <c r="L234" s="118">
        <f t="shared" si="24"/>
        <v>-0.54411764705882359</v>
      </c>
    </row>
    <row r="235" spans="2:13" x14ac:dyDescent="0.25">
      <c r="B235" s="116" t="s">
        <v>88</v>
      </c>
      <c r="C235" s="117">
        <v>683</v>
      </c>
      <c r="D235" s="118">
        <v>2.0765765765765765</v>
      </c>
      <c r="E235" s="117">
        <v>55</v>
      </c>
      <c r="F235" s="118">
        <f t="shared" si="23"/>
        <v>-0.91947291361639827</v>
      </c>
      <c r="G235" s="117">
        <v>144</v>
      </c>
      <c r="H235" s="118">
        <f t="shared" si="23"/>
        <v>1.6181818181818182</v>
      </c>
      <c r="I235" s="117">
        <v>513</v>
      </c>
      <c r="J235" s="118">
        <f t="shared" si="23"/>
        <v>2.5625</v>
      </c>
      <c r="K235" s="117"/>
      <c r="L235" s="118"/>
    </row>
    <row r="236" spans="2:13" x14ac:dyDescent="0.25">
      <c r="B236" s="116" t="s">
        <v>90</v>
      </c>
      <c r="C236" s="117">
        <v>164</v>
      </c>
      <c r="D236" s="118">
        <v>15.399999999999999</v>
      </c>
      <c r="E236" s="117">
        <v>110</v>
      </c>
      <c r="F236" s="118">
        <f t="shared" si="23"/>
        <v>-0.32926829268292679</v>
      </c>
      <c r="G236" s="117">
        <v>161</v>
      </c>
      <c r="H236" s="118">
        <f t="shared" si="23"/>
        <v>0.46363636363636362</v>
      </c>
      <c r="I236" s="117">
        <v>114</v>
      </c>
      <c r="J236" s="118">
        <f t="shared" si="23"/>
        <v>-0.29192546583850931</v>
      </c>
      <c r="K236" s="117"/>
      <c r="L236" s="118"/>
    </row>
    <row r="237" spans="2:13" x14ac:dyDescent="0.25">
      <c r="B237" s="116" t="s">
        <v>92</v>
      </c>
      <c r="C237" s="117">
        <v>126</v>
      </c>
      <c r="D237" s="118">
        <v>5.3</v>
      </c>
      <c r="E237" s="117">
        <v>46</v>
      </c>
      <c r="F237" s="118">
        <f t="shared" si="23"/>
        <v>-0.63492063492063489</v>
      </c>
      <c r="G237" s="117">
        <v>94</v>
      </c>
      <c r="H237" s="118">
        <f t="shared" si="23"/>
        <v>1.0434782608695654</v>
      </c>
      <c r="I237" s="117">
        <v>167</v>
      </c>
      <c r="J237" s="118">
        <f t="shared" si="23"/>
        <v>0.77659574468085113</v>
      </c>
      <c r="K237" s="117"/>
      <c r="L237" s="118"/>
    </row>
    <row r="238" spans="2:13" x14ac:dyDescent="0.25">
      <c r="B238" s="116" t="s">
        <v>94</v>
      </c>
      <c r="C238" s="117">
        <v>539</v>
      </c>
      <c r="D238" s="118">
        <v>-0.68571428571428572</v>
      </c>
      <c r="E238" s="117">
        <v>545</v>
      </c>
      <c r="F238" s="118">
        <f t="shared" si="23"/>
        <v>1.1131725417439675E-2</v>
      </c>
      <c r="G238" s="117">
        <v>1114</v>
      </c>
      <c r="H238" s="118">
        <f t="shared" si="23"/>
        <v>1.0440366972477064</v>
      </c>
      <c r="I238" s="117">
        <v>947</v>
      </c>
      <c r="J238" s="118">
        <f t="shared" si="23"/>
        <v>-0.14991023339317777</v>
      </c>
      <c r="K238" s="117"/>
      <c r="L238" s="118"/>
    </row>
    <row r="239" spans="2:13" x14ac:dyDescent="0.25">
      <c r="B239" s="116" t="s">
        <v>96</v>
      </c>
      <c r="C239" s="117">
        <v>5248</v>
      </c>
      <c r="D239" s="118">
        <v>0.35362393603301512</v>
      </c>
      <c r="E239" s="117">
        <v>4889</v>
      </c>
      <c r="F239" s="118">
        <f t="shared" si="23"/>
        <v>-6.8407012195121908E-2</v>
      </c>
      <c r="G239" s="117">
        <v>3947</v>
      </c>
      <c r="H239" s="118">
        <f t="shared" si="23"/>
        <v>-0.19267743914911029</v>
      </c>
      <c r="I239" s="117">
        <v>3414</v>
      </c>
      <c r="J239" s="118">
        <f t="shared" si="23"/>
        <v>-0.13503927033189767</v>
      </c>
      <c r="K239" s="117"/>
      <c r="L239" s="118"/>
    </row>
    <row r="240" spans="2:13" x14ac:dyDescent="0.25">
      <c r="B240" s="116" t="s">
        <v>98</v>
      </c>
      <c r="C240" s="117">
        <v>4094</v>
      </c>
      <c r="D240" s="118">
        <v>4.598875830352589E-2</v>
      </c>
      <c r="E240" s="117">
        <v>4075</v>
      </c>
      <c r="F240" s="118">
        <f t="shared" si="23"/>
        <v>-4.6409379579872567E-3</v>
      </c>
      <c r="G240" s="117">
        <v>4912</v>
      </c>
      <c r="H240" s="118">
        <f t="shared" si="23"/>
        <v>0.20539877300613507</v>
      </c>
      <c r="I240" s="117">
        <v>3725</v>
      </c>
      <c r="J240" s="118">
        <f t="shared" si="23"/>
        <v>-0.24165309446254069</v>
      </c>
      <c r="K240" s="117"/>
      <c r="L240" s="118"/>
    </row>
    <row r="241" spans="2:13" ht="15.75" x14ac:dyDescent="0.25">
      <c r="B241" s="119" t="s">
        <v>32</v>
      </c>
      <c r="C241" s="120">
        <v>24691</v>
      </c>
      <c r="D241" s="121">
        <v>1.4795139586262303</v>
      </c>
      <c r="E241" s="120">
        <v>28175</v>
      </c>
      <c r="F241" s="121">
        <f t="shared" si="23"/>
        <v>0.14110404600866722</v>
      </c>
      <c r="G241" s="120">
        <v>26046</v>
      </c>
      <c r="H241" s="121">
        <f t="shared" si="23"/>
        <v>-7.5563442768411759E-2</v>
      </c>
      <c r="I241" s="120">
        <v>26684</v>
      </c>
      <c r="J241" s="121">
        <f t="shared" si="23"/>
        <v>2.4495124011364444E-2</v>
      </c>
      <c r="K241" s="120">
        <v>15804</v>
      </c>
      <c r="L241" s="121">
        <v>-0.11233430689732649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296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261</v>
      </c>
      <c r="G254" s="115" t="s">
        <v>74</v>
      </c>
      <c r="H254" s="114" t="s">
        <v>261</v>
      </c>
      <c r="I254" s="115" t="s">
        <v>74</v>
      </c>
      <c r="J254" s="114" t="s">
        <v>261</v>
      </c>
      <c r="K254" s="115" t="s">
        <v>74</v>
      </c>
      <c r="L254" s="114" t="s">
        <v>286</v>
      </c>
    </row>
    <row r="255" spans="2:13" x14ac:dyDescent="0.25">
      <c r="B255" s="116" t="s">
        <v>76</v>
      </c>
      <c r="C255" s="117">
        <v>1650</v>
      </c>
      <c r="D255" s="118">
        <v>26.049180327868854</v>
      </c>
      <c r="E255" s="117">
        <v>4002</v>
      </c>
      <c r="F255" s="118">
        <f t="shared" ref="F255:J267" si="25">IFERROR(E255/C255-1,"-")</f>
        <v>1.4254545454545453</v>
      </c>
      <c r="G255" s="117">
        <v>4204</v>
      </c>
      <c r="H255" s="118">
        <f t="shared" si="25"/>
        <v>5.047476261869055E-2</v>
      </c>
      <c r="I255" s="117">
        <v>2656</v>
      </c>
      <c r="J255" s="118">
        <f t="shared" si="25"/>
        <v>-0.36822074215033307</v>
      </c>
      <c r="K255" s="117">
        <v>2865</v>
      </c>
      <c r="L255" s="118">
        <f t="shared" ref="L255:L260" si="26">IFERROR(K255/I255-1,"-")</f>
        <v>7.8689759036144613E-2</v>
      </c>
    </row>
    <row r="256" spans="2:13" x14ac:dyDescent="0.25">
      <c r="B256" s="116" t="s">
        <v>78</v>
      </c>
      <c r="C256" s="117">
        <v>1120</v>
      </c>
      <c r="D256" s="118">
        <v>31</v>
      </c>
      <c r="E256" s="117">
        <v>3629</v>
      </c>
      <c r="F256" s="118">
        <f t="shared" si="25"/>
        <v>2.2401785714285714</v>
      </c>
      <c r="G256" s="117">
        <v>3238</v>
      </c>
      <c r="H256" s="118">
        <f t="shared" si="25"/>
        <v>-0.10774317993937721</v>
      </c>
      <c r="I256" s="117">
        <v>2572</v>
      </c>
      <c r="J256" s="118">
        <f t="shared" si="25"/>
        <v>-0.2056825200741198</v>
      </c>
      <c r="K256" s="117">
        <v>2383</v>
      </c>
      <c r="L256" s="118">
        <f t="shared" si="26"/>
        <v>-7.3483670295489856E-2</v>
      </c>
    </row>
    <row r="257" spans="2:12" x14ac:dyDescent="0.25">
      <c r="B257" s="116" t="s">
        <v>80</v>
      </c>
      <c r="C257" s="117">
        <v>2215</v>
      </c>
      <c r="D257" s="118">
        <v>33.609375</v>
      </c>
      <c r="E257" s="117">
        <v>2337</v>
      </c>
      <c r="F257" s="118">
        <f t="shared" si="25"/>
        <v>5.5079006772009054E-2</v>
      </c>
      <c r="G257" s="117">
        <v>2853</v>
      </c>
      <c r="H257" s="118">
        <f t="shared" si="25"/>
        <v>0.22079589216944795</v>
      </c>
      <c r="I257" s="117">
        <v>2401</v>
      </c>
      <c r="J257" s="118">
        <f t="shared" si="25"/>
        <v>-0.15842972309849279</v>
      </c>
      <c r="K257" s="117">
        <v>2390</v>
      </c>
      <c r="L257" s="118">
        <f t="shared" si="26"/>
        <v>-4.5814244064973364E-3</v>
      </c>
    </row>
    <row r="258" spans="2:12" x14ac:dyDescent="0.25">
      <c r="B258" s="116" t="s">
        <v>82</v>
      </c>
      <c r="C258" s="117">
        <v>1354</v>
      </c>
      <c r="D258" s="118" t="s">
        <v>257</v>
      </c>
      <c r="E258" s="117">
        <v>2417</v>
      </c>
      <c r="F258" s="118">
        <f t="shared" si="25"/>
        <v>0.78508124076809449</v>
      </c>
      <c r="G258" s="117">
        <v>920</v>
      </c>
      <c r="H258" s="118">
        <f t="shared" si="25"/>
        <v>-0.61936284650393048</v>
      </c>
      <c r="I258" s="117">
        <v>897</v>
      </c>
      <c r="J258" s="118">
        <f t="shared" si="25"/>
        <v>-2.5000000000000022E-2</v>
      </c>
      <c r="K258" s="117">
        <v>1349</v>
      </c>
      <c r="L258" s="118">
        <f t="shared" si="26"/>
        <v>0.50390189520624307</v>
      </c>
    </row>
    <row r="259" spans="2:12" x14ac:dyDescent="0.25">
      <c r="B259" s="116" t="s">
        <v>84</v>
      </c>
      <c r="C259" s="117">
        <v>12</v>
      </c>
      <c r="D259" s="118">
        <v>9.0909090909090828E-2</v>
      </c>
      <c r="E259" s="117">
        <v>133</v>
      </c>
      <c r="F259" s="118">
        <f t="shared" si="25"/>
        <v>10.083333333333334</v>
      </c>
      <c r="G259" s="117">
        <v>71</v>
      </c>
      <c r="H259" s="118">
        <f t="shared" si="25"/>
        <v>-0.46616541353383456</v>
      </c>
      <c r="I259" s="117">
        <v>79</v>
      </c>
      <c r="J259" s="118">
        <f t="shared" si="25"/>
        <v>0.11267605633802824</v>
      </c>
      <c r="K259" s="117">
        <v>62</v>
      </c>
      <c r="L259" s="118">
        <f t="shared" si="26"/>
        <v>-0.21518987341772156</v>
      </c>
    </row>
    <row r="260" spans="2:12" x14ac:dyDescent="0.25">
      <c r="B260" s="116" t="s">
        <v>86</v>
      </c>
      <c r="C260" s="117">
        <v>46</v>
      </c>
      <c r="D260" s="118">
        <v>3.1818181818181817</v>
      </c>
      <c r="E260" s="117">
        <v>42</v>
      </c>
      <c r="F260" s="118">
        <f t="shared" si="25"/>
        <v>-8.6956521739130488E-2</v>
      </c>
      <c r="G260" s="117">
        <v>24</v>
      </c>
      <c r="H260" s="118">
        <f t="shared" si="25"/>
        <v>-0.4285714285714286</v>
      </c>
      <c r="I260" s="117">
        <v>166</v>
      </c>
      <c r="J260" s="118">
        <f t="shared" si="25"/>
        <v>5.916666666666667</v>
      </c>
      <c r="K260" s="117">
        <v>50</v>
      </c>
      <c r="L260" s="118">
        <f t="shared" si="26"/>
        <v>-0.6987951807228916</v>
      </c>
    </row>
    <row r="261" spans="2:12" x14ac:dyDescent="0.25">
      <c r="B261" s="116" t="s">
        <v>88</v>
      </c>
      <c r="C261" s="117">
        <v>101</v>
      </c>
      <c r="D261" s="118">
        <v>3.208333333333333</v>
      </c>
      <c r="E261" s="117">
        <v>126</v>
      </c>
      <c r="F261" s="118">
        <f t="shared" si="25"/>
        <v>0.24752475247524752</v>
      </c>
      <c r="G261" s="117">
        <v>146</v>
      </c>
      <c r="H261" s="118">
        <f t="shared" si="25"/>
        <v>0.15873015873015883</v>
      </c>
      <c r="I261" s="117">
        <v>161</v>
      </c>
      <c r="J261" s="118">
        <f t="shared" si="25"/>
        <v>0.10273972602739723</v>
      </c>
      <c r="K261" s="117"/>
      <c r="L261" s="118"/>
    </row>
    <row r="262" spans="2:12" x14ac:dyDescent="0.25">
      <c r="B262" s="116" t="s">
        <v>90</v>
      </c>
      <c r="C262" s="117">
        <v>101</v>
      </c>
      <c r="D262" s="118" t="s">
        <v>257</v>
      </c>
      <c r="E262" s="117">
        <v>188</v>
      </c>
      <c r="F262" s="118">
        <f t="shared" si="25"/>
        <v>0.86138613861386149</v>
      </c>
      <c r="G262" s="117">
        <v>3</v>
      </c>
      <c r="H262" s="118">
        <f t="shared" si="25"/>
        <v>-0.98404255319148937</v>
      </c>
      <c r="I262" s="117">
        <v>76</v>
      </c>
      <c r="J262" s="118">
        <f t="shared" si="25"/>
        <v>24.333333333333332</v>
      </c>
      <c r="K262" s="117"/>
      <c r="L262" s="118"/>
    </row>
    <row r="263" spans="2:12" x14ac:dyDescent="0.25">
      <c r="B263" s="116" t="s">
        <v>92</v>
      </c>
      <c r="C263" s="117">
        <v>15</v>
      </c>
      <c r="D263" s="118" t="s">
        <v>257</v>
      </c>
      <c r="E263" s="117">
        <v>53</v>
      </c>
      <c r="F263" s="118">
        <f t="shared" si="25"/>
        <v>2.5333333333333332</v>
      </c>
      <c r="G263" s="117">
        <v>102</v>
      </c>
      <c r="H263" s="118">
        <f t="shared" si="25"/>
        <v>0.92452830188679247</v>
      </c>
      <c r="I263" s="117">
        <v>26</v>
      </c>
      <c r="J263" s="118">
        <f t="shared" si="25"/>
        <v>-0.74509803921568629</v>
      </c>
      <c r="K263" s="117"/>
      <c r="L263" s="118"/>
    </row>
    <row r="264" spans="2:12" x14ac:dyDescent="0.25">
      <c r="B264" s="116" t="s">
        <v>94</v>
      </c>
      <c r="C264" s="117">
        <v>612</v>
      </c>
      <c r="D264" s="118">
        <v>0.37219730941704032</v>
      </c>
      <c r="E264" s="117">
        <v>560</v>
      </c>
      <c r="F264" s="118">
        <f t="shared" si="25"/>
        <v>-8.496732026143794E-2</v>
      </c>
      <c r="G264" s="117">
        <v>1129</v>
      </c>
      <c r="H264" s="118">
        <f t="shared" si="25"/>
        <v>1.0160714285714287</v>
      </c>
      <c r="I264" s="117">
        <v>1277</v>
      </c>
      <c r="J264" s="118">
        <f t="shared" si="25"/>
        <v>0.13108945969884855</v>
      </c>
      <c r="K264" s="117"/>
      <c r="L264" s="118"/>
    </row>
    <row r="265" spans="2:12" x14ac:dyDescent="0.25">
      <c r="B265" s="116" t="s">
        <v>96</v>
      </c>
      <c r="C265" s="117">
        <v>2952</v>
      </c>
      <c r="D265" s="118">
        <v>-7.3974445191661298E-3</v>
      </c>
      <c r="E265" s="117">
        <v>3991</v>
      </c>
      <c r="F265" s="118">
        <f t="shared" si="25"/>
        <v>0.35196476964769641</v>
      </c>
      <c r="G265" s="117">
        <v>3568</v>
      </c>
      <c r="H265" s="118">
        <f t="shared" si="25"/>
        <v>-0.10598847406664991</v>
      </c>
      <c r="I265" s="117">
        <v>3157</v>
      </c>
      <c r="J265" s="118">
        <f t="shared" si="25"/>
        <v>-0.11519058295964124</v>
      </c>
      <c r="K265" s="117"/>
      <c r="L265" s="118"/>
    </row>
    <row r="266" spans="2:12" x14ac:dyDescent="0.25">
      <c r="B266" s="116" t="s">
        <v>98</v>
      </c>
      <c r="C266" s="117">
        <v>4086</v>
      </c>
      <c r="D266" s="118">
        <v>0.49560761346998539</v>
      </c>
      <c r="E266" s="117">
        <v>3911</v>
      </c>
      <c r="F266" s="118">
        <f t="shared" si="25"/>
        <v>-4.2829172785119884E-2</v>
      </c>
      <c r="G266" s="117">
        <v>3681</v>
      </c>
      <c r="H266" s="118">
        <f t="shared" si="25"/>
        <v>-5.8808488877524878E-2</v>
      </c>
      <c r="I266" s="117">
        <v>3291</v>
      </c>
      <c r="J266" s="118">
        <f t="shared" si="25"/>
        <v>-0.10594947025264878</v>
      </c>
      <c r="K266" s="117"/>
      <c r="L266" s="118"/>
    </row>
    <row r="267" spans="2:12" ht="15.75" x14ac:dyDescent="0.25">
      <c r="B267" s="119" t="s">
        <v>32</v>
      </c>
      <c r="C267" s="120">
        <v>14264</v>
      </c>
      <c r="D267" s="121">
        <v>1.2434727901855931</v>
      </c>
      <c r="E267" s="120">
        <v>21389</v>
      </c>
      <c r="F267" s="121">
        <f t="shared" si="25"/>
        <v>0.49950925406618052</v>
      </c>
      <c r="G267" s="120">
        <v>19939</v>
      </c>
      <c r="H267" s="121">
        <f t="shared" si="25"/>
        <v>-6.7791855626723962E-2</v>
      </c>
      <c r="I267" s="120">
        <v>16759</v>
      </c>
      <c r="J267" s="121">
        <f t="shared" si="25"/>
        <v>-0.15948643362254877</v>
      </c>
      <c r="K267" s="120">
        <v>9099</v>
      </c>
      <c r="L267" s="121">
        <v>3.7395963972181034E-2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250:L250"/>
    <mergeCell ref="C252:L252"/>
    <mergeCell ref="C253:D253"/>
    <mergeCell ref="E253:F253"/>
    <mergeCell ref="G253:H253"/>
    <mergeCell ref="I253:J253"/>
    <mergeCell ref="K253:L253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D12B-5099-4B2B-9985-A3F7ABAB83F1}">
  <sheetPr>
    <tabColor rgb="FFF29140"/>
  </sheetPr>
  <dimension ref="A4:M11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26469</v>
      </c>
      <c r="D9" s="118">
        <v>-0.83226235741444865</v>
      </c>
      <c r="E9" s="117">
        <v>163920</v>
      </c>
      <c r="F9" s="118">
        <f t="shared" ref="F9:J21" si="0">IFERROR(E9/C9-1,"-")</f>
        <v>5.1929049076277911</v>
      </c>
      <c r="G9" s="117">
        <v>175787</v>
      </c>
      <c r="H9" s="118">
        <f t="shared" si="0"/>
        <v>7.2395070766227532E-2</v>
      </c>
      <c r="I9" s="117">
        <v>169944</v>
      </c>
      <c r="J9" s="118">
        <f t="shared" si="0"/>
        <v>-3.3239090490195466E-2</v>
      </c>
      <c r="K9" s="117">
        <v>173007</v>
      </c>
      <c r="L9" s="118">
        <f t="shared" ref="L9:L14" si="1">IFERROR(K9/I9-1,"-")</f>
        <v>1.8023584239514223E-2</v>
      </c>
    </row>
    <row r="10" spans="1:13" x14ac:dyDescent="0.25">
      <c r="A10" s="1" t="s">
        <v>77</v>
      </c>
      <c r="B10" s="116" t="s">
        <v>78</v>
      </c>
      <c r="C10" s="117">
        <v>18511</v>
      </c>
      <c r="D10" s="118">
        <v>-0.89292820619606206</v>
      </c>
      <c r="E10" s="117">
        <v>156374</v>
      </c>
      <c r="F10" s="118">
        <f t="shared" si="0"/>
        <v>7.4476257360488365</v>
      </c>
      <c r="G10" s="117">
        <v>166759</v>
      </c>
      <c r="H10" s="118">
        <f t="shared" si="0"/>
        <v>6.6411295995497888E-2</v>
      </c>
      <c r="I10" s="117">
        <v>168166</v>
      </c>
      <c r="J10" s="118">
        <f t="shared" si="0"/>
        <v>8.437325721550204E-3</v>
      </c>
      <c r="K10" s="117">
        <v>167644</v>
      </c>
      <c r="L10" s="118">
        <f t="shared" si="1"/>
        <v>-3.1040757346907366E-3</v>
      </c>
    </row>
    <row r="11" spans="1:13" x14ac:dyDescent="0.25">
      <c r="A11" s="1" t="s">
        <v>79</v>
      </c>
      <c r="B11" s="116" t="s">
        <v>80</v>
      </c>
      <c r="C11" s="117">
        <v>22143</v>
      </c>
      <c r="D11" s="118">
        <v>-0.72998646457009775</v>
      </c>
      <c r="E11" s="117">
        <v>146134</v>
      </c>
      <c r="F11" s="118">
        <f t="shared" si="0"/>
        <v>5.5995574222101796</v>
      </c>
      <c r="G11" s="117">
        <v>176870</v>
      </c>
      <c r="H11" s="118">
        <f t="shared" si="0"/>
        <v>0.21032750762998353</v>
      </c>
      <c r="I11" s="117">
        <v>166403</v>
      </c>
      <c r="J11" s="118">
        <f t="shared" si="0"/>
        <v>-5.9179058065245704E-2</v>
      </c>
      <c r="K11" s="117">
        <v>168396</v>
      </c>
      <c r="L11" s="118">
        <f t="shared" si="1"/>
        <v>1.1976947530994098E-2</v>
      </c>
    </row>
    <row r="12" spans="1:13" x14ac:dyDescent="0.25">
      <c r="A12" s="1" t="s">
        <v>81</v>
      </c>
      <c r="B12" s="116" t="s">
        <v>82</v>
      </c>
      <c r="C12" s="117">
        <v>22148</v>
      </c>
      <c r="D12" s="118" t="s">
        <v>257</v>
      </c>
      <c r="E12" s="117">
        <v>144835</v>
      </c>
      <c r="F12" s="118">
        <f t="shared" si="0"/>
        <v>5.5394166516163992</v>
      </c>
      <c r="G12" s="117">
        <v>154662</v>
      </c>
      <c r="H12" s="118">
        <f t="shared" si="0"/>
        <v>6.7849621983636643E-2</v>
      </c>
      <c r="I12" s="117">
        <v>160144</v>
      </c>
      <c r="J12" s="118">
        <f t="shared" si="0"/>
        <v>3.5445034979503687E-2</v>
      </c>
      <c r="K12" s="117">
        <v>155224</v>
      </c>
      <c r="L12" s="118">
        <f t="shared" si="1"/>
        <v>-3.0722349885103362E-2</v>
      </c>
    </row>
    <row r="13" spans="1:13" x14ac:dyDescent="0.25">
      <c r="A13" s="1" t="s">
        <v>83</v>
      </c>
      <c r="B13" s="116" t="s">
        <v>84</v>
      </c>
      <c r="C13" s="117">
        <v>24096</v>
      </c>
      <c r="D13" s="118" t="s">
        <v>257</v>
      </c>
      <c r="E13" s="117">
        <v>140451</v>
      </c>
      <c r="F13" s="118">
        <f t="shared" si="0"/>
        <v>4.8288097609561751</v>
      </c>
      <c r="G13" s="117">
        <v>159924</v>
      </c>
      <c r="H13" s="118">
        <f t="shared" si="0"/>
        <v>0.1386462182540531</v>
      </c>
      <c r="I13" s="117">
        <v>143215</v>
      </c>
      <c r="J13" s="118">
        <f t="shared" si="0"/>
        <v>-0.10448087841724818</v>
      </c>
      <c r="K13" s="117">
        <v>146616</v>
      </c>
      <c r="L13" s="118">
        <f t="shared" si="1"/>
        <v>2.3747512481234523E-2</v>
      </c>
    </row>
    <row r="14" spans="1:13" x14ac:dyDescent="0.25">
      <c r="A14" s="1" t="s">
        <v>85</v>
      </c>
      <c r="B14" s="116" t="s">
        <v>86</v>
      </c>
      <c r="C14" s="117">
        <v>18794</v>
      </c>
      <c r="D14" s="118" t="s">
        <v>257</v>
      </c>
      <c r="E14" s="117">
        <v>142289</v>
      </c>
      <c r="F14" s="118">
        <f t="shared" si="0"/>
        <v>6.5709801000319255</v>
      </c>
      <c r="G14" s="117">
        <v>157113</v>
      </c>
      <c r="H14" s="118">
        <f t="shared" si="0"/>
        <v>0.10418233313889336</v>
      </c>
      <c r="I14" s="117">
        <v>156124</v>
      </c>
      <c r="J14" s="118">
        <f t="shared" si="0"/>
        <v>-6.2948323817888507E-3</v>
      </c>
      <c r="K14" s="117">
        <v>156064</v>
      </c>
      <c r="L14" s="118">
        <f t="shared" si="1"/>
        <v>-3.8430990750937255E-4</v>
      </c>
    </row>
    <row r="15" spans="1:13" x14ac:dyDescent="0.25">
      <c r="A15" s="1" t="s">
        <v>87</v>
      </c>
      <c r="B15" s="116" t="s">
        <v>88</v>
      </c>
      <c r="C15" s="117">
        <v>61086</v>
      </c>
      <c r="D15" s="118" t="s">
        <v>257</v>
      </c>
      <c r="E15" s="117">
        <v>176921</v>
      </c>
      <c r="F15" s="118">
        <f t="shared" si="0"/>
        <v>1.8962610090691809</v>
      </c>
      <c r="G15" s="117">
        <v>173767</v>
      </c>
      <c r="H15" s="118">
        <f t="shared" si="0"/>
        <v>-1.7827165797163702E-2</v>
      </c>
      <c r="I15" s="117">
        <v>187387</v>
      </c>
      <c r="J15" s="118">
        <f t="shared" si="0"/>
        <v>7.8380820293841857E-2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94829</v>
      </c>
      <c r="D16" s="118">
        <v>0.56708475864690233</v>
      </c>
      <c r="E16" s="117">
        <v>181874</v>
      </c>
      <c r="F16" s="118">
        <f t="shared" si="0"/>
        <v>0.91791540562486151</v>
      </c>
      <c r="G16" s="117">
        <v>179514</v>
      </c>
      <c r="H16" s="118">
        <f t="shared" si="0"/>
        <v>-1.2976016362976517E-2</v>
      </c>
      <c r="I16" s="117">
        <v>189132</v>
      </c>
      <c r="J16" s="118">
        <f t="shared" si="0"/>
        <v>5.3577993916908984E-2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89027</v>
      </c>
      <c r="D17" s="118">
        <v>2.8861146274389977</v>
      </c>
      <c r="E17" s="117">
        <v>150809</v>
      </c>
      <c r="F17" s="118">
        <f t="shared" si="0"/>
        <v>0.69396924528513826</v>
      </c>
      <c r="G17" s="117">
        <v>145872</v>
      </c>
      <c r="H17" s="118">
        <f t="shared" si="0"/>
        <v>-3.2736773004263697E-2</v>
      </c>
      <c r="I17" s="117">
        <v>164231</v>
      </c>
      <c r="J17" s="118">
        <f t="shared" si="0"/>
        <v>0.12585691565207857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137179</v>
      </c>
      <c r="D18" s="118">
        <v>4.6352544879431461</v>
      </c>
      <c r="E18" s="117">
        <v>170708</v>
      </c>
      <c r="F18" s="118">
        <f t="shared" si="0"/>
        <v>0.24441787737190102</v>
      </c>
      <c r="G18" s="117">
        <v>177711</v>
      </c>
      <c r="H18" s="118">
        <f t="shared" si="0"/>
        <v>4.1023267802329233E-2</v>
      </c>
      <c r="I18" s="117">
        <v>182092</v>
      </c>
      <c r="J18" s="118">
        <f t="shared" si="0"/>
        <v>2.4652385052135184E-2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137494</v>
      </c>
      <c r="D19" s="118">
        <v>3.4850600208768263</v>
      </c>
      <c r="E19" s="117">
        <v>164389</v>
      </c>
      <c r="F19" s="118">
        <f t="shared" si="0"/>
        <v>0.19560853564519176</v>
      </c>
      <c r="G19" s="117">
        <v>162641</v>
      </c>
      <c r="H19" s="118">
        <f t="shared" si="0"/>
        <v>-1.0633314881166034E-2</v>
      </c>
      <c r="I19" s="117">
        <v>162859</v>
      </c>
      <c r="J19" s="118">
        <f t="shared" si="0"/>
        <v>1.3403754280900682E-3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123213</v>
      </c>
      <c r="D20" s="118">
        <v>2.7121294287780189</v>
      </c>
      <c r="E20" s="117">
        <v>158524</v>
      </c>
      <c r="F20" s="118">
        <f t="shared" si="0"/>
        <v>0.28658501943788406</v>
      </c>
      <c r="G20" s="117">
        <v>160539</v>
      </c>
      <c r="H20" s="118">
        <f t="shared" si="0"/>
        <v>1.271100905856537E-2</v>
      </c>
      <c r="I20" s="117">
        <v>163498</v>
      </c>
      <c r="J20" s="118">
        <f t="shared" si="0"/>
        <v>1.8431658350930302E-2</v>
      </c>
      <c r="K20" s="117"/>
      <c r="L20" s="118"/>
    </row>
    <row r="21" spans="1:13" ht="15.75" x14ac:dyDescent="0.25">
      <c r="A21" s="1"/>
      <c r="B21" s="119" t="s">
        <v>32</v>
      </c>
      <c r="C21" s="120">
        <v>774989</v>
      </c>
      <c r="D21" s="121">
        <v>0.26888038954362226</v>
      </c>
      <c r="E21" s="120">
        <v>1897228</v>
      </c>
      <c r="F21" s="121">
        <f t="shared" si="0"/>
        <v>1.4480708758446892</v>
      </c>
      <c r="G21" s="120">
        <v>1991159</v>
      </c>
      <c r="H21" s="121">
        <f t="shared" si="0"/>
        <v>4.9509600322154235E-2</v>
      </c>
      <c r="I21" s="120">
        <v>2013195</v>
      </c>
      <c r="J21" s="121">
        <f t="shared" si="0"/>
        <v>1.1066921325720402E-2</v>
      </c>
      <c r="K21" s="120">
        <v>966951</v>
      </c>
      <c r="L21" s="121">
        <v>3.06536541645408E-3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90631</v>
      </c>
      <c r="D31" s="118">
        <v>2.8250611969274924</v>
      </c>
      <c r="E31" s="117">
        <v>134558</v>
      </c>
      <c r="F31" s="118">
        <f t="shared" ref="F31:H43" si="2">IFERROR(E31/C31-1,"-")</f>
        <v>0.48467963500347566</v>
      </c>
      <c r="G31" s="117">
        <v>144668</v>
      </c>
      <c r="H31" s="118">
        <f t="shared" si="2"/>
        <v>7.5134886071433815E-2</v>
      </c>
      <c r="I31" s="117">
        <v>138341</v>
      </c>
      <c r="J31" s="118">
        <f t="shared" ref="J31:J43" si="3">IFERROR(I31/G31-1,"-")</f>
        <v>-4.3734619957419785E-2</v>
      </c>
      <c r="K31" s="117">
        <v>137353</v>
      </c>
      <c r="L31" s="118">
        <f t="shared" ref="L31:L36" si="4">IFERROR(K31/I31-1,"-")</f>
        <v>-7.1417728656002488E-3</v>
      </c>
    </row>
    <row r="32" spans="1:13" x14ac:dyDescent="0.25">
      <c r="B32" s="116" t="s">
        <v>78</v>
      </c>
      <c r="C32" s="117">
        <v>114673</v>
      </c>
      <c r="D32" s="118">
        <v>6.5681758183738124</v>
      </c>
      <c r="E32" s="117">
        <v>128079</v>
      </c>
      <c r="F32" s="118">
        <f t="shared" si="2"/>
        <v>0.11690633366180347</v>
      </c>
      <c r="G32" s="117">
        <v>141936</v>
      </c>
      <c r="H32" s="118">
        <f t="shared" si="2"/>
        <v>0.10819103834352228</v>
      </c>
      <c r="I32" s="117">
        <v>137229</v>
      </c>
      <c r="J32" s="118">
        <f t="shared" si="3"/>
        <v>-3.3162833953331083E-2</v>
      </c>
      <c r="K32" s="117">
        <v>133955</v>
      </c>
      <c r="L32" s="118">
        <f t="shared" si="4"/>
        <v>-2.3857930903817715E-2</v>
      </c>
    </row>
    <row r="33" spans="2:13" x14ac:dyDescent="0.25">
      <c r="B33" s="116" t="s">
        <v>80</v>
      </c>
      <c r="C33" s="117">
        <v>121331</v>
      </c>
      <c r="D33" s="118">
        <v>5.9626420291518425</v>
      </c>
      <c r="E33" s="117">
        <v>117104</v>
      </c>
      <c r="F33" s="118">
        <f t="shared" si="2"/>
        <v>-3.4838582060644052E-2</v>
      </c>
      <c r="G33" s="117">
        <v>145867</v>
      </c>
      <c r="H33" s="118">
        <f t="shared" si="2"/>
        <v>0.24561927858997135</v>
      </c>
      <c r="I33" s="117">
        <v>134131</v>
      </c>
      <c r="J33" s="118">
        <f t="shared" si="3"/>
        <v>-8.0456854531868016E-2</v>
      </c>
      <c r="K33" s="117">
        <v>134117</v>
      </c>
      <c r="L33" s="118">
        <f t="shared" si="4"/>
        <v>-1.0437557313369705E-4</v>
      </c>
    </row>
    <row r="34" spans="2:13" x14ac:dyDescent="0.25">
      <c r="B34" s="116" t="s">
        <v>82</v>
      </c>
      <c r="C34" s="117">
        <v>129658</v>
      </c>
      <c r="D34" s="118">
        <v>6.9559428115604103</v>
      </c>
      <c r="E34" s="117">
        <v>120355</v>
      </c>
      <c r="F34" s="118">
        <f t="shared" si="2"/>
        <v>-7.1750296935013669E-2</v>
      </c>
      <c r="G34" s="117">
        <v>131033</v>
      </c>
      <c r="H34" s="118">
        <f t="shared" si="2"/>
        <v>8.8720867433841555E-2</v>
      </c>
      <c r="I34" s="117">
        <v>131324</v>
      </c>
      <c r="J34" s="118">
        <f t="shared" si="3"/>
        <v>2.2208146039546239E-3</v>
      </c>
      <c r="K34" s="117">
        <v>125607</v>
      </c>
      <c r="L34" s="118">
        <f t="shared" si="4"/>
        <v>-4.3533550607657401E-2</v>
      </c>
    </row>
    <row r="35" spans="2:13" x14ac:dyDescent="0.25">
      <c r="B35" s="116" t="s">
        <v>84</v>
      </c>
      <c r="C35" s="117">
        <v>112218</v>
      </c>
      <c r="D35" s="118">
        <v>5.2319098128505583</v>
      </c>
      <c r="E35" s="117">
        <v>122105</v>
      </c>
      <c r="F35" s="118">
        <f t="shared" si="2"/>
        <v>8.8105295050704857E-2</v>
      </c>
      <c r="G35" s="117">
        <v>138860</v>
      </c>
      <c r="H35" s="118">
        <f t="shared" si="2"/>
        <v>0.1372179681421728</v>
      </c>
      <c r="I35" s="117">
        <v>120839</v>
      </c>
      <c r="J35" s="118">
        <f t="shared" si="3"/>
        <v>-0.12977819386432377</v>
      </c>
      <c r="K35" s="117">
        <v>125753</v>
      </c>
      <c r="L35" s="118">
        <f t="shared" si="4"/>
        <v>4.0665679126771881E-2</v>
      </c>
    </row>
    <row r="36" spans="2:13" x14ac:dyDescent="0.25">
      <c r="B36" s="116" t="s">
        <v>86</v>
      </c>
      <c r="C36" s="117">
        <v>116273</v>
      </c>
      <c r="D36" s="118">
        <v>8.4026362607148641</v>
      </c>
      <c r="E36" s="117">
        <v>123362</v>
      </c>
      <c r="F36" s="118">
        <f t="shared" si="2"/>
        <v>6.0968582560009699E-2</v>
      </c>
      <c r="G36" s="117">
        <v>137217</v>
      </c>
      <c r="H36" s="118">
        <f t="shared" si="2"/>
        <v>0.1123117329485579</v>
      </c>
      <c r="I36" s="117">
        <v>131926</v>
      </c>
      <c r="J36" s="118">
        <f t="shared" si="3"/>
        <v>-3.8559362178155809E-2</v>
      </c>
      <c r="K36" s="117">
        <v>132851</v>
      </c>
      <c r="L36" s="118">
        <f t="shared" si="4"/>
        <v>7.0115064505860136E-3</v>
      </c>
    </row>
    <row r="37" spans="2:13" x14ac:dyDescent="0.25">
      <c r="B37" s="116" t="s">
        <v>88</v>
      </c>
      <c r="C37" s="117">
        <v>136571</v>
      </c>
      <c r="D37" s="118">
        <v>1.7663871333657428</v>
      </c>
      <c r="E37" s="117">
        <v>150409</v>
      </c>
      <c r="F37" s="118">
        <f t="shared" si="2"/>
        <v>0.10132458574660808</v>
      </c>
      <c r="G37" s="117">
        <v>146858</v>
      </c>
      <c r="H37" s="118">
        <f t="shared" si="2"/>
        <v>-2.3608959570238452E-2</v>
      </c>
      <c r="I37" s="117">
        <v>152938</v>
      </c>
      <c r="J37" s="118">
        <f t="shared" si="3"/>
        <v>4.1400536572743674E-2</v>
      </c>
      <c r="K37" s="117"/>
      <c r="L37" s="118"/>
    </row>
    <row r="38" spans="2:13" x14ac:dyDescent="0.25">
      <c r="B38" s="116" t="s">
        <v>90</v>
      </c>
      <c r="C38" s="117">
        <v>151061</v>
      </c>
      <c r="D38" s="118">
        <v>0.89551283659999492</v>
      </c>
      <c r="E38" s="117">
        <v>150474</v>
      </c>
      <c r="F38" s="118">
        <f t="shared" si="2"/>
        <v>-3.8858474391140208E-3</v>
      </c>
      <c r="G38" s="117">
        <v>148337</v>
      </c>
      <c r="H38" s="118">
        <f t="shared" si="2"/>
        <v>-1.4201789013384425E-2</v>
      </c>
      <c r="I38" s="117">
        <v>149422</v>
      </c>
      <c r="J38" s="118">
        <f t="shared" si="3"/>
        <v>7.3144259355386598E-3</v>
      </c>
      <c r="K38" s="117"/>
      <c r="L38" s="118"/>
    </row>
    <row r="39" spans="2:13" x14ac:dyDescent="0.25">
      <c r="B39" s="116" t="s">
        <v>92</v>
      </c>
      <c r="C39" s="117">
        <v>116897</v>
      </c>
      <c r="D39" s="118">
        <v>0.51599683564823828</v>
      </c>
      <c r="E39" s="117">
        <v>126900</v>
      </c>
      <c r="F39" s="118">
        <f t="shared" si="2"/>
        <v>8.557105828207745E-2</v>
      </c>
      <c r="G39" s="117">
        <v>122477</v>
      </c>
      <c r="H39" s="118">
        <f t="shared" si="2"/>
        <v>-3.4854215918045717E-2</v>
      </c>
      <c r="I39" s="117">
        <v>136310</v>
      </c>
      <c r="J39" s="118">
        <f t="shared" si="3"/>
        <v>0.11294365472700996</v>
      </c>
      <c r="K39" s="117"/>
      <c r="L39" s="118"/>
    </row>
    <row r="40" spans="2:13" x14ac:dyDescent="0.25">
      <c r="B40" s="116" t="s">
        <v>94</v>
      </c>
      <c r="C40" s="117">
        <v>130908</v>
      </c>
      <c r="D40" s="118">
        <v>0.11936929233505489</v>
      </c>
      <c r="E40" s="117">
        <v>143241</v>
      </c>
      <c r="F40" s="118">
        <f t="shared" si="2"/>
        <v>9.421120176001474E-2</v>
      </c>
      <c r="G40" s="117">
        <v>149661</v>
      </c>
      <c r="H40" s="118">
        <f t="shared" si="2"/>
        <v>4.4819569815904625E-2</v>
      </c>
      <c r="I40" s="117">
        <v>149403</v>
      </c>
      <c r="J40" s="118">
        <f t="shared" si="3"/>
        <v>-1.7238960049712482E-3</v>
      </c>
      <c r="K40" s="117"/>
      <c r="L40" s="118"/>
    </row>
    <row r="41" spans="2:13" x14ac:dyDescent="0.25">
      <c r="B41" s="116" t="s">
        <v>96</v>
      </c>
      <c r="C41" s="117">
        <v>124620</v>
      </c>
      <c r="D41" s="118">
        <v>9.0899541300465625E-2</v>
      </c>
      <c r="E41" s="117">
        <v>135531</v>
      </c>
      <c r="F41" s="118">
        <f t="shared" si="2"/>
        <v>8.7554164660568201E-2</v>
      </c>
      <c r="G41" s="117">
        <v>131764</v>
      </c>
      <c r="H41" s="118">
        <f t="shared" si="2"/>
        <v>-2.7794379145730463E-2</v>
      </c>
      <c r="I41" s="117">
        <v>130371</v>
      </c>
      <c r="J41" s="118">
        <f t="shared" si="3"/>
        <v>-1.0571931635348086E-2</v>
      </c>
      <c r="K41" s="117"/>
      <c r="L41" s="118"/>
    </row>
    <row r="42" spans="2:13" x14ac:dyDescent="0.25">
      <c r="B42" s="116" t="s">
        <v>98</v>
      </c>
      <c r="C42" s="117">
        <v>127755</v>
      </c>
      <c r="D42" s="118">
        <v>0.30204139870973012</v>
      </c>
      <c r="E42" s="117">
        <v>128235</v>
      </c>
      <c r="F42" s="118">
        <f t="shared" si="2"/>
        <v>3.7571914993541622E-3</v>
      </c>
      <c r="G42" s="117">
        <v>130081</v>
      </c>
      <c r="H42" s="118">
        <f t="shared" si="2"/>
        <v>1.4395445861114409E-2</v>
      </c>
      <c r="I42" s="117">
        <v>131091</v>
      </c>
      <c r="J42" s="118">
        <f t="shared" si="3"/>
        <v>7.7643929551587387E-3</v>
      </c>
      <c r="K42" s="117"/>
      <c r="L42" s="118"/>
    </row>
    <row r="43" spans="2:13" ht="15.75" x14ac:dyDescent="0.25">
      <c r="B43" s="119" t="s">
        <v>32</v>
      </c>
      <c r="C43" s="120">
        <v>1472596</v>
      </c>
      <c r="D43" s="121">
        <v>1.3066401844565299</v>
      </c>
      <c r="E43" s="120">
        <v>1580353</v>
      </c>
      <c r="F43" s="121">
        <f t="shared" si="2"/>
        <v>7.3174855832828456E-2</v>
      </c>
      <c r="G43" s="120">
        <v>1668759</v>
      </c>
      <c r="H43" s="121">
        <f t="shared" si="2"/>
        <v>5.5940666420730034E-2</v>
      </c>
      <c r="I43" s="120">
        <v>1643325</v>
      </c>
      <c r="J43" s="121">
        <f t="shared" si="3"/>
        <v>-1.5241266114519814E-2</v>
      </c>
      <c r="K43" s="120">
        <v>789636</v>
      </c>
      <c r="L43" s="121">
        <v>-5.2331221103818493E-3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73133</v>
      </c>
      <c r="D53" s="118" t="s">
        <v>257</v>
      </c>
      <c r="E53" s="117">
        <v>113052</v>
      </c>
      <c r="F53" s="118">
        <f t="shared" ref="F53:H65" si="5">IFERROR(E53/C53-1,"-")</f>
        <v>0.54584113874721396</v>
      </c>
      <c r="G53" s="117">
        <v>116120</v>
      </c>
      <c r="H53" s="118">
        <f t="shared" si="5"/>
        <v>2.7137954215759041E-2</v>
      </c>
      <c r="I53" s="117">
        <v>109525</v>
      </c>
      <c r="J53" s="118">
        <f t="shared" ref="J53:J65" si="6">IFERROR(I53/G53-1,"-")</f>
        <v>-5.6794695142955542E-2</v>
      </c>
      <c r="K53" s="117">
        <v>111526</v>
      </c>
      <c r="L53" s="118">
        <f t="shared" ref="L53:L58" si="7">IFERROR(K53/I53-1,"-")</f>
        <v>1.8269801415202069E-2</v>
      </c>
    </row>
    <row r="54" spans="1:13" x14ac:dyDescent="0.25">
      <c r="A54" s="1">
        <v>2</v>
      </c>
      <c r="B54" s="116" t="s">
        <v>78</v>
      </c>
      <c r="C54" s="117">
        <v>90824</v>
      </c>
      <c r="D54" s="118" t="s">
        <v>257</v>
      </c>
      <c r="E54" s="117">
        <v>109569</v>
      </c>
      <c r="F54" s="118">
        <f t="shared" si="5"/>
        <v>0.2063881793358584</v>
      </c>
      <c r="G54" s="117">
        <v>113810</v>
      </c>
      <c r="H54" s="118">
        <f t="shared" si="5"/>
        <v>3.8706203396946304E-2</v>
      </c>
      <c r="I54" s="117">
        <v>111410</v>
      </c>
      <c r="J54" s="118">
        <f t="shared" si="6"/>
        <v>-2.1087777875406388E-2</v>
      </c>
      <c r="K54" s="117">
        <v>108638</v>
      </c>
      <c r="L54" s="118">
        <f t="shared" si="7"/>
        <v>-2.4881069921910082E-2</v>
      </c>
    </row>
    <row r="55" spans="1:13" x14ac:dyDescent="0.25">
      <c r="A55" s="1">
        <v>3</v>
      </c>
      <c r="B55" s="116" t="s">
        <v>80</v>
      </c>
      <c r="C55" s="117">
        <v>93707</v>
      </c>
      <c r="D55" s="118" t="s">
        <v>257</v>
      </c>
      <c r="E55" s="117">
        <v>96770</v>
      </c>
      <c r="F55" s="118">
        <f t="shared" si="5"/>
        <v>3.2686992433863082E-2</v>
      </c>
      <c r="G55" s="117">
        <v>116605</v>
      </c>
      <c r="H55" s="118">
        <f t="shared" si="5"/>
        <v>0.20497054872377807</v>
      </c>
      <c r="I55" s="117">
        <v>110011</v>
      </c>
      <c r="J55" s="118">
        <f t="shared" si="6"/>
        <v>-5.6549890656489854E-2</v>
      </c>
      <c r="K55" s="117">
        <v>110112</v>
      </c>
      <c r="L55" s="118">
        <f t="shared" si="7"/>
        <v>9.1809000918097183E-4</v>
      </c>
    </row>
    <row r="56" spans="1:13" x14ac:dyDescent="0.25">
      <c r="A56" s="1">
        <v>4</v>
      </c>
      <c r="B56" s="116" t="s">
        <v>82</v>
      </c>
      <c r="C56" s="117">
        <v>104823</v>
      </c>
      <c r="D56" s="118" t="s">
        <v>257</v>
      </c>
      <c r="E56" s="117">
        <v>98829</v>
      </c>
      <c r="F56" s="118">
        <f t="shared" si="5"/>
        <v>-5.7182106980338321E-2</v>
      </c>
      <c r="G56" s="117">
        <v>107032</v>
      </c>
      <c r="H56" s="118">
        <f t="shared" si="5"/>
        <v>8.3001952868085205E-2</v>
      </c>
      <c r="I56" s="117">
        <v>107149</v>
      </c>
      <c r="J56" s="118">
        <f t="shared" si="6"/>
        <v>1.0931310262352056E-3</v>
      </c>
      <c r="K56" s="117">
        <v>103728</v>
      </c>
      <c r="L56" s="118">
        <f t="shared" si="7"/>
        <v>-3.1927502823171472E-2</v>
      </c>
    </row>
    <row r="57" spans="1:13" x14ac:dyDescent="0.25">
      <c r="A57" s="1">
        <v>5</v>
      </c>
      <c r="B57" s="116" t="s">
        <v>84</v>
      </c>
      <c r="C57" s="117">
        <v>85028</v>
      </c>
      <c r="D57" s="118" t="s">
        <v>257</v>
      </c>
      <c r="E57" s="117">
        <v>95544</v>
      </c>
      <c r="F57" s="118">
        <f t="shared" si="5"/>
        <v>0.12367690643082274</v>
      </c>
      <c r="G57" s="117">
        <v>108036</v>
      </c>
      <c r="H57" s="118">
        <f t="shared" si="5"/>
        <v>0.13074604370761111</v>
      </c>
      <c r="I57" s="117">
        <v>94476</v>
      </c>
      <c r="J57" s="118">
        <f t="shared" si="6"/>
        <v>-0.12551371764967234</v>
      </c>
      <c r="K57" s="117">
        <v>101187</v>
      </c>
      <c r="L57" s="118">
        <f t="shared" si="7"/>
        <v>7.1033913374825453E-2</v>
      </c>
    </row>
    <row r="58" spans="1:13" x14ac:dyDescent="0.25">
      <c r="A58" s="1">
        <v>6</v>
      </c>
      <c r="B58" s="116" t="s">
        <v>86</v>
      </c>
      <c r="C58" s="117">
        <v>88450</v>
      </c>
      <c r="D58" s="118" t="s">
        <v>257</v>
      </c>
      <c r="E58" s="117">
        <v>98589</v>
      </c>
      <c r="F58" s="118">
        <f t="shared" si="5"/>
        <v>0.11462973431317125</v>
      </c>
      <c r="G58" s="117">
        <v>106021</v>
      </c>
      <c r="H58" s="118">
        <f t="shared" si="5"/>
        <v>7.5383663491870312E-2</v>
      </c>
      <c r="I58" s="117">
        <v>106243</v>
      </c>
      <c r="J58" s="118">
        <f t="shared" si="6"/>
        <v>2.0939247884852463E-3</v>
      </c>
      <c r="K58" s="117">
        <v>107775</v>
      </c>
      <c r="L58" s="118">
        <f t="shared" si="7"/>
        <v>1.4419773538021374E-2</v>
      </c>
    </row>
    <row r="59" spans="1:13" x14ac:dyDescent="0.25">
      <c r="A59" s="1">
        <v>7</v>
      </c>
      <c r="B59" s="116" t="s">
        <v>88</v>
      </c>
      <c r="C59" s="117">
        <v>106881</v>
      </c>
      <c r="D59" s="118">
        <v>1.9573337760438285</v>
      </c>
      <c r="E59" s="117">
        <v>121506</v>
      </c>
      <c r="F59" s="118">
        <f t="shared" si="5"/>
        <v>0.13683442333062001</v>
      </c>
      <c r="G59" s="117">
        <v>115402</v>
      </c>
      <c r="H59" s="118">
        <f t="shared" si="5"/>
        <v>-5.0236202327457069E-2</v>
      </c>
      <c r="I59" s="117">
        <v>123116</v>
      </c>
      <c r="J59" s="118">
        <f t="shared" si="6"/>
        <v>6.6844595414290886E-2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121705</v>
      </c>
      <c r="D60" s="118">
        <v>1.2229629764927212</v>
      </c>
      <c r="E60" s="117">
        <v>120661</v>
      </c>
      <c r="F60" s="118">
        <f t="shared" si="5"/>
        <v>-8.5781192227106784E-3</v>
      </c>
      <c r="G60" s="117">
        <v>117130</v>
      </c>
      <c r="H60" s="118">
        <f t="shared" si="5"/>
        <v>-2.926380520632188E-2</v>
      </c>
      <c r="I60" s="117">
        <v>119132</v>
      </c>
      <c r="J60" s="118">
        <f t="shared" si="6"/>
        <v>1.7092119866814581E-2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91809</v>
      </c>
      <c r="D61" s="118">
        <v>0.57414742040018507</v>
      </c>
      <c r="E61" s="117">
        <v>98874</v>
      </c>
      <c r="F61" s="118">
        <f t="shared" si="5"/>
        <v>7.695323987844338E-2</v>
      </c>
      <c r="G61" s="117">
        <v>96825</v>
      </c>
      <c r="H61" s="118">
        <f t="shared" si="5"/>
        <v>-2.0723344863159188E-2</v>
      </c>
      <c r="I61" s="117">
        <v>109093</v>
      </c>
      <c r="J61" s="118">
        <f t="shared" si="6"/>
        <v>0.12670281435579644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104534</v>
      </c>
      <c r="D62" s="118">
        <v>0.1141261484023619</v>
      </c>
      <c r="E62" s="117">
        <v>116543</v>
      </c>
      <c r="F62" s="118">
        <f t="shared" si="5"/>
        <v>0.11488128264488107</v>
      </c>
      <c r="G62" s="117">
        <v>123226</v>
      </c>
      <c r="H62" s="118">
        <f t="shared" si="5"/>
        <v>5.734364140274395E-2</v>
      </c>
      <c r="I62" s="117">
        <v>119510</v>
      </c>
      <c r="J62" s="118">
        <f t="shared" si="6"/>
        <v>-3.0155973577004835E-2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99553</v>
      </c>
      <c r="D63" s="118">
        <v>0.14971878645093484</v>
      </c>
      <c r="E63" s="117">
        <v>110808</v>
      </c>
      <c r="F63" s="118">
        <f t="shared" si="5"/>
        <v>0.11305535744779172</v>
      </c>
      <c r="G63" s="117">
        <v>105403</v>
      </c>
      <c r="H63" s="118">
        <f t="shared" si="5"/>
        <v>-4.8778066565590916E-2</v>
      </c>
      <c r="I63" s="117">
        <v>104384</v>
      </c>
      <c r="J63" s="118">
        <f t="shared" si="6"/>
        <v>-9.6676565183154706E-3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101660</v>
      </c>
      <c r="D64" s="118">
        <v>0.3275353234610463</v>
      </c>
      <c r="E64" s="117">
        <v>103266</v>
      </c>
      <c r="F64" s="118">
        <f t="shared" si="5"/>
        <v>1.5797757229982334E-2</v>
      </c>
      <c r="G64" s="117">
        <v>105060</v>
      </c>
      <c r="H64" s="118">
        <f t="shared" si="5"/>
        <v>1.7372610539771127E-2</v>
      </c>
      <c r="I64" s="117">
        <v>108080</v>
      </c>
      <c r="J64" s="118">
        <f t="shared" si="6"/>
        <v>2.8745478774033995E-2</v>
      </c>
      <c r="K64" s="117"/>
      <c r="L64" s="118"/>
    </row>
    <row r="65" spans="1:13" ht="15.75" x14ac:dyDescent="0.25">
      <c r="B65" s="119" t="s">
        <v>32</v>
      </c>
      <c r="C65" s="120">
        <v>1162107</v>
      </c>
      <c r="D65" s="121">
        <v>1.3367483179776318</v>
      </c>
      <c r="E65" s="120">
        <v>1284011</v>
      </c>
      <c r="F65" s="121">
        <f t="shared" si="5"/>
        <v>0.1048991185837449</v>
      </c>
      <c r="G65" s="120">
        <v>1330670</v>
      </c>
      <c r="H65" s="121">
        <f t="shared" si="5"/>
        <v>3.6338473735817001E-2</v>
      </c>
      <c r="I65" s="120">
        <v>1322129</v>
      </c>
      <c r="J65" s="121">
        <f t="shared" si="6"/>
        <v>-6.4185710957638253E-3</v>
      </c>
      <c r="K65" s="120">
        <v>642966</v>
      </c>
      <c r="L65" s="121">
        <v>6.4995444683428882E-3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330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17498</v>
      </c>
      <c r="D75" s="118" t="s">
        <v>257</v>
      </c>
      <c r="E75" s="117">
        <v>21506</v>
      </c>
      <c r="F75" s="118">
        <f t="shared" ref="F75:H87" si="8">IFERROR(E75/C75-1,"-")</f>
        <v>0.22905474911418455</v>
      </c>
      <c r="G75" s="117">
        <v>28548</v>
      </c>
      <c r="H75" s="118">
        <f t="shared" si="8"/>
        <v>0.32744350413838008</v>
      </c>
      <c r="I75" s="117">
        <v>28816</v>
      </c>
      <c r="J75" s="118">
        <f t="shared" ref="J75:J87" si="9">IFERROR(I75/G75-1,"-")</f>
        <v>9.3876979122879955E-3</v>
      </c>
      <c r="K75" s="117">
        <v>25827</v>
      </c>
      <c r="L75" s="118">
        <f t="shared" ref="L75:L80" si="10">IFERROR(K75/I75-1,"-")</f>
        <v>-0.10372709605774566</v>
      </c>
    </row>
    <row r="76" spans="1:13" x14ac:dyDescent="0.25">
      <c r="A76" s="1">
        <v>2</v>
      </c>
      <c r="B76" s="116" t="s">
        <v>78</v>
      </c>
      <c r="C76" s="117">
        <v>23849</v>
      </c>
      <c r="D76" s="118" t="s">
        <v>257</v>
      </c>
      <c r="E76" s="117">
        <v>18510</v>
      </c>
      <c r="F76" s="118">
        <f t="shared" si="8"/>
        <v>-0.22386682879785313</v>
      </c>
      <c r="G76" s="117">
        <v>28126</v>
      </c>
      <c r="H76" s="118">
        <f t="shared" si="8"/>
        <v>0.51950297136682866</v>
      </c>
      <c r="I76" s="117">
        <v>25819</v>
      </c>
      <c r="J76" s="118">
        <f t="shared" si="9"/>
        <v>-8.2023750266657203E-2</v>
      </c>
      <c r="K76" s="117">
        <v>25317</v>
      </c>
      <c r="L76" s="118">
        <f t="shared" si="10"/>
        <v>-1.9443045818970495E-2</v>
      </c>
    </row>
    <row r="77" spans="1:13" x14ac:dyDescent="0.25">
      <c r="A77" s="1">
        <v>3</v>
      </c>
      <c r="B77" s="116" t="s">
        <v>80</v>
      </c>
      <c r="C77" s="117">
        <v>27624</v>
      </c>
      <c r="D77" s="118" t="s">
        <v>257</v>
      </c>
      <c r="E77" s="117">
        <v>20334</v>
      </c>
      <c r="F77" s="118">
        <f t="shared" si="8"/>
        <v>-0.26390095569070371</v>
      </c>
      <c r="G77" s="117">
        <v>29262</v>
      </c>
      <c r="H77" s="118">
        <f t="shared" si="8"/>
        <v>0.43906757155503096</v>
      </c>
      <c r="I77" s="117">
        <v>24120</v>
      </c>
      <c r="J77" s="118">
        <f t="shared" si="9"/>
        <v>-0.17572278039778555</v>
      </c>
      <c r="K77" s="117">
        <v>24005</v>
      </c>
      <c r="L77" s="118">
        <f t="shared" si="10"/>
        <v>-4.7678275290216066E-3</v>
      </c>
    </row>
    <row r="78" spans="1:13" x14ac:dyDescent="0.25">
      <c r="A78" s="1">
        <v>4</v>
      </c>
      <c r="B78" s="116" t="s">
        <v>82</v>
      </c>
      <c r="C78" s="117">
        <v>24835</v>
      </c>
      <c r="D78" s="118" t="s">
        <v>257</v>
      </c>
      <c r="E78" s="117">
        <v>21526</v>
      </c>
      <c r="F78" s="118">
        <f t="shared" si="8"/>
        <v>-0.13323937990738877</v>
      </c>
      <c r="G78" s="117">
        <v>24001</v>
      </c>
      <c r="H78" s="118">
        <f t="shared" si="8"/>
        <v>0.11497723682988004</v>
      </c>
      <c r="I78" s="117">
        <v>24175</v>
      </c>
      <c r="J78" s="118">
        <f t="shared" si="9"/>
        <v>7.2496979292528962E-3</v>
      </c>
      <c r="K78" s="117">
        <v>21879</v>
      </c>
      <c r="L78" s="118">
        <f t="shared" si="10"/>
        <v>-9.4974146845915208E-2</v>
      </c>
    </row>
    <row r="79" spans="1:13" x14ac:dyDescent="0.25">
      <c r="A79" s="1">
        <v>5</v>
      </c>
      <c r="B79" s="116" t="s">
        <v>84</v>
      </c>
      <c r="C79" s="117">
        <v>27190</v>
      </c>
      <c r="D79" s="118" t="s">
        <v>257</v>
      </c>
      <c r="E79" s="117">
        <v>26561</v>
      </c>
      <c r="F79" s="118">
        <f t="shared" si="8"/>
        <v>-2.3133504965060725E-2</v>
      </c>
      <c r="G79" s="117">
        <v>30824</v>
      </c>
      <c r="H79" s="118">
        <f t="shared" si="8"/>
        <v>0.16049847520801164</v>
      </c>
      <c r="I79" s="117">
        <v>26363</v>
      </c>
      <c r="J79" s="118">
        <f t="shared" si="9"/>
        <v>-0.14472488969634056</v>
      </c>
      <c r="K79" s="117">
        <v>24566</v>
      </c>
      <c r="L79" s="118">
        <f t="shared" si="10"/>
        <v>-6.8163714296551992E-2</v>
      </c>
    </row>
    <row r="80" spans="1:13" x14ac:dyDescent="0.25">
      <c r="A80" s="1">
        <v>6</v>
      </c>
      <c r="B80" s="116" t="s">
        <v>86</v>
      </c>
      <c r="C80" s="117">
        <v>27823</v>
      </c>
      <c r="D80" s="118" t="s">
        <v>257</v>
      </c>
      <c r="E80" s="117">
        <v>24773</v>
      </c>
      <c r="F80" s="118">
        <f t="shared" si="8"/>
        <v>-0.10962153613916548</v>
      </c>
      <c r="G80" s="117">
        <v>31196</v>
      </c>
      <c r="H80" s="118">
        <f t="shared" si="8"/>
        <v>0.25927420982521299</v>
      </c>
      <c r="I80" s="117">
        <v>25683</v>
      </c>
      <c r="J80" s="118">
        <f t="shared" si="9"/>
        <v>-0.17672137453519687</v>
      </c>
      <c r="K80" s="117">
        <v>25076</v>
      </c>
      <c r="L80" s="118">
        <f t="shared" si="10"/>
        <v>-2.3634310633492972E-2</v>
      </c>
    </row>
    <row r="81" spans="1:13" x14ac:dyDescent="0.25">
      <c r="A81" s="1">
        <v>7</v>
      </c>
      <c r="B81" s="116" t="s">
        <v>88</v>
      </c>
      <c r="C81" s="117">
        <v>29690</v>
      </c>
      <c r="D81" s="118">
        <v>1.2446510924623877</v>
      </c>
      <c r="E81" s="117">
        <v>28903</v>
      </c>
      <c r="F81" s="118">
        <f t="shared" si="8"/>
        <v>-2.6507241495453027E-2</v>
      </c>
      <c r="G81" s="117">
        <v>31456</v>
      </c>
      <c r="H81" s="118">
        <f t="shared" si="8"/>
        <v>8.8329931149015772E-2</v>
      </c>
      <c r="I81" s="117">
        <v>29822</v>
      </c>
      <c r="J81" s="118">
        <f t="shared" si="9"/>
        <v>-5.1945574771108838E-2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29356</v>
      </c>
      <c r="D82" s="118">
        <v>0.17682902385247545</v>
      </c>
      <c r="E82" s="117">
        <v>29813</v>
      </c>
      <c r="F82" s="118">
        <f t="shared" si="8"/>
        <v>1.5567516010355664E-2</v>
      </c>
      <c r="G82" s="117">
        <v>31207</v>
      </c>
      <c r="H82" s="118">
        <f t="shared" si="8"/>
        <v>4.6758125649884352E-2</v>
      </c>
      <c r="I82" s="117">
        <v>30290</v>
      </c>
      <c r="J82" s="118">
        <f t="shared" si="9"/>
        <v>-2.9384432979780217E-2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25088</v>
      </c>
      <c r="D83" s="118">
        <v>0.33546257851591621</v>
      </c>
      <c r="E83" s="117">
        <v>28026</v>
      </c>
      <c r="F83" s="118">
        <f t="shared" si="8"/>
        <v>0.11710778061224492</v>
      </c>
      <c r="G83" s="117">
        <v>25652</v>
      </c>
      <c r="H83" s="118">
        <f t="shared" si="8"/>
        <v>-8.470705773210585E-2</v>
      </c>
      <c r="I83" s="117">
        <v>27217</v>
      </c>
      <c r="J83" s="118">
        <f t="shared" si="9"/>
        <v>6.1008888195852151E-2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26374</v>
      </c>
      <c r="D84" s="118">
        <v>0.14064527290026807</v>
      </c>
      <c r="E84" s="117">
        <v>26698</v>
      </c>
      <c r="F84" s="118">
        <f t="shared" si="8"/>
        <v>1.2284825964965496E-2</v>
      </c>
      <c r="G84" s="117">
        <v>26435</v>
      </c>
      <c r="H84" s="118">
        <f t="shared" si="8"/>
        <v>-9.8509251629335104E-3</v>
      </c>
      <c r="I84" s="117">
        <v>29893</v>
      </c>
      <c r="J84" s="118">
        <f t="shared" si="9"/>
        <v>0.13081142424815595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25067</v>
      </c>
      <c r="D85" s="118">
        <v>-9.3319347487973325E-2</v>
      </c>
      <c r="E85" s="117">
        <v>24723</v>
      </c>
      <c r="F85" s="118">
        <f t="shared" si="8"/>
        <v>-1.3723221765667981E-2</v>
      </c>
      <c r="G85" s="117">
        <v>26361</v>
      </c>
      <c r="H85" s="118">
        <f t="shared" si="8"/>
        <v>6.6254095376774735E-2</v>
      </c>
      <c r="I85" s="117">
        <v>25987</v>
      </c>
      <c r="J85" s="118">
        <f t="shared" si="9"/>
        <v>-1.4187625659117686E-2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26095</v>
      </c>
      <c r="D86" s="118">
        <v>0.21141079801309126</v>
      </c>
      <c r="E86" s="117">
        <v>24969</v>
      </c>
      <c r="F86" s="118">
        <f t="shared" si="8"/>
        <v>-4.3150028741138158E-2</v>
      </c>
      <c r="G86" s="117">
        <v>25021</v>
      </c>
      <c r="H86" s="118">
        <f t="shared" si="8"/>
        <v>2.0825824021786232E-3</v>
      </c>
      <c r="I86" s="117">
        <v>23011</v>
      </c>
      <c r="J86" s="118">
        <f t="shared" si="9"/>
        <v>-8.033252068262664E-2</v>
      </c>
      <c r="K86" s="117"/>
      <c r="L86" s="118"/>
    </row>
    <row r="87" spans="1:13" ht="15.75" x14ac:dyDescent="0.25">
      <c r="B87" s="119" t="s">
        <v>32</v>
      </c>
      <c r="C87" s="120">
        <v>310489</v>
      </c>
      <c r="D87" s="121">
        <v>1.2005202058143984</v>
      </c>
      <c r="E87" s="120">
        <v>296342</v>
      </c>
      <c r="F87" s="121">
        <f t="shared" si="8"/>
        <v>-4.5563610949180156E-2</v>
      </c>
      <c r="G87" s="120">
        <v>338089</v>
      </c>
      <c r="H87" s="121">
        <f t="shared" si="8"/>
        <v>0.14087439512455213</v>
      </c>
      <c r="I87" s="120">
        <v>321196</v>
      </c>
      <c r="J87" s="121">
        <f t="shared" si="9"/>
        <v>-4.9966133177950178E-2</v>
      </c>
      <c r="K87" s="120">
        <v>146670</v>
      </c>
      <c r="L87" s="121">
        <v>-5.3595395416064395E-2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299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3">
        <f>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17">
        <v>24239</v>
      </c>
      <c r="D97" s="118">
        <v>7.7347747747747739</v>
      </c>
      <c r="E97" s="117">
        <v>29362</v>
      </c>
      <c r="F97" s="118">
        <f t="shared" ref="F97:H109" si="11">IFERROR(E97/C97-1,"-")</f>
        <v>0.21135360369652223</v>
      </c>
      <c r="G97" s="117">
        <v>31119</v>
      </c>
      <c r="H97" s="118">
        <f t="shared" si="11"/>
        <v>5.9839248007628854E-2</v>
      </c>
      <c r="I97" s="117">
        <v>31603</v>
      </c>
      <c r="J97" s="118">
        <f t="shared" ref="J97:J109" si="12">IFERROR(I97/G97-1,"-")</f>
        <v>1.5553199010250873E-2</v>
      </c>
      <c r="K97" s="117">
        <v>35654</v>
      </c>
      <c r="L97" s="118">
        <f t="shared" ref="L97:L102" si="13">IFERROR(K97/I97-1,"-")</f>
        <v>0.12818403316140881</v>
      </c>
    </row>
    <row r="98" spans="2:12" x14ac:dyDescent="0.25">
      <c r="B98" s="116" t="s">
        <v>78</v>
      </c>
      <c r="C98" s="117">
        <v>26617</v>
      </c>
      <c r="D98" s="118">
        <v>6.9240845489729086</v>
      </c>
      <c r="E98" s="117">
        <v>28295</v>
      </c>
      <c r="F98" s="118">
        <f t="shared" si="11"/>
        <v>6.3042416500732612E-2</v>
      </c>
      <c r="G98" s="117">
        <v>24823</v>
      </c>
      <c r="H98" s="118">
        <f t="shared" si="11"/>
        <v>-0.12270719208340697</v>
      </c>
      <c r="I98" s="117">
        <v>30937</v>
      </c>
      <c r="J98" s="118">
        <f t="shared" si="12"/>
        <v>0.24630383112436038</v>
      </c>
      <c r="K98" s="117">
        <v>33689</v>
      </c>
      <c r="L98" s="118">
        <f t="shared" si="13"/>
        <v>8.8954973009664817E-2</v>
      </c>
    </row>
    <row r="99" spans="2:12" x14ac:dyDescent="0.25">
      <c r="B99" s="116" t="s">
        <v>80</v>
      </c>
      <c r="C99" s="117">
        <v>27574</v>
      </c>
      <c r="D99" s="118">
        <v>4.845664617341531</v>
      </c>
      <c r="E99" s="117">
        <v>29030</v>
      </c>
      <c r="F99" s="118">
        <f t="shared" si="11"/>
        <v>5.2803365489229037E-2</v>
      </c>
      <c r="G99" s="117">
        <v>31003</v>
      </c>
      <c r="H99" s="118">
        <f t="shared" si="11"/>
        <v>6.7964174991388182E-2</v>
      </c>
      <c r="I99" s="117">
        <v>32272</v>
      </c>
      <c r="J99" s="118">
        <f t="shared" si="12"/>
        <v>4.0931522755862426E-2</v>
      </c>
      <c r="K99" s="117">
        <v>34279</v>
      </c>
      <c r="L99" s="118">
        <f t="shared" si="13"/>
        <v>6.2190133862171537E-2</v>
      </c>
    </row>
    <row r="100" spans="2:12" x14ac:dyDescent="0.25">
      <c r="B100" s="116" t="s">
        <v>82</v>
      </c>
      <c r="C100" s="117">
        <v>22852</v>
      </c>
      <c r="D100" s="118">
        <v>2.9056571526234833</v>
      </c>
      <c r="E100" s="117">
        <v>24480</v>
      </c>
      <c r="F100" s="118">
        <f t="shared" si="11"/>
        <v>7.1241029231577047E-2</v>
      </c>
      <c r="G100" s="117">
        <v>23629</v>
      </c>
      <c r="H100" s="118">
        <f t="shared" si="11"/>
        <v>-3.4763071895424824E-2</v>
      </c>
      <c r="I100" s="117">
        <v>28820</v>
      </c>
      <c r="J100" s="118">
        <f t="shared" si="12"/>
        <v>0.21968767192856231</v>
      </c>
      <c r="K100" s="117">
        <v>29617</v>
      </c>
      <c r="L100" s="118">
        <f t="shared" si="13"/>
        <v>2.7654406662040332E-2</v>
      </c>
    </row>
    <row r="101" spans="2:12" x14ac:dyDescent="0.25">
      <c r="B101" s="116" t="s">
        <v>84</v>
      </c>
      <c r="C101" s="117">
        <v>13692</v>
      </c>
      <c r="D101" s="118">
        <v>1.248645097717195</v>
      </c>
      <c r="E101" s="117">
        <v>18346</v>
      </c>
      <c r="F101" s="118">
        <f t="shared" si="11"/>
        <v>0.3399065147531406</v>
      </c>
      <c r="G101" s="117">
        <v>21064</v>
      </c>
      <c r="H101" s="118">
        <f t="shared" si="11"/>
        <v>0.14815218576256406</v>
      </c>
      <c r="I101" s="117">
        <v>22376</v>
      </c>
      <c r="J101" s="118">
        <f t="shared" si="12"/>
        <v>6.2286365362704155E-2</v>
      </c>
      <c r="K101" s="117">
        <v>20863</v>
      </c>
      <c r="L101" s="118">
        <f t="shared" si="13"/>
        <v>-6.7617089739006042E-2</v>
      </c>
    </row>
    <row r="102" spans="2:12" x14ac:dyDescent="0.25">
      <c r="B102" s="116" t="s">
        <v>86</v>
      </c>
      <c r="C102" s="117">
        <v>15947</v>
      </c>
      <c r="D102" s="118">
        <v>1.4808649657747357</v>
      </c>
      <c r="E102" s="117">
        <v>18927</v>
      </c>
      <c r="F102" s="118">
        <f t="shared" si="11"/>
        <v>0.18686900357434011</v>
      </c>
      <c r="G102" s="117">
        <v>19896</v>
      </c>
      <c r="H102" s="118">
        <f t="shared" si="11"/>
        <v>5.1196703122523335E-2</v>
      </c>
      <c r="I102" s="117">
        <v>24198</v>
      </c>
      <c r="J102" s="118">
        <f t="shared" si="12"/>
        <v>0.21622436670687573</v>
      </c>
      <c r="K102" s="117">
        <v>23213</v>
      </c>
      <c r="L102" s="118">
        <f t="shared" si="13"/>
        <v>-4.0705843458136992E-2</v>
      </c>
    </row>
    <row r="103" spans="2:12" x14ac:dyDescent="0.25">
      <c r="B103" s="116" t="s">
        <v>88</v>
      </c>
      <c r="C103" s="117">
        <v>22949</v>
      </c>
      <c r="D103" s="118">
        <v>0.95844000682710351</v>
      </c>
      <c r="E103" s="117">
        <v>26512</v>
      </c>
      <c r="F103" s="118">
        <f t="shared" si="11"/>
        <v>0.15525730968669649</v>
      </c>
      <c r="G103" s="117">
        <v>26909</v>
      </c>
      <c r="H103" s="118">
        <f t="shared" si="11"/>
        <v>1.4974351237175609E-2</v>
      </c>
      <c r="I103" s="117">
        <v>34449</v>
      </c>
      <c r="J103" s="118">
        <f t="shared" si="12"/>
        <v>0.28020364933665309</v>
      </c>
      <c r="K103" s="117"/>
      <c r="L103" s="118"/>
    </row>
    <row r="104" spans="2:12" x14ac:dyDescent="0.25">
      <c r="B104" s="116" t="s">
        <v>90</v>
      </c>
      <c r="C104" s="117">
        <v>27464</v>
      </c>
      <c r="D104" s="118">
        <v>0.81460191608853649</v>
      </c>
      <c r="E104" s="117">
        <v>31400</v>
      </c>
      <c r="F104" s="118">
        <f t="shared" si="11"/>
        <v>0.14331488494028544</v>
      </c>
      <c r="G104" s="117">
        <v>31177</v>
      </c>
      <c r="H104" s="118">
        <f t="shared" si="11"/>
        <v>-7.1019108280254706E-3</v>
      </c>
      <c r="I104" s="117">
        <v>39710</v>
      </c>
      <c r="J104" s="118">
        <f t="shared" si="12"/>
        <v>0.27369535234307341</v>
      </c>
      <c r="K104" s="117"/>
      <c r="L104" s="118"/>
    </row>
    <row r="105" spans="2:12" x14ac:dyDescent="0.25">
      <c r="B105" s="116" t="s">
        <v>92</v>
      </c>
      <c r="C105" s="117">
        <v>19192</v>
      </c>
      <c r="D105" s="118">
        <v>0.61033730491693228</v>
      </c>
      <c r="E105" s="117">
        <v>23909</v>
      </c>
      <c r="F105" s="118">
        <f t="shared" si="11"/>
        <v>0.24577949145477285</v>
      </c>
      <c r="G105" s="117">
        <v>23395</v>
      </c>
      <c r="H105" s="118">
        <f t="shared" si="11"/>
        <v>-2.1498180601447148E-2</v>
      </c>
      <c r="I105" s="117">
        <v>27921</v>
      </c>
      <c r="J105" s="118">
        <f t="shared" si="12"/>
        <v>0.19346014105578124</v>
      </c>
      <c r="K105" s="117"/>
      <c r="L105" s="118"/>
    </row>
    <row r="106" spans="2:12" x14ac:dyDescent="0.25">
      <c r="B106" s="116" t="s">
        <v>94</v>
      </c>
      <c r="C106" s="117">
        <v>23206</v>
      </c>
      <c r="D106" s="118">
        <v>0.14705155454500529</v>
      </c>
      <c r="E106" s="117">
        <v>27467</v>
      </c>
      <c r="F106" s="118">
        <f t="shared" si="11"/>
        <v>0.18361630612772561</v>
      </c>
      <c r="G106" s="117">
        <v>28050</v>
      </c>
      <c r="H106" s="118">
        <f t="shared" si="11"/>
        <v>2.1225470564677718E-2</v>
      </c>
      <c r="I106" s="117">
        <v>32689</v>
      </c>
      <c r="J106" s="118">
        <f t="shared" si="12"/>
        <v>0.16538324420677353</v>
      </c>
      <c r="K106" s="117"/>
      <c r="L106" s="118"/>
    </row>
    <row r="107" spans="2:12" x14ac:dyDescent="0.25">
      <c r="B107" s="116" t="s">
        <v>96</v>
      </c>
      <c r="C107" s="117">
        <v>28403</v>
      </c>
      <c r="D107" s="118">
        <v>0.22121420586464868</v>
      </c>
      <c r="E107" s="117">
        <v>28858</v>
      </c>
      <c r="F107" s="118">
        <f t="shared" si="11"/>
        <v>1.6019434566771018E-2</v>
      </c>
      <c r="G107" s="117">
        <v>30877</v>
      </c>
      <c r="H107" s="118">
        <f t="shared" si="11"/>
        <v>6.9963268417769786E-2</v>
      </c>
      <c r="I107" s="117">
        <v>32488</v>
      </c>
      <c r="J107" s="118">
        <f t="shared" si="12"/>
        <v>5.2174757910418812E-2</v>
      </c>
      <c r="K107" s="117"/>
      <c r="L107" s="118"/>
    </row>
    <row r="108" spans="2:12" x14ac:dyDescent="0.25">
      <c r="B108" s="116" t="s">
        <v>98</v>
      </c>
      <c r="C108" s="117">
        <v>28442</v>
      </c>
      <c r="D108" s="118">
        <v>0.13341834701522282</v>
      </c>
      <c r="E108" s="117">
        <v>30289</v>
      </c>
      <c r="F108" s="118">
        <f t="shared" si="11"/>
        <v>6.4939174460305171E-2</v>
      </c>
      <c r="G108" s="117">
        <v>30458</v>
      </c>
      <c r="H108" s="118">
        <f t="shared" si="11"/>
        <v>5.5795833470897449E-3</v>
      </c>
      <c r="I108" s="117">
        <v>32407</v>
      </c>
      <c r="J108" s="118">
        <f t="shared" si="12"/>
        <v>6.39897563858427E-2</v>
      </c>
      <c r="K108" s="117"/>
      <c r="L108" s="118"/>
    </row>
    <row r="109" spans="2:12" ht="15.75" x14ac:dyDescent="0.25">
      <c r="B109" s="119" t="s">
        <v>32</v>
      </c>
      <c r="C109" s="120">
        <v>280577</v>
      </c>
      <c r="D109" s="121">
        <v>1.0544104618043098</v>
      </c>
      <c r="E109" s="120">
        <v>316875</v>
      </c>
      <c r="F109" s="121">
        <f t="shared" si="11"/>
        <v>0.12936912148893165</v>
      </c>
      <c r="G109" s="120">
        <v>322400</v>
      </c>
      <c r="H109" s="121">
        <f t="shared" si="11"/>
        <v>1.7435897435897463E-2</v>
      </c>
      <c r="I109" s="120">
        <v>369870</v>
      </c>
      <c r="J109" s="121">
        <f t="shared" si="12"/>
        <v>0.14723945409429273</v>
      </c>
      <c r="K109" s="120">
        <v>177315</v>
      </c>
      <c r="L109" s="121">
        <v>4.1767035239650863E-2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3" spans="3:3" x14ac:dyDescent="0.25">
      <c r="C113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B8CC-01D7-49EE-A800-1BC3BCE4E443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272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5F3E-5817-43E3-9875-581C811DCE35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E508-8051-4933-835A-C911610B2BD9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B63B-6072-4B55-A5D7-301AE48063BD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D346-88F2-42AC-8BE6-944C14399C2D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241</v>
      </c>
      <c r="F79" s="13" t="s">
        <v>242</v>
      </c>
      <c r="G79" s="13" t="s">
        <v>243</v>
      </c>
      <c r="H79" s="13" t="s">
        <v>244</v>
      </c>
      <c r="I79" s="13" t="s">
        <v>245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09B7-0FF4-4889-912D-14E6F803B162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257</v>
      </c>
      <c r="E1" t="s">
        <v>257</v>
      </c>
    </row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7.3644056930375692</v>
      </c>
      <c r="D9" s="188">
        <v>3.1109909413101065</v>
      </c>
      <c r="E9" s="187">
        <v>7.2885726989773234</v>
      </c>
      <c r="F9" s="188">
        <f t="shared" ref="F9:H21" si="3">IFERROR(E9-C9,"-")</f>
        <v>-7.5832994060245795E-2</v>
      </c>
      <c r="G9" s="187">
        <v>7.5802932298404482</v>
      </c>
      <c r="H9" s="188">
        <f t="shared" si="3"/>
        <v>0.29172053086312477</v>
      </c>
      <c r="I9" s="187">
        <v>7.5436789772727275</v>
      </c>
      <c r="J9" s="188">
        <f t="shared" ref="J9:J21" si="4">IFERROR(I9-G9,"-")</f>
        <v>-3.6614252567720662E-2</v>
      </c>
      <c r="K9" s="187">
        <v>7.274397679014422</v>
      </c>
      <c r="L9" s="188">
        <f t="shared" ref="L9:L14" si="5">IFERROR(K9-I9,"-")</f>
        <v>-0.26928129825830549</v>
      </c>
    </row>
    <row r="10" spans="1:13" x14ac:dyDescent="0.25">
      <c r="A10" s="1" t="s">
        <v>77</v>
      </c>
      <c r="B10" s="116" t="s">
        <v>78</v>
      </c>
      <c r="C10" s="187">
        <v>6.5212775777716239</v>
      </c>
      <c r="D10" s="188">
        <v>2.9164090285992774</v>
      </c>
      <c r="E10" s="187">
        <v>6.7735424066533829</v>
      </c>
      <c r="F10" s="188">
        <f t="shared" si="3"/>
        <v>0.25226482888175905</v>
      </c>
      <c r="G10" s="187">
        <v>6.9712386605911121</v>
      </c>
      <c r="H10" s="188">
        <f t="shared" si="3"/>
        <v>0.19769625393772916</v>
      </c>
      <c r="I10" s="187">
        <v>7.2220742967575688</v>
      </c>
      <c r="J10" s="188">
        <f t="shared" si="4"/>
        <v>0.25083563616645677</v>
      </c>
      <c r="K10" s="187">
        <v>7.6326716445091964</v>
      </c>
      <c r="L10" s="188">
        <f t="shared" si="5"/>
        <v>0.41059734775162759</v>
      </c>
    </row>
    <row r="11" spans="1:13" x14ac:dyDescent="0.25">
      <c r="A11" s="1" t="s">
        <v>79</v>
      </c>
      <c r="B11" s="116" t="s">
        <v>80</v>
      </c>
      <c r="C11" s="187">
        <v>6.6980792586928164</v>
      </c>
      <c r="D11" s="188">
        <v>2.607371702808833</v>
      </c>
      <c r="E11" s="187">
        <v>6.7377011388261332</v>
      </c>
      <c r="F11" s="188">
        <f t="shared" si="3"/>
        <v>3.96218801333168E-2</v>
      </c>
      <c r="G11" s="187">
        <v>6.4654920309986839</v>
      </c>
      <c r="H11" s="188">
        <f t="shared" si="3"/>
        <v>-0.27220910782744934</v>
      </c>
      <c r="I11" s="187">
        <v>6.9178930739170204</v>
      </c>
      <c r="J11" s="188">
        <f t="shared" si="4"/>
        <v>0.45240104291833649</v>
      </c>
      <c r="K11" s="187">
        <v>7.1122186087764501</v>
      </c>
      <c r="L11" s="188">
        <f t="shared" si="5"/>
        <v>0.19432553485942972</v>
      </c>
    </row>
    <row r="12" spans="1:13" x14ac:dyDescent="0.25">
      <c r="A12" s="1" t="s">
        <v>81</v>
      </c>
      <c r="B12" s="116" t="s">
        <v>82</v>
      </c>
      <c r="C12" s="187">
        <v>6.3827739181384446</v>
      </c>
      <c r="D12" s="188">
        <v>2.955882381700258</v>
      </c>
      <c r="E12" s="187">
        <v>6.1673905637881115</v>
      </c>
      <c r="F12" s="188">
        <f t="shared" si="3"/>
        <v>-0.21538335435033318</v>
      </c>
      <c r="G12" s="187">
        <v>6.965188020716055</v>
      </c>
      <c r="H12" s="188">
        <f t="shared" si="3"/>
        <v>0.79779745692794357</v>
      </c>
      <c r="I12" s="187">
        <v>6.8137684550908393</v>
      </c>
      <c r="J12" s="188">
        <f t="shared" si="4"/>
        <v>-0.15141956562521575</v>
      </c>
      <c r="K12" s="187">
        <v>6.6024670353041257</v>
      </c>
      <c r="L12" s="188">
        <f t="shared" si="5"/>
        <v>-0.21130141978671357</v>
      </c>
    </row>
    <row r="13" spans="1:13" x14ac:dyDescent="0.25">
      <c r="A13" s="1" t="s">
        <v>83</v>
      </c>
      <c r="B13" s="116" t="s">
        <v>84</v>
      </c>
      <c r="C13" s="187">
        <v>6.2174707421855713</v>
      </c>
      <c r="D13" s="188">
        <v>2.6858863951241614</v>
      </c>
      <c r="E13" s="187">
        <v>6.5183552234649831</v>
      </c>
      <c r="F13" s="188">
        <f t="shared" si="3"/>
        <v>0.30088448127941181</v>
      </c>
      <c r="G13" s="187">
        <v>6.820077615250117</v>
      </c>
      <c r="H13" s="188">
        <f t="shared" si="3"/>
        <v>0.30172239178513394</v>
      </c>
      <c r="I13" s="187">
        <v>7.3308251433251437</v>
      </c>
      <c r="J13" s="188">
        <f t="shared" si="4"/>
        <v>0.51074752807502666</v>
      </c>
      <c r="K13" s="187">
        <v>6.3049797884234966</v>
      </c>
      <c r="L13" s="188">
        <f t="shared" si="5"/>
        <v>-1.0258453549016471</v>
      </c>
    </row>
    <row r="14" spans="1:13" x14ac:dyDescent="0.25">
      <c r="A14" s="1" t="s">
        <v>85</v>
      </c>
      <c r="B14" s="116" t="s">
        <v>86</v>
      </c>
      <c r="C14" s="187">
        <v>7.000953086942709</v>
      </c>
      <c r="D14" s="188">
        <v>2.0577652910458131</v>
      </c>
      <c r="E14" s="187">
        <v>6.7547590790410634</v>
      </c>
      <c r="F14" s="188">
        <f t="shared" si="3"/>
        <v>-0.24619400790164558</v>
      </c>
      <c r="G14" s="187">
        <v>6.8785517271573049</v>
      </c>
      <c r="H14" s="188">
        <f t="shared" si="3"/>
        <v>0.12379264811624147</v>
      </c>
      <c r="I14" s="187">
        <v>6.7413964333520449</v>
      </c>
      <c r="J14" s="188">
        <f t="shared" si="4"/>
        <v>-0.13715529380526004</v>
      </c>
      <c r="K14" s="187">
        <v>6.3049797884234966</v>
      </c>
      <c r="L14" s="188">
        <f t="shared" si="5"/>
        <v>-0.43641664492854826</v>
      </c>
    </row>
    <row r="15" spans="1:13" x14ac:dyDescent="0.25">
      <c r="A15" s="1" t="s">
        <v>87</v>
      </c>
      <c r="B15" s="116" t="s">
        <v>88</v>
      </c>
      <c r="C15" s="187">
        <v>6.9023408766388297</v>
      </c>
      <c r="D15" s="188">
        <v>0.92465225740015633</v>
      </c>
      <c r="E15" s="187">
        <v>6.6886318097614454</v>
      </c>
      <c r="F15" s="188">
        <f t="shared" si="3"/>
        <v>-0.21370906687738422</v>
      </c>
      <c r="G15" s="187">
        <v>6.9805567830313739</v>
      </c>
      <c r="H15" s="188">
        <f t="shared" si="3"/>
        <v>0.2919249732699285</v>
      </c>
      <c r="I15" s="187">
        <v>6.7038852318259874</v>
      </c>
      <c r="J15" s="188">
        <f t="shared" si="4"/>
        <v>-0.27667155120538656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7.2397501926274384</v>
      </c>
      <c r="D16" s="188">
        <v>2.0405068130561901</v>
      </c>
      <c r="E16" s="187">
        <v>7.1337124926456168</v>
      </c>
      <c r="F16" s="188">
        <f t="shared" si="3"/>
        <v>-0.10603769998182155</v>
      </c>
      <c r="G16" s="187">
        <v>7.0900904459101861</v>
      </c>
      <c r="H16" s="188">
        <f t="shared" si="3"/>
        <v>-4.3622046735430686E-2</v>
      </c>
      <c r="I16" s="187">
        <v>7.4288856592953376</v>
      </c>
      <c r="J16" s="188">
        <f t="shared" si="4"/>
        <v>0.33879521338515151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6.7605067064083455</v>
      </c>
      <c r="D17" s="188">
        <v>0.92917114604940121</v>
      </c>
      <c r="E17" s="187">
        <v>6.8220845019451737</v>
      </c>
      <c r="F17" s="188">
        <f t="shared" si="3"/>
        <v>6.1577795536828184E-2</v>
      </c>
      <c r="G17" s="187">
        <v>6.8866018317439339</v>
      </c>
      <c r="H17" s="188">
        <f t="shared" si="3"/>
        <v>6.4517329798760237E-2</v>
      </c>
      <c r="I17" s="187">
        <v>6.7704580121202129</v>
      </c>
      <c r="J17" s="188">
        <f t="shared" si="4"/>
        <v>-0.116143819623721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6.9025843149549875</v>
      </c>
      <c r="D18" s="188">
        <v>0.97436478167927465</v>
      </c>
      <c r="E18" s="187">
        <v>6.8264086055904345</v>
      </c>
      <c r="F18" s="188">
        <f t="shared" si="3"/>
        <v>-7.6175709364552979E-2</v>
      </c>
      <c r="G18" s="187">
        <v>6.499798836911598</v>
      </c>
      <c r="H18" s="188">
        <f t="shared" si="3"/>
        <v>-0.32660976867883651</v>
      </c>
      <c r="I18" s="187">
        <v>6.8760667623291294</v>
      </c>
      <c r="J18" s="188">
        <f t="shared" si="4"/>
        <v>0.3762679254175314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7.2594999762797094</v>
      </c>
      <c r="D19" s="188">
        <v>0.32866017388027391</v>
      </c>
      <c r="E19" s="187">
        <v>6.7909695542611646</v>
      </c>
      <c r="F19" s="188">
        <f t="shared" si="3"/>
        <v>-0.46853042201854489</v>
      </c>
      <c r="G19" s="187">
        <v>6.9614775499721784</v>
      </c>
      <c r="H19" s="188">
        <f t="shared" si="3"/>
        <v>0.17050799571101383</v>
      </c>
      <c r="I19" s="187">
        <v>6.9672299465240641</v>
      </c>
      <c r="J19" s="188">
        <f t="shared" si="4"/>
        <v>5.7523965518857523E-3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6.700858000858001</v>
      </c>
      <c r="D20" s="188">
        <v>0.47294655726722024</v>
      </c>
      <c r="E20" s="187">
        <v>6.5663159638803741</v>
      </c>
      <c r="F20" s="188">
        <f t="shared" si="3"/>
        <v>-0.1345420369776269</v>
      </c>
      <c r="G20" s="187">
        <v>6.8930442249892661</v>
      </c>
      <c r="H20" s="188">
        <f t="shared" si="3"/>
        <v>0.32672826110889197</v>
      </c>
      <c r="I20" s="187">
        <v>6.7914762814654814</v>
      </c>
      <c r="J20" s="188">
        <f t="shared" si="4"/>
        <v>-0.10156794352378462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6.8179177263924213</v>
      </c>
      <c r="D21" s="190">
        <v>1.295929212291556</v>
      </c>
      <c r="E21" s="189">
        <v>6.757255964867916</v>
      </c>
      <c r="F21" s="190">
        <f t="shared" si="3"/>
        <v>-6.0661761524505309E-2</v>
      </c>
      <c r="G21" s="189">
        <v>6.9053546037801281</v>
      </c>
      <c r="H21" s="190">
        <f t="shared" si="3"/>
        <v>0.14809863891221209</v>
      </c>
      <c r="I21" s="189">
        <v>6.9984252461204735</v>
      </c>
      <c r="J21" s="190">
        <f t="shared" si="4"/>
        <v>9.3070642340345344E-2</v>
      </c>
      <c r="K21" s="189">
        <v>6.8451377237878823</v>
      </c>
      <c r="L21" s="190">
        <v>-0.23968203147614631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301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5.724462365591398</v>
      </c>
      <c r="D31" s="188">
        <v>3.3585214171869842</v>
      </c>
      <c r="E31" s="187">
        <v>4.65979381443299</v>
      </c>
      <c r="F31" s="188">
        <f t="shared" ref="F31:H43" si="9">IFERROR(E31-C31,"-")</f>
        <v>-1.064668551158408</v>
      </c>
      <c r="G31" s="187">
        <v>4.4596391263057926</v>
      </c>
      <c r="H31" s="188">
        <f t="shared" si="9"/>
        <v>-0.20015468812719739</v>
      </c>
      <c r="I31" s="187">
        <v>4.9236192714453582</v>
      </c>
      <c r="J31" s="188">
        <f t="shared" ref="J31:L43" si="10">IFERROR(I31-G31,"-")</f>
        <v>0.46398014513956554</v>
      </c>
      <c r="K31" s="187">
        <v>4.6042296072507556</v>
      </c>
      <c r="L31" s="188">
        <f t="shared" si="10"/>
        <v>-0.31938966419460257</v>
      </c>
    </row>
    <row r="32" spans="1:13" x14ac:dyDescent="0.25">
      <c r="B32" s="116" t="s">
        <v>78</v>
      </c>
      <c r="C32" s="187">
        <v>2.9379509379509381</v>
      </c>
      <c r="D32" s="188">
        <v>0.74752540603604434</v>
      </c>
      <c r="E32" s="187">
        <v>4.0410122164048863</v>
      </c>
      <c r="F32" s="188">
        <f t="shared" si="9"/>
        <v>1.1030612784539482</v>
      </c>
      <c r="G32" s="187">
        <v>2.5011169024571855</v>
      </c>
      <c r="H32" s="188">
        <f t="shared" si="9"/>
        <v>-1.5398953139477007</v>
      </c>
      <c r="I32" s="187">
        <v>3.7223880597014927</v>
      </c>
      <c r="J32" s="188">
        <f t="shared" si="10"/>
        <v>1.2212711572443071</v>
      </c>
      <c r="K32" s="187">
        <v>4.3747099767981439</v>
      </c>
      <c r="L32" s="188">
        <f t="shared" si="10"/>
        <v>0.65232191709665122</v>
      </c>
    </row>
    <row r="33" spans="2:13" x14ac:dyDescent="0.25">
      <c r="B33" s="116" t="s">
        <v>80</v>
      </c>
      <c r="C33" s="187">
        <v>3.2213947190250507</v>
      </c>
      <c r="D33" s="188">
        <v>0.96800543561640007</v>
      </c>
      <c r="E33" s="187">
        <v>3.6146943353897925</v>
      </c>
      <c r="F33" s="188">
        <f t="shared" si="9"/>
        <v>0.39329961636474176</v>
      </c>
      <c r="G33" s="187">
        <v>3.1333333333333333</v>
      </c>
      <c r="H33" s="188">
        <f t="shared" si="9"/>
        <v>-0.48136100205645915</v>
      </c>
      <c r="I33" s="187">
        <v>3.7395048439181915</v>
      </c>
      <c r="J33" s="188">
        <f t="shared" si="10"/>
        <v>0.60617151058485819</v>
      </c>
      <c r="K33" s="187">
        <v>3.6489825581395348</v>
      </c>
      <c r="L33" s="188">
        <f t="shared" si="10"/>
        <v>-9.052228577865673E-2</v>
      </c>
    </row>
    <row r="34" spans="2:13" x14ac:dyDescent="0.25">
      <c r="B34" s="116" t="s">
        <v>82</v>
      </c>
      <c r="C34" s="187">
        <v>2.8110674525212835</v>
      </c>
      <c r="D34" s="188">
        <v>0.41800386870625461</v>
      </c>
      <c r="E34" s="187">
        <v>2.8504016064257027</v>
      </c>
      <c r="F34" s="188">
        <f>IFERROR(E34-C34,"-")</f>
        <v>3.9334153904419189E-2</v>
      </c>
      <c r="G34" s="187">
        <v>3.7895878524945772</v>
      </c>
      <c r="H34" s="188">
        <f>IFERROR(G34-E34,"-")</f>
        <v>0.93918624606887446</v>
      </c>
      <c r="I34" s="187">
        <v>3.6893333333333334</v>
      </c>
      <c r="J34" s="188">
        <f>IFERROR(I34-G34,"-")</f>
        <v>-0.10025451916124384</v>
      </c>
      <c r="K34" s="187">
        <v>3.3453169347209082</v>
      </c>
      <c r="L34" s="188">
        <f t="shared" si="10"/>
        <v>-0.34401639861242517</v>
      </c>
    </row>
    <row r="35" spans="2:13" x14ac:dyDescent="0.25">
      <c r="B35" s="116" t="s">
        <v>84</v>
      </c>
      <c r="C35" s="187">
        <v>2.6286314315715784</v>
      </c>
      <c r="D35" s="188">
        <v>8.691379026988999E-2</v>
      </c>
      <c r="E35" s="187">
        <v>3.2831715210355985</v>
      </c>
      <c r="F35" s="188">
        <f t="shared" si="9"/>
        <v>0.65454008946402009</v>
      </c>
      <c r="G35" s="187">
        <v>3.0149592021758838</v>
      </c>
      <c r="H35" s="188">
        <f t="shared" si="9"/>
        <v>-0.26821231885971475</v>
      </c>
      <c r="I35" s="187">
        <v>3.8170005414185164</v>
      </c>
      <c r="J35" s="188">
        <f t="shared" si="10"/>
        <v>0.80204133924263266</v>
      </c>
      <c r="K35" s="187">
        <v>3.5104458324359249</v>
      </c>
      <c r="L35" s="188">
        <f t="shared" si="10"/>
        <v>-0.30655470898259152</v>
      </c>
    </row>
    <row r="36" spans="2:13" x14ac:dyDescent="0.25">
      <c r="B36" s="116" t="s">
        <v>86</v>
      </c>
      <c r="C36" s="187">
        <v>3.6400807672892479</v>
      </c>
      <c r="D36" s="188">
        <v>5.3633333308181541E-2</v>
      </c>
      <c r="E36" s="187">
        <v>3.3483852529294085</v>
      </c>
      <c r="F36" s="188">
        <f t="shared" si="9"/>
        <v>-0.29169551435983943</v>
      </c>
      <c r="G36" s="187">
        <v>3.406364301389905</v>
      </c>
      <c r="H36" s="188">
        <f t="shared" si="9"/>
        <v>5.7979048460496507E-2</v>
      </c>
      <c r="I36" s="187">
        <v>3.2416153319644079</v>
      </c>
      <c r="J36" s="188">
        <f t="shared" si="10"/>
        <v>-0.1647489694254971</v>
      </c>
      <c r="K36" s="187">
        <v>3.1463759021022906</v>
      </c>
      <c r="L36" s="188">
        <f t="shared" si="10"/>
        <v>-9.5239429862117309E-2</v>
      </c>
    </row>
    <row r="37" spans="2:13" x14ac:dyDescent="0.25">
      <c r="B37" s="116" t="s">
        <v>88</v>
      </c>
      <c r="C37" s="187">
        <v>4.1811648079306076</v>
      </c>
      <c r="D37" s="188">
        <v>-0.26476147722943111</v>
      </c>
      <c r="E37" s="187">
        <v>4.0293920053745378</v>
      </c>
      <c r="F37" s="188">
        <f t="shared" si="9"/>
        <v>-0.15177280255606984</v>
      </c>
      <c r="G37" s="187">
        <v>3.6836089494163424</v>
      </c>
      <c r="H37" s="188">
        <f t="shared" si="9"/>
        <v>-0.34578305595819536</v>
      </c>
      <c r="I37" s="187">
        <v>3.3543548387096775</v>
      </c>
      <c r="J37" s="188">
        <f t="shared" si="10"/>
        <v>-0.32925411070666488</v>
      </c>
      <c r="K37" s="187"/>
      <c r="L37" s="188"/>
    </row>
    <row r="38" spans="2:13" x14ac:dyDescent="0.25">
      <c r="B38" s="116" t="s">
        <v>90</v>
      </c>
      <c r="C38" s="187">
        <v>4.0331521739130434</v>
      </c>
      <c r="D38" s="188">
        <v>0.23408132606170762</v>
      </c>
      <c r="E38" s="187">
        <v>4.0018788163457026</v>
      </c>
      <c r="F38" s="188">
        <f t="shared" si="9"/>
        <v>-3.1273357567340732E-2</v>
      </c>
      <c r="G38" s="187">
        <v>3.593650159744409</v>
      </c>
      <c r="H38" s="188">
        <f t="shared" si="9"/>
        <v>-0.40822865660129359</v>
      </c>
      <c r="I38" s="187">
        <v>4.2007764836383803</v>
      </c>
      <c r="J38" s="188">
        <f t="shared" si="10"/>
        <v>0.60712632389397125</v>
      </c>
      <c r="K38" s="187"/>
      <c r="L38" s="188"/>
    </row>
    <row r="39" spans="2:13" x14ac:dyDescent="0.25">
      <c r="B39" s="116" t="s">
        <v>92</v>
      </c>
      <c r="C39" s="187">
        <v>3.5713871154962273</v>
      </c>
      <c r="D39" s="188">
        <v>0.16788172258405476</v>
      </c>
      <c r="E39" s="187">
        <v>3.6274393849793021</v>
      </c>
      <c r="F39" s="188">
        <f t="shared" si="9"/>
        <v>5.6052269483074735E-2</v>
      </c>
      <c r="G39" s="187">
        <v>3.963002114164905</v>
      </c>
      <c r="H39" s="188">
        <f t="shared" si="9"/>
        <v>0.33556272918560293</v>
      </c>
      <c r="I39" s="187">
        <v>3.7727522431789051</v>
      </c>
      <c r="J39" s="188">
        <f t="shared" si="10"/>
        <v>-0.19024987098599988</v>
      </c>
      <c r="K39" s="187"/>
      <c r="L39" s="188"/>
    </row>
    <row r="40" spans="2:13" x14ac:dyDescent="0.25">
      <c r="B40" s="116" t="s">
        <v>94</v>
      </c>
      <c r="C40" s="187">
        <v>3.554815263476681</v>
      </c>
      <c r="D40" s="188">
        <v>0.42222370112155794</v>
      </c>
      <c r="E40" s="187">
        <v>3.2132940681531341</v>
      </c>
      <c r="F40" s="188">
        <f t="shared" si="9"/>
        <v>-0.34152119532354686</v>
      </c>
      <c r="G40" s="187">
        <v>3.3147033533963888</v>
      </c>
      <c r="H40" s="188">
        <f t="shared" si="9"/>
        <v>0.10140928524325465</v>
      </c>
      <c r="I40" s="187">
        <v>3.4663247863247864</v>
      </c>
      <c r="J40" s="188">
        <f t="shared" si="10"/>
        <v>0.15162143292839758</v>
      </c>
      <c r="K40" s="187"/>
      <c r="L40" s="188"/>
    </row>
    <row r="41" spans="2:13" x14ac:dyDescent="0.25">
      <c r="B41" s="116" t="s">
        <v>96</v>
      </c>
      <c r="C41" s="187">
        <v>3.6112132352941178</v>
      </c>
      <c r="D41" s="188">
        <v>0.18012349170437414</v>
      </c>
      <c r="E41" s="187">
        <v>3.4485981308411215</v>
      </c>
      <c r="F41" s="188">
        <f t="shared" si="9"/>
        <v>-0.16261510445299621</v>
      </c>
      <c r="G41" s="187">
        <v>4.3719325153374236</v>
      </c>
      <c r="H41" s="188">
        <f t="shared" si="9"/>
        <v>0.92333438449630201</v>
      </c>
      <c r="I41" s="187">
        <v>4.1312714776632307</v>
      </c>
      <c r="J41" s="188">
        <f t="shared" si="10"/>
        <v>-0.24066103767419289</v>
      </c>
      <c r="K41" s="187"/>
      <c r="L41" s="188"/>
    </row>
    <row r="42" spans="2:13" x14ac:dyDescent="0.25">
      <c r="B42" s="116" t="s">
        <v>98</v>
      </c>
      <c r="C42" s="187">
        <v>4.1369788846778563</v>
      </c>
      <c r="D42" s="188">
        <v>0.97014865896637437</v>
      </c>
      <c r="E42" s="187">
        <v>3.404673393520977</v>
      </c>
      <c r="F42" s="188">
        <f t="shared" si="9"/>
        <v>-0.73230549115687937</v>
      </c>
      <c r="G42" s="187">
        <v>3.9628305932809149</v>
      </c>
      <c r="H42" s="188">
        <f t="shared" si="9"/>
        <v>0.55815719975993794</v>
      </c>
      <c r="I42" s="187">
        <v>3.5750845002414291</v>
      </c>
      <c r="J42" s="188">
        <f t="shared" si="10"/>
        <v>-0.38774609303948582</v>
      </c>
      <c r="K42" s="187"/>
      <c r="L42" s="188"/>
    </row>
    <row r="43" spans="2:13" ht="15.75" x14ac:dyDescent="0.25">
      <c r="B43" s="119" t="s">
        <v>32</v>
      </c>
      <c r="C43" s="189">
        <v>3.6194389053152718</v>
      </c>
      <c r="D43" s="190">
        <v>0.47911247219425279</v>
      </c>
      <c r="E43" s="189">
        <v>3.6150990466573609</v>
      </c>
      <c r="F43" s="190">
        <f t="shared" si="9"/>
        <v>-4.3398586579108667E-3</v>
      </c>
      <c r="G43" s="189">
        <v>3.5534595501386561</v>
      </c>
      <c r="H43" s="190">
        <f t="shared" si="9"/>
        <v>-6.1639496518704817E-2</v>
      </c>
      <c r="I43" s="189">
        <v>3.7180054561988483</v>
      </c>
      <c r="J43" s="190">
        <f t="shared" si="10"/>
        <v>0.16454590606019215</v>
      </c>
      <c r="K43" s="189">
        <v>3.4845070422535209</v>
      </c>
      <c r="L43" s="190">
        <v>-0.20975845568712748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302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5.7339805825242722</v>
      </c>
      <c r="D53" s="188">
        <v>0.36876319121992474</v>
      </c>
      <c r="E53" s="187">
        <v>5.0429362880886428</v>
      </c>
      <c r="F53" s="188">
        <f t="shared" ref="F53:H65" si="14">IFERROR(E53-C53,"-")</f>
        <v>-0.69104429443562942</v>
      </c>
      <c r="G53" s="187">
        <v>5.6556016597510377</v>
      </c>
      <c r="H53" s="188">
        <f t="shared" si="14"/>
        <v>0.61266537166239488</v>
      </c>
      <c r="I53" s="187">
        <v>5.9452736318407959</v>
      </c>
      <c r="J53" s="188">
        <f t="shared" ref="J53:L65" si="15">IFERROR(I53-G53,"-")</f>
        <v>0.28967197208975826</v>
      </c>
      <c r="K53" s="187">
        <v>5.8961538461538465</v>
      </c>
      <c r="L53" s="188">
        <f t="shared" si="15"/>
        <v>-4.9119785686949413E-2</v>
      </c>
    </row>
    <row r="54" spans="1:13" x14ac:dyDescent="0.25">
      <c r="A54" s="1">
        <v>2</v>
      </c>
      <c r="B54" s="116" t="s">
        <v>78</v>
      </c>
      <c r="C54" s="187">
        <v>4.2582524271844662</v>
      </c>
      <c r="D54" s="188">
        <v>7.7182468336729926E-2</v>
      </c>
      <c r="E54" s="187">
        <v>4.5245579567779961</v>
      </c>
      <c r="F54" s="188">
        <f t="shared" si="14"/>
        <v>0.26630552959352993</v>
      </c>
      <c r="G54" s="187">
        <v>3.5454545454545454</v>
      </c>
      <c r="H54" s="188">
        <f t="shared" si="14"/>
        <v>-0.97910341132345069</v>
      </c>
      <c r="I54" s="187">
        <v>4.55</v>
      </c>
      <c r="J54" s="188">
        <f t="shared" si="15"/>
        <v>1.0045454545454544</v>
      </c>
      <c r="K54" s="187">
        <v>5.2146118721461185</v>
      </c>
      <c r="L54" s="188">
        <f t="shared" si="15"/>
        <v>0.66461187214611872</v>
      </c>
    </row>
    <row r="55" spans="1:13" x14ac:dyDescent="0.25">
      <c r="A55" s="1">
        <v>3</v>
      </c>
      <c r="B55" s="116" t="s">
        <v>80</v>
      </c>
      <c r="C55" s="187">
        <v>4.8299445471349349</v>
      </c>
      <c r="D55" s="188">
        <v>1.1959922924930253</v>
      </c>
      <c r="E55" s="187">
        <v>4.1807228915662646</v>
      </c>
      <c r="F55" s="188">
        <f t="shared" si="14"/>
        <v>-0.64922165556867029</v>
      </c>
      <c r="G55" s="187">
        <v>4.1143911439114387</v>
      </c>
      <c r="H55" s="188">
        <f t="shared" si="14"/>
        <v>-6.6331747654825968E-2</v>
      </c>
      <c r="I55" s="187">
        <v>4.6043046357615891</v>
      </c>
      <c r="J55" s="188">
        <f t="shared" si="15"/>
        <v>0.48991349185015043</v>
      </c>
      <c r="K55" s="187">
        <v>4.0191616766467062</v>
      </c>
      <c r="L55" s="188">
        <f t="shared" si="15"/>
        <v>-0.5851429591148829</v>
      </c>
    </row>
    <row r="56" spans="1:13" x14ac:dyDescent="0.25">
      <c r="A56" s="1">
        <v>4</v>
      </c>
      <c r="B56" s="116" t="s">
        <v>82</v>
      </c>
      <c r="C56" s="187">
        <v>3.7936046511627906</v>
      </c>
      <c r="D56" s="188">
        <v>9.201011813317761E-2</v>
      </c>
      <c r="E56" s="187">
        <v>4.0883054892601436</v>
      </c>
      <c r="F56" s="188">
        <f>IFERROR(E56-C56,"-")</f>
        <v>0.29470083809735304</v>
      </c>
      <c r="G56" s="187">
        <v>4.7992895204262878</v>
      </c>
      <c r="H56" s="188">
        <f>IFERROR(G56-E56,"-")</f>
        <v>0.71098403116614417</v>
      </c>
      <c r="I56" s="187">
        <v>4.6322350845948357</v>
      </c>
      <c r="J56" s="188">
        <f>IFERROR(I56-G56,"-")</f>
        <v>-0.16705443583145207</v>
      </c>
      <c r="K56" s="187">
        <v>5.5784499054820413</v>
      </c>
      <c r="L56" s="188">
        <f t="shared" si="15"/>
        <v>0.94621482088720565</v>
      </c>
    </row>
    <row r="57" spans="1:13" x14ac:dyDescent="0.25">
      <c r="A57" s="1">
        <v>5</v>
      </c>
      <c r="B57" s="116" t="s">
        <v>84</v>
      </c>
      <c r="C57" s="187">
        <v>3.9125596184419713</v>
      </c>
      <c r="D57" s="188">
        <v>0.25798777519088256</v>
      </c>
      <c r="E57" s="187">
        <v>3.9587750294464077</v>
      </c>
      <c r="F57" s="188">
        <f t="shared" si="14"/>
        <v>4.621541100443638E-2</v>
      </c>
      <c r="G57" s="187">
        <v>4.9326145552560643</v>
      </c>
      <c r="H57" s="188">
        <f t="shared" si="14"/>
        <v>0.9738395258096566</v>
      </c>
      <c r="I57" s="187">
        <v>5.5975460122699383</v>
      </c>
      <c r="J57" s="188">
        <f t="shared" si="15"/>
        <v>0.66493145701387402</v>
      </c>
      <c r="K57" s="187">
        <v>6.1537356321839081</v>
      </c>
      <c r="L57" s="188">
        <f t="shared" si="15"/>
        <v>0.55618961991396976</v>
      </c>
    </row>
    <row r="58" spans="1:13" x14ac:dyDescent="0.25">
      <c r="A58" s="1">
        <v>6</v>
      </c>
      <c r="B58" s="116" t="s">
        <v>86</v>
      </c>
      <c r="C58" s="187">
        <v>5.4429347826086953</v>
      </c>
      <c r="D58" s="188">
        <v>1.082934782608695</v>
      </c>
      <c r="E58" s="187">
        <v>4.3403590944574555</v>
      </c>
      <c r="F58" s="188">
        <f t="shared" si="14"/>
        <v>-1.1025756881512399</v>
      </c>
      <c r="G58" s="187">
        <v>4.7995337995337994</v>
      </c>
      <c r="H58" s="188">
        <f t="shared" si="14"/>
        <v>0.45917470507634395</v>
      </c>
      <c r="I58" s="187">
        <v>4.7594529364440872</v>
      </c>
      <c r="J58" s="188">
        <f t="shared" si="15"/>
        <v>-4.008086308971226E-2</v>
      </c>
      <c r="K58" s="187">
        <v>4.539608574091333</v>
      </c>
      <c r="L58" s="188">
        <f t="shared" si="15"/>
        <v>-0.21984436235275417</v>
      </c>
    </row>
    <row r="59" spans="1:13" x14ac:dyDescent="0.25">
      <c r="A59" s="1">
        <v>7</v>
      </c>
      <c r="B59" s="116" t="s">
        <v>88</v>
      </c>
      <c r="C59" s="187">
        <v>6.2126563649742454</v>
      </c>
      <c r="D59" s="188">
        <v>0.46215029209975178</v>
      </c>
      <c r="E59" s="187">
        <v>5.3826199740596632</v>
      </c>
      <c r="F59" s="188">
        <f t="shared" si="14"/>
        <v>-0.83003639091458226</v>
      </c>
      <c r="G59" s="187">
        <v>6.0435855263157894</v>
      </c>
      <c r="H59" s="188">
        <f t="shared" si="14"/>
        <v>0.66096555225612619</v>
      </c>
      <c r="I59" s="187">
        <v>5.4310975609756094</v>
      </c>
      <c r="J59" s="188">
        <f t="shared" si="15"/>
        <v>-0.61248796534018002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6.4098601913171454</v>
      </c>
      <c r="D60" s="188">
        <v>0.87768759479935543</v>
      </c>
      <c r="E60" s="187">
        <v>5.612125162972621</v>
      </c>
      <c r="F60" s="188">
        <f t="shared" si="14"/>
        <v>-0.79773502834452437</v>
      </c>
      <c r="G60" s="187">
        <v>5.8556461001164148</v>
      </c>
      <c r="H60" s="188">
        <f t="shared" si="14"/>
        <v>0.24352093714379386</v>
      </c>
      <c r="I60" s="187">
        <v>5.8579207920792076</v>
      </c>
      <c r="J60" s="188">
        <f t="shared" si="15"/>
        <v>2.2746919627927298E-3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5.5612691466083151</v>
      </c>
      <c r="D61" s="188">
        <v>3.4091186816803898E-2</v>
      </c>
      <c r="E61" s="187">
        <v>5.5102239532619279</v>
      </c>
      <c r="F61" s="188">
        <f t="shared" si="14"/>
        <v>-5.104519334638713E-2</v>
      </c>
      <c r="G61" s="187">
        <v>5.8552746294681777</v>
      </c>
      <c r="H61" s="188">
        <f t="shared" si="14"/>
        <v>0.34505067620624974</v>
      </c>
      <c r="I61" s="187">
        <v>5.25</v>
      </c>
      <c r="J61" s="188">
        <f t="shared" si="15"/>
        <v>-0.60527462946817767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4.6286201022146507</v>
      </c>
      <c r="D62" s="188">
        <v>-0.36525744880575761</v>
      </c>
      <c r="E62" s="187">
        <v>4.8662790697674421</v>
      </c>
      <c r="F62" s="188">
        <f t="shared" si="14"/>
        <v>0.23765896755279137</v>
      </c>
      <c r="G62" s="187">
        <v>5.0836909871244638</v>
      </c>
      <c r="H62" s="188">
        <f t="shared" si="14"/>
        <v>0.2174119173570217</v>
      </c>
      <c r="I62" s="187">
        <v>4.9358386801099909</v>
      </c>
      <c r="J62" s="188">
        <f t="shared" si="15"/>
        <v>-0.14785230701447283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4.5814977973568283</v>
      </c>
      <c r="D63" s="188">
        <v>-0.71818674522992243</v>
      </c>
      <c r="E63" s="187">
        <v>4.4314049586776862</v>
      </c>
      <c r="F63" s="188">
        <f t="shared" si="14"/>
        <v>-0.15009283867914203</v>
      </c>
      <c r="G63" s="187">
        <v>4.5080042689434361</v>
      </c>
      <c r="H63" s="188">
        <f t="shared" si="14"/>
        <v>7.6599310265749843E-2</v>
      </c>
      <c r="I63" s="187">
        <v>5.1870350690754519</v>
      </c>
      <c r="J63" s="188">
        <f t="shared" si="15"/>
        <v>0.67903080013201578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4.6321559074299632</v>
      </c>
      <c r="D64" s="188">
        <v>0.50064673352704148</v>
      </c>
      <c r="E64" s="187">
        <v>4.2139201637666321</v>
      </c>
      <c r="F64" s="188">
        <f t="shared" si="14"/>
        <v>-0.41823574366333105</v>
      </c>
      <c r="G64" s="187">
        <v>4.8214285714285712</v>
      </c>
      <c r="H64" s="188">
        <f t="shared" si="14"/>
        <v>0.60750840766193903</v>
      </c>
      <c r="I64" s="187">
        <v>4.5507246376811592</v>
      </c>
      <c r="J64" s="188">
        <f t="shared" si="15"/>
        <v>-0.27070393374741197</v>
      </c>
      <c r="K64" s="187"/>
      <c r="L64" s="188"/>
    </row>
    <row r="65" spans="1:13" ht="15.75" x14ac:dyDescent="0.25">
      <c r="B65" s="119" t="s">
        <v>32</v>
      </c>
      <c r="C65" s="189">
        <v>5.2284492213204654</v>
      </c>
      <c r="D65" s="190">
        <v>0.18752734490271727</v>
      </c>
      <c r="E65" s="189">
        <v>4.7820478840887004</v>
      </c>
      <c r="F65" s="190">
        <f t="shared" si="14"/>
        <v>-0.44640133723176501</v>
      </c>
      <c r="G65" s="189">
        <v>5.1606203267792852</v>
      </c>
      <c r="H65" s="190">
        <f t="shared" si="14"/>
        <v>0.37857244269058477</v>
      </c>
      <c r="I65" s="189">
        <v>5.1812612074118354</v>
      </c>
      <c r="J65" s="190">
        <f t="shared" si="15"/>
        <v>2.0640880632550207E-2</v>
      </c>
      <c r="K65" s="189">
        <v>5.1810798616333287</v>
      </c>
      <c r="L65" s="190">
        <v>0.19653516656231762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303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5.7030567685589517</v>
      </c>
      <c r="D75" s="188">
        <v>3.8140142521400096</v>
      </c>
      <c r="E75" s="187">
        <v>4.361380798274002</v>
      </c>
      <c r="F75" s="188">
        <f t="shared" ref="F75:H77" si="19">IFERROR(E75-C75,"-")</f>
        <v>-1.3416759702849497</v>
      </c>
      <c r="G75" s="187">
        <v>3.4500875656742558</v>
      </c>
      <c r="H75" s="188">
        <f t="shared" si="19"/>
        <v>-0.91129323259974626</v>
      </c>
      <c r="I75" s="187">
        <v>2.439516129032258</v>
      </c>
      <c r="J75" s="188">
        <f t="shared" ref="J75:J77" si="20">IFERROR(I75-G75,"-")</f>
        <v>-1.0105714366419978</v>
      </c>
      <c r="K75" s="187">
        <v>2.7518382352941178</v>
      </c>
      <c r="L75" s="188">
        <f t="shared" ref="L75:L80" si="21">IFERROR(K75-I75,"-")</f>
        <v>0.31232210626185974</v>
      </c>
    </row>
    <row r="76" spans="1:13" x14ac:dyDescent="0.25">
      <c r="A76" s="1">
        <v>2</v>
      </c>
      <c r="B76" s="116" t="s">
        <v>78</v>
      </c>
      <c r="C76" s="187">
        <v>2.1572904707233067</v>
      </c>
      <c r="D76" s="188">
        <v>0.15457413389754038</v>
      </c>
      <c r="E76" s="187">
        <v>3.6546310832025117</v>
      </c>
      <c r="F76" s="188">
        <f t="shared" si="19"/>
        <v>1.497340612479205</v>
      </c>
      <c r="G76" s="187">
        <v>1.9333333333333333</v>
      </c>
      <c r="H76" s="188">
        <f t="shared" si="19"/>
        <v>-1.7212977498691784</v>
      </c>
      <c r="I76" s="187">
        <v>2.4962962962962965</v>
      </c>
      <c r="J76" s="188">
        <f t="shared" si="20"/>
        <v>0.56296296296296311</v>
      </c>
      <c r="K76" s="187">
        <v>3.5070754716981134</v>
      </c>
      <c r="L76" s="188">
        <f t="shared" si="21"/>
        <v>1.0107791754018169</v>
      </c>
    </row>
    <row r="77" spans="1:13" x14ac:dyDescent="0.25">
      <c r="A77" s="1">
        <v>3</v>
      </c>
      <c r="B77" s="116" t="s">
        <v>80</v>
      </c>
      <c r="C77" s="187">
        <v>2.2916666666666665</v>
      </c>
      <c r="D77" s="188">
        <v>0.22955714810731331</v>
      </c>
      <c r="E77" s="187">
        <v>3.2065637065637067</v>
      </c>
      <c r="F77" s="188">
        <f t="shared" si="19"/>
        <v>0.91489703989704019</v>
      </c>
      <c r="G77" s="187">
        <v>2.6110019646365421</v>
      </c>
      <c r="H77" s="188">
        <f t="shared" si="19"/>
        <v>-0.5955617419271646</v>
      </c>
      <c r="I77" s="187">
        <v>2.1323076923076925</v>
      </c>
      <c r="J77" s="188">
        <f t="shared" si="20"/>
        <v>-0.47869427232884965</v>
      </c>
      <c r="K77" s="187">
        <v>3.0776340110905731</v>
      </c>
      <c r="L77" s="188">
        <f t="shared" si="21"/>
        <v>0.94532631878288065</v>
      </c>
    </row>
    <row r="78" spans="1:13" x14ac:dyDescent="0.25">
      <c r="A78" s="1">
        <v>4</v>
      </c>
      <c r="B78" s="116" t="s">
        <v>82</v>
      </c>
      <c r="C78" s="187">
        <v>2.5253592561284868</v>
      </c>
      <c r="D78" s="188">
        <v>0.28011993549029857</v>
      </c>
      <c r="E78" s="187">
        <v>2.5206611570247932</v>
      </c>
      <c r="F78" s="188">
        <f>IFERROR(E78-C78,"-")</f>
        <v>-4.6980991036935649E-3</v>
      </c>
      <c r="G78" s="187">
        <v>3.096341463414634</v>
      </c>
      <c r="H78" s="188">
        <f>IFERROR(G78-E78,"-")</f>
        <v>0.5756803063898408</v>
      </c>
      <c r="I78" s="187">
        <v>2.7497781721384205</v>
      </c>
      <c r="J78" s="188">
        <f>IFERROR(I78-G78,"-")</f>
        <v>-0.34656329127621355</v>
      </c>
      <c r="K78" s="187">
        <v>2.2271651680075721</v>
      </c>
      <c r="L78" s="188">
        <f t="shared" si="21"/>
        <v>-0.52261300413084832</v>
      </c>
    </row>
    <row r="79" spans="1:13" x14ac:dyDescent="0.25">
      <c r="A79" s="1">
        <v>5</v>
      </c>
      <c r="B79" s="116" t="s">
        <v>84</v>
      </c>
      <c r="C79" s="187">
        <v>2.2661579892280073</v>
      </c>
      <c r="D79" s="188">
        <v>-4.991028622814353E-2</v>
      </c>
      <c r="E79" s="187">
        <v>2.9297597042513863</v>
      </c>
      <c r="F79" s="188">
        <f t="shared" ref="F79:H87" si="22">IFERROR(E79-C79,"-")</f>
        <v>0.66360171502337906</v>
      </c>
      <c r="G79" s="187">
        <v>2.043032786885246</v>
      </c>
      <c r="H79" s="188">
        <f t="shared" si="22"/>
        <v>-0.88672691736614029</v>
      </c>
      <c r="I79" s="187">
        <v>2.4108527131782944</v>
      </c>
      <c r="J79" s="188">
        <f t="shared" ref="J79:J87" si="23">IFERROR(I79-G79,"-")</f>
        <v>0.36781992629304838</v>
      </c>
      <c r="K79" s="187">
        <v>2.3786527222393108</v>
      </c>
      <c r="L79" s="188">
        <f t="shared" si="21"/>
        <v>-3.2199990938983625E-2</v>
      </c>
    </row>
    <row r="80" spans="1:13" x14ac:dyDescent="0.25">
      <c r="A80" s="1">
        <v>6</v>
      </c>
      <c r="B80" s="116" t="s">
        <v>86</v>
      </c>
      <c r="C80" s="187">
        <v>2.5742971887550201</v>
      </c>
      <c r="D80" s="188">
        <v>-0.44385320018188557</v>
      </c>
      <c r="E80" s="187">
        <v>2.775473399458972</v>
      </c>
      <c r="F80" s="188">
        <f t="shared" si="22"/>
        <v>0.20117621070395186</v>
      </c>
      <c r="G80" s="187">
        <v>2.7691897654584223</v>
      </c>
      <c r="H80" s="188">
        <f t="shared" si="22"/>
        <v>-6.2836340005496538E-3</v>
      </c>
      <c r="I80" s="187">
        <v>2.1179273377010124</v>
      </c>
      <c r="J80" s="188">
        <f t="shared" si="23"/>
        <v>-0.65126242775740995</v>
      </c>
      <c r="K80" s="187">
        <v>2.4392147587511825</v>
      </c>
      <c r="L80" s="188">
        <f t="shared" si="21"/>
        <v>0.32128742105017016</v>
      </c>
    </row>
    <row r="81" spans="1:13" x14ac:dyDescent="0.25">
      <c r="A81" s="1">
        <v>7</v>
      </c>
      <c r="B81" s="116" t="s">
        <v>88</v>
      </c>
      <c r="C81" s="187">
        <v>3.1494768310911807</v>
      </c>
      <c r="D81" s="188">
        <v>-9.6333224774741044E-2</v>
      </c>
      <c r="E81" s="187">
        <v>3.5564369900271986</v>
      </c>
      <c r="F81" s="188">
        <f t="shared" si="22"/>
        <v>0.40696015893601789</v>
      </c>
      <c r="G81" s="187">
        <v>2.6926795580110499</v>
      </c>
      <c r="H81" s="188">
        <f t="shared" si="22"/>
        <v>-0.86375743201614874</v>
      </c>
      <c r="I81" s="187">
        <v>2.6074561403508771</v>
      </c>
      <c r="J81" s="188">
        <f t="shared" si="23"/>
        <v>-8.5223417660172718E-2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3.2569093967796201</v>
      </c>
      <c r="D82" s="188">
        <v>0.22507293565361453</v>
      </c>
      <c r="E82" s="187">
        <v>3.095080763582966</v>
      </c>
      <c r="F82" s="188">
        <f t="shared" si="22"/>
        <v>-0.16182863319665408</v>
      </c>
      <c r="G82" s="187">
        <v>2.4124620060790272</v>
      </c>
      <c r="H82" s="188">
        <f t="shared" si="22"/>
        <v>-0.68261875750393886</v>
      </c>
      <c r="I82" s="187">
        <v>3.2130421953378576</v>
      </c>
      <c r="J82" s="188">
        <f t="shared" si="23"/>
        <v>0.80058018925883045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2.8530805687203791</v>
      </c>
      <c r="D83" s="188">
        <v>0.19057082593004404</v>
      </c>
      <c r="E83" s="187">
        <v>2.8063694267515924</v>
      </c>
      <c r="F83" s="188">
        <f t="shared" si="22"/>
        <v>-4.6711141968786674E-2</v>
      </c>
      <c r="G83" s="187">
        <v>2.6794795978710821</v>
      </c>
      <c r="H83" s="188">
        <f t="shared" si="22"/>
        <v>-0.12688982888051026</v>
      </c>
      <c r="I83" s="187">
        <v>3.0464354001638898</v>
      </c>
      <c r="J83" s="188">
        <f t="shared" si="23"/>
        <v>0.36695580229280766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2.9624060150375939</v>
      </c>
      <c r="D84" s="188">
        <v>0.37692311161827785</v>
      </c>
      <c r="E84" s="187">
        <v>2.5399644760213143</v>
      </c>
      <c r="F84" s="188">
        <f t="shared" si="22"/>
        <v>-0.42244153901627968</v>
      </c>
      <c r="G84" s="187">
        <v>2.6699256941728589</v>
      </c>
      <c r="H84" s="188">
        <f t="shared" si="22"/>
        <v>0.1299612181515446</v>
      </c>
      <c r="I84" s="187">
        <v>2.5921483097055615</v>
      </c>
      <c r="J84" s="188">
        <f t="shared" si="23"/>
        <v>-7.7777384467297317E-2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2.9164037854889591</v>
      </c>
      <c r="D85" s="188">
        <v>0.12155953199808911</v>
      </c>
      <c r="E85" s="187">
        <v>2.5729013254786453</v>
      </c>
      <c r="F85" s="188">
        <f t="shared" si="22"/>
        <v>-0.34350246001031381</v>
      </c>
      <c r="G85" s="187">
        <v>4.0245231607629428</v>
      </c>
      <c r="H85" s="188">
        <f t="shared" si="22"/>
        <v>1.4516218352842976</v>
      </c>
      <c r="I85" s="187">
        <v>2.1984435797665371</v>
      </c>
      <c r="J85" s="188">
        <f t="shared" si="23"/>
        <v>-1.8260795809964057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3.7407407407407409</v>
      </c>
      <c r="D86" s="188">
        <v>0.23298293027515582</v>
      </c>
      <c r="E86" s="187">
        <v>2.5320088300220749</v>
      </c>
      <c r="F86" s="188">
        <f t="shared" si="22"/>
        <v>-1.208731910718666</v>
      </c>
      <c r="G86" s="187">
        <v>2.1342281879194629</v>
      </c>
      <c r="H86" s="188">
        <f t="shared" si="22"/>
        <v>-0.39778064210261199</v>
      </c>
      <c r="I86" s="187">
        <v>2.4612202688728027</v>
      </c>
      <c r="J86" s="188">
        <f t="shared" si="23"/>
        <v>0.32699208095333976</v>
      </c>
      <c r="K86" s="187"/>
      <c r="L86" s="188"/>
    </row>
    <row r="87" spans="1:13" ht="15.75" x14ac:dyDescent="0.25">
      <c r="B87" s="119" t="s">
        <v>32</v>
      </c>
      <c r="C87" s="189">
        <v>2.8847155448717947</v>
      </c>
      <c r="D87" s="190">
        <v>0.35694832744234617</v>
      </c>
      <c r="E87" s="189">
        <v>3.0241589119541876</v>
      </c>
      <c r="F87" s="190">
        <f t="shared" si="22"/>
        <v>0.13944336708239291</v>
      </c>
      <c r="G87" s="189">
        <v>2.606007836308228</v>
      </c>
      <c r="H87" s="190">
        <f t="shared" si="22"/>
        <v>-0.41815107564595966</v>
      </c>
      <c r="I87" s="189">
        <v>2.7191165969601143</v>
      </c>
      <c r="J87" s="190">
        <f t="shared" si="23"/>
        <v>0.11310876065188635</v>
      </c>
      <c r="K87" s="189">
        <v>2.4683361859291955</v>
      </c>
      <c r="L87" s="190">
        <v>9.3843556149233898E-2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304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6.4585365853658541</v>
      </c>
      <c r="D97" s="188">
        <v>-1.2127166318188616</v>
      </c>
      <c r="E97" s="187">
        <v>7.4965692625113958</v>
      </c>
      <c r="F97" s="188">
        <f t="shared" ref="F97:H99" si="27">IFERROR(E97-C97,"-")</f>
        <v>1.0380326771455417</v>
      </c>
      <c r="G97" s="187">
        <v>7.7287346975651623</v>
      </c>
      <c r="H97" s="188">
        <f t="shared" si="27"/>
        <v>0.23216543505376652</v>
      </c>
      <c r="I97" s="187">
        <v>7.6465378050468242</v>
      </c>
      <c r="J97" s="188">
        <f t="shared" ref="J97:J99" si="28">IFERROR(I97-G97,"-")</f>
        <v>-8.2196892518338061E-2</v>
      </c>
      <c r="K97" s="187">
        <v>7.4318090743131933</v>
      </c>
      <c r="L97" s="188">
        <f t="shared" ref="L97:L102" si="29">IFERROR(K97-I97,"-")</f>
        <v>-0.21472873073363097</v>
      </c>
    </row>
    <row r="98" spans="2:12" x14ac:dyDescent="0.25">
      <c r="B98" s="116" t="s">
        <v>78</v>
      </c>
      <c r="C98" s="187">
        <v>5.3278617710583154</v>
      </c>
      <c r="D98" s="188">
        <v>-2.6582434122299663</v>
      </c>
      <c r="E98" s="187">
        <v>6.916271649954421</v>
      </c>
      <c r="F98" s="188">
        <f t="shared" si="27"/>
        <v>1.5884098788961056</v>
      </c>
      <c r="G98" s="187">
        <v>7.2371334927805826</v>
      </c>
      <c r="H98" s="188">
        <f t="shared" si="27"/>
        <v>0.32086184282616159</v>
      </c>
      <c r="I98" s="187">
        <v>7.3257572407694012</v>
      </c>
      <c r="J98" s="188">
        <f t="shared" si="28"/>
        <v>8.8623747988818558E-2</v>
      </c>
      <c r="K98" s="187">
        <v>7.7657568003032891</v>
      </c>
      <c r="L98" s="188">
        <f t="shared" si="29"/>
        <v>0.43999955953388792</v>
      </c>
    </row>
    <row r="99" spans="2:12" x14ac:dyDescent="0.25">
      <c r="B99" s="116" t="s">
        <v>80</v>
      </c>
      <c r="C99" s="187">
        <v>6.549460043196544</v>
      </c>
      <c r="D99" s="188">
        <v>-3.0156431910796231</v>
      </c>
      <c r="E99" s="187">
        <v>7.0174319300713357</v>
      </c>
      <c r="F99" s="188">
        <f t="shared" si="27"/>
        <v>0.46797188687479174</v>
      </c>
      <c r="G99" s="187">
        <v>6.7771826031339941</v>
      </c>
      <c r="H99" s="188">
        <f t="shared" si="27"/>
        <v>-0.24024932693734158</v>
      </c>
      <c r="I99" s="187">
        <v>7.0455783783783783</v>
      </c>
      <c r="J99" s="188">
        <f t="shared" si="28"/>
        <v>0.26839577524438418</v>
      </c>
      <c r="K99" s="187">
        <v>7.32590466795211</v>
      </c>
      <c r="L99" s="188">
        <f t="shared" si="29"/>
        <v>0.28032628957373174</v>
      </c>
    </row>
    <row r="100" spans="2:12" x14ac:dyDescent="0.25">
      <c r="B100" s="116" t="s">
        <v>82</v>
      </c>
      <c r="C100" s="187">
        <v>5.5182413470533209</v>
      </c>
      <c r="D100" s="188" t="s">
        <v>257</v>
      </c>
      <c r="E100" s="187">
        <v>6.8450769230769231</v>
      </c>
      <c r="F100" s="188">
        <f>IFERROR(E100-C100,"-")</f>
        <v>1.3268355760236021</v>
      </c>
      <c r="G100" s="187">
        <v>7.1761118048218231</v>
      </c>
      <c r="H100" s="188">
        <f>IFERROR(G100-E100,"-")</f>
        <v>0.33103488174490003</v>
      </c>
      <c r="I100" s="187">
        <v>7.1445442996282882</v>
      </c>
      <c r="J100" s="188">
        <f>IFERROR(I100-G100,"-")</f>
        <v>-3.1567505193534906E-2</v>
      </c>
      <c r="K100" s="187">
        <v>7.1102807414327156</v>
      </c>
      <c r="L100" s="188">
        <f t="shared" si="29"/>
        <v>-3.4263558195572585E-2</v>
      </c>
    </row>
    <row r="101" spans="2:12" x14ac:dyDescent="0.25">
      <c r="B101" s="116" t="s">
        <v>84</v>
      </c>
      <c r="C101" s="187">
        <v>5.0102339181286553</v>
      </c>
      <c r="D101" s="188" t="s">
        <v>257</v>
      </c>
      <c r="E101" s="187">
        <v>6.9376146788990827</v>
      </c>
      <c r="F101" s="188">
        <f t="shared" ref="F101:H109" si="30">IFERROR(E101-C101,"-")</f>
        <v>1.9273807607704274</v>
      </c>
      <c r="G101" s="187">
        <v>7.215223838440898</v>
      </c>
      <c r="H101" s="188">
        <f t="shared" si="30"/>
        <v>0.27760915954181531</v>
      </c>
      <c r="I101" s="187">
        <v>7.6977217479789699</v>
      </c>
      <c r="J101" s="188">
        <f t="shared" ref="J101:J109" si="31">IFERROR(I101-G101,"-")</f>
        <v>0.48249790953807192</v>
      </c>
      <c r="K101" s="187">
        <v>7.0021492665627854</v>
      </c>
      <c r="L101" s="188">
        <f t="shared" si="29"/>
        <v>-0.69557248141618455</v>
      </c>
    </row>
    <row r="102" spans="2:12" x14ac:dyDescent="0.25">
      <c r="B102" s="116" t="s">
        <v>86</v>
      </c>
      <c r="C102" s="187">
        <v>6.4601671309192197</v>
      </c>
      <c r="D102" s="188" t="s">
        <v>257</v>
      </c>
      <c r="E102" s="187">
        <v>7.4332802003871112</v>
      </c>
      <c r="F102" s="188">
        <f t="shared" si="30"/>
        <v>0.97311306946789156</v>
      </c>
      <c r="G102" s="187">
        <v>7.3506738946635499</v>
      </c>
      <c r="H102" s="188">
        <f t="shared" si="30"/>
        <v>-8.2606305723561313E-2</v>
      </c>
      <c r="I102" s="187">
        <v>7.2467262934229382</v>
      </c>
      <c r="J102" s="188">
        <f t="shared" si="31"/>
        <v>-0.10394760124061175</v>
      </c>
      <c r="K102" s="187">
        <v>7.2735975185838813</v>
      </c>
      <c r="L102" s="188">
        <f t="shared" si="29"/>
        <v>2.6871225160943091E-2</v>
      </c>
    </row>
    <row r="103" spans="2:12" x14ac:dyDescent="0.25">
      <c r="B103" s="116" t="s">
        <v>88</v>
      </c>
      <c r="C103" s="187">
        <v>7.0141099261689908</v>
      </c>
      <c r="D103" s="188" t="s">
        <v>257</v>
      </c>
      <c r="E103" s="187">
        <v>7.4610918671025024</v>
      </c>
      <c r="F103" s="188">
        <f t="shared" si="30"/>
        <v>0.44698194093351162</v>
      </c>
      <c r="G103" s="187">
        <v>7.632933930032241</v>
      </c>
      <c r="H103" s="188">
        <f t="shared" si="30"/>
        <v>0.17184206292973858</v>
      </c>
      <c r="I103" s="187">
        <v>7.6586061051857302</v>
      </c>
      <c r="J103" s="188">
        <f t="shared" si="31"/>
        <v>2.5672175153489185E-2</v>
      </c>
      <c r="K103" s="187"/>
      <c r="L103" s="188"/>
    </row>
    <row r="104" spans="2:12" x14ac:dyDescent="0.25">
      <c r="B104" s="116" t="s">
        <v>90</v>
      </c>
      <c r="C104" s="187">
        <v>6.4512410426835602</v>
      </c>
      <c r="D104" s="188">
        <v>-0.36418752874501159</v>
      </c>
      <c r="E104" s="187">
        <v>7.7616424165371756</v>
      </c>
      <c r="F104" s="188">
        <f t="shared" si="30"/>
        <v>1.3104013738536153</v>
      </c>
      <c r="G104" s="187">
        <v>7.9521933927428483</v>
      </c>
      <c r="H104" s="188">
        <f t="shared" si="30"/>
        <v>0.19055097620567274</v>
      </c>
      <c r="I104" s="187">
        <v>8.2997506234413958</v>
      </c>
      <c r="J104" s="188">
        <f t="shared" si="31"/>
        <v>0.34755723069854749</v>
      </c>
      <c r="K104" s="187"/>
      <c r="L104" s="188"/>
    </row>
    <row r="105" spans="2:12" x14ac:dyDescent="0.25">
      <c r="B105" s="116" t="s">
        <v>92</v>
      </c>
      <c r="C105" s="187">
        <v>7.082481389578164</v>
      </c>
      <c r="D105" s="188">
        <v>-1.662857702889653E-3</v>
      </c>
      <c r="E105" s="187">
        <v>7.3991134372997225</v>
      </c>
      <c r="F105" s="188">
        <f t="shared" si="30"/>
        <v>0.31663204772155851</v>
      </c>
      <c r="G105" s="187">
        <v>7.3389119058002619</v>
      </c>
      <c r="H105" s="188">
        <f t="shared" si="30"/>
        <v>-6.0201531499460614E-2</v>
      </c>
      <c r="I105" s="187">
        <v>7.6414130666099167</v>
      </c>
      <c r="J105" s="188">
        <f t="shared" si="31"/>
        <v>0.30250116080965483</v>
      </c>
      <c r="K105" s="187"/>
      <c r="L105" s="188"/>
    </row>
    <row r="106" spans="2:12" x14ac:dyDescent="0.25">
      <c r="B106" s="116" t="s">
        <v>94</v>
      </c>
      <c r="C106" s="187">
        <v>6.5688409646233934</v>
      </c>
      <c r="D106" s="188">
        <v>1.4083046978650575</v>
      </c>
      <c r="E106" s="187">
        <v>7.2059213433495364</v>
      </c>
      <c r="F106" s="188">
        <f t="shared" si="30"/>
        <v>0.63708037872614298</v>
      </c>
      <c r="G106" s="187">
        <v>6.9657051819553919</v>
      </c>
      <c r="H106" s="188">
        <f t="shared" si="30"/>
        <v>-0.24021616139414448</v>
      </c>
      <c r="I106" s="187">
        <v>7.2994439020248763</v>
      </c>
      <c r="J106" s="188">
        <f t="shared" si="31"/>
        <v>0.33373872006948435</v>
      </c>
      <c r="K106" s="187"/>
      <c r="L106" s="188"/>
    </row>
    <row r="107" spans="2:12" x14ac:dyDescent="0.25">
      <c r="B107" s="116" t="s">
        <v>96</v>
      </c>
      <c r="C107" s="187">
        <v>7.1657880580957505</v>
      </c>
      <c r="D107" s="188">
        <v>-0.11080136555249709</v>
      </c>
      <c r="E107" s="187">
        <v>6.9781878462679403</v>
      </c>
      <c r="F107" s="188">
        <f t="shared" si="30"/>
        <v>-0.18760021182781017</v>
      </c>
      <c r="G107" s="187">
        <v>7.1145564168819986</v>
      </c>
      <c r="H107" s="188">
        <f t="shared" si="30"/>
        <v>0.13636857061405827</v>
      </c>
      <c r="I107" s="187">
        <v>7.1554744525547447</v>
      </c>
      <c r="J107" s="188">
        <f t="shared" si="31"/>
        <v>4.09180356727461E-2</v>
      </c>
      <c r="K107" s="187"/>
      <c r="L107" s="188"/>
    </row>
    <row r="108" spans="2:12" x14ac:dyDescent="0.25">
      <c r="B108" s="116" t="s">
        <v>98</v>
      </c>
      <c r="C108" s="187">
        <v>6.5794545249633725</v>
      </c>
      <c r="D108" s="188">
        <v>6.8560289829464161E-2</v>
      </c>
      <c r="E108" s="187">
        <v>6.8337751022058493</v>
      </c>
      <c r="F108" s="188">
        <f t="shared" si="30"/>
        <v>0.25432057724247681</v>
      </c>
      <c r="G108" s="187">
        <v>7.0803069754693713</v>
      </c>
      <c r="H108" s="188">
        <f t="shared" si="30"/>
        <v>0.24653187326352199</v>
      </c>
      <c r="I108" s="187">
        <v>7.0942144253056405</v>
      </c>
      <c r="J108" s="188">
        <f t="shared" si="31"/>
        <v>1.3907449836269237E-2</v>
      </c>
      <c r="K108" s="187"/>
      <c r="L108" s="188"/>
    </row>
    <row r="109" spans="2:12" ht="15.75" x14ac:dyDescent="0.25">
      <c r="B109" s="119" t="s">
        <v>32</v>
      </c>
      <c r="C109" s="189">
        <v>6.6540103016924208</v>
      </c>
      <c r="D109" s="190">
        <v>-0.98594846237504541</v>
      </c>
      <c r="E109" s="189">
        <v>7.1854244065107773</v>
      </c>
      <c r="F109" s="190">
        <f t="shared" si="30"/>
        <v>0.53141410481835649</v>
      </c>
      <c r="G109" s="189">
        <v>7.2831624482424626</v>
      </c>
      <c r="H109" s="190">
        <f t="shared" si="30"/>
        <v>9.7738041731685321E-2</v>
      </c>
      <c r="I109" s="189">
        <v>7.4233647722186014</v>
      </c>
      <c r="J109" s="190">
        <f t="shared" si="31"/>
        <v>0.14020232397613874</v>
      </c>
      <c r="K109" s="189">
        <v>7.3281003311445945</v>
      </c>
      <c r="L109" s="190">
        <v>-1.032268380058543E-2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305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6.5042016806722689</v>
      </c>
      <c r="D119" s="188">
        <v>-2.1488289715517457</v>
      </c>
      <c r="E119" s="187">
        <v>7.6294527620030976</v>
      </c>
      <c r="F119" s="188">
        <f t="shared" ref="F119:H121" si="35">IFERROR(E119-C119,"-")</f>
        <v>1.1252510813308287</v>
      </c>
      <c r="G119" s="187">
        <v>7.8009301270417426</v>
      </c>
      <c r="H119" s="188">
        <f t="shared" si="35"/>
        <v>0.17147736503864497</v>
      </c>
      <c r="I119" s="187">
        <v>8.2206811005863774</v>
      </c>
      <c r="J119" s="188">
        <f t="shared" ref="J119:J121" si="36">IFERROR(I119-G119,"-")</f>
        <v>0.41975097354463475</v>
      </c>
      <c r="K119" s="187">
        <v>7.9214605580434032</v>
      </c>
      <c r="L119" s="188">
        <f t="shared" ref="L119:L124" si="37">IFERROR(K119-I119,"-")</f>
        <v>-0.29922054254297414</v>
      </c>
    </row>
    <row r="120" spans="1:13" x14ac:dyDescent="0.25">
      <c r="B120" s="116" t="s">
        <v>78</v>
      </c>
      <c r="C120" s="187">
        <v>4.0470588235294116</v>
      </c>
      <c r="D120" s="188">
        <v>-5.1209466069491487</v>
      </c>
      <c r="E120" s="187">
        <v>6.7291277985074629</v>
      </c>
      <c r="F120" s="188">
        <f t="shared" si="35"/>
        <v>2.6820689749780513</v>
      </c>
      <c r="G120" s="187">
        <v>7.3254189944134076</v>
      </c>
      <c r="H120" s="188">
        <f t="shared" si="35"/>
        <v>0.5962911959059447</v>
      </c>
      <c r="I120" s="187">
        <v>7.6376719576719578</v>
      </c>
      <c r="J120" s="188">
        <f t="shared" si="36"/>
        <v>0.31225296325855023</v>
      </c>
      <c r="K120" s="187">
        <v>8.0129692832764512</v>
      </c>
      <c r="L120" s="188">
        <f t="shared" si="37"/>
        <v>0.37529732560449336</v>
      </c>
    </row>
    <row r="121" spans="1:13" x14ac:dyDescent="0.25">
      <c r="B121" s="116" t="s">
        <v>80</v>
      </c>
      <c r="C121" s="187">
        <v>3.8153846153846156</v>
      </c>
      <c r="D121" s="188">
        <v>-6.1649238069166881</v>
      </c>
      <c r="E121" s="187">
        <v>6.494187655687794</v>
      </c>
      <c r="F121" s="188">
        <f t="shared" si="35"/>
        <v>2.6788030403031784</v>
      </c>
      <c r="G121" s="187">
        <v>6.58644785600847</v>
      </c>
      <c r="H121" s="188">
        <f t="shared" si="35"/>
        <v>9.2260200320676056E-2</v>
      </c>
      <c r="I121" s="187">
        <v>7.1928329509450455</v>
      </c>
      <c r="J121" s="188">
        <f t="shared" si="36"/>
        <v>0.60638509493657544</v>
      </c>
      <c r="K121" s="187">
        <v>7.4552545155993428</v>
      </c>
      <c r="L121" s="188">
        <f t="shared" si="37"/>
        <v>0.26242156465429733</v>
      </c>
    </row>
    <row r="122" spans="1:13" x14ac:dyDescent="0.25">
      <c r="B122" s="116" t="s">
        <v>82</v>
      </c>
      <c r="C122" s="187">
        <v>2.0697674418604652</v>
      </c>
      <c r="D122" s="188" t="s">
        <v>257</v>
      </c>
      <c r="E122" s="187">
        <v>6.8568426950553301</v>
      </c>
      <c r="F122" s="188">
        <f>IFERROR(E122-C122,"-")</f>
        <v>4.7870752531948648</v>
      </c>
      <c r="G122" s="187">
        <v>7.2563217110393223</v>
      </c>
      <c r="H122" s="188">
        <f>IFERROR(G122-E122,"-")</f>
        <v>0.39947901598399227</v>
      </c>
      <c r="I122" s="187">
        <v>7.4496042216358838</v>
      </c>
      <c r="J122" s="188">
        <f>IFERROR(I122-G122,"-")</f>
        <v>0.19328251059656143</v>
      </c>
      <c r="K122" s="187">
        <v>8.0624626776543646</v>
      </c>
      <c r="L122" s="188">
        <f t="shared" si="37"/>
        <v>0.61285845601848088</v>
      </c>
    </row>
    <row r="123" spans="1:13" x14ac:dyDescent="0.25">
      <c r="B123" s="116" t="s">
        <v>84</v>
      </c>
      <c r="C123" s="187">
        <v>2.9821428571428572</v>
      </c>
      <c r="D123" s="188" t="s">
        <v>257</v>
      </c>
      <c r="E123" s="187">
        <v>6.6725205448609701</v>
      </c>
      <c r="F123" s="188">
        <f t="shared" ref="F123:H131" si="38">IFERROR(E123-C123,"-")</f>
        <v>3.6903776877181129</v>
      </c>
      <c r="G123" s="187">
        <v>7.2387146878943796</v>
      </c>
      <c r="H123" s="188">
        <f t="shared" si="38"/>
        <v>0.56619414303340942</v>
      </c>
      <c r="I123" s="187">
        <v>7.6742393092105265</v>
      </c>
      <c r="J123" s="188">
        <f t="shared" ref="J123:J131" si="39">IFERROR(I123-G123,"-")</f>
        <v>0.435524621316147</v>
      </c>
      <c r="K123" s="187">
        <v>7.4849375459221159</v>
      </c>
      <c r="L123" s="188">
        <f t="shared" si="37"/>
        <v>-0.18930176328841064</v>
      </c>
    </row>
    <row r="124" spans="1:13" x14ac:dyDescent="0.25">
      <c r="B124" s="116" t="s">
        <v>86</v>
      </c>
      <c r="C124" s="187">
        <v>5.4222222222222225</v>
      </c>
      <c r="D124" s="188" t="s">
        <v>257</v>
      </c>
      <c r="E124" s="187">
        <v>7.1928683291169735</v>
      </c>
      <c r="F124" s="188">
        <f t="shared" si="38"/>
        <v>1.770646106894751</v>
      </c>
      <c r="G124" s="187">
        <v>7.4717546914296769</v>
      </c>
      <c r="H124" s="188">
        <f t="shared" si="38"/>
        <v>0.27888636231270336</v>
      </c>
      <c r="I124" s="187">
        <v>7.4459115805946796</v>
      </c>
      <c r="J124" s="188">
        <f t="shared" si="39"/>
        <v>-2.584311083499724E-2</v>
      </c>
      <c r="K124" s="187">
        <v>7.9270216962524653</v>
      </c>
      <c r="L124" s="188">
        <f t="shared" si="37"/>
        <v>0.48111011565778572</v>
      </c>
    </row>
    <row r="125" spans="1:13" x14ac:dyDescent="0.25">
      <c r="B125" s="116" t="s">
        <v>88</v>
      </c>
      <c r="C125" s="187">
        <v>6.4112291350531105</v>
      </c>
      <c r="D125" s="188" t="s">
        <v>257</v>
      </c>
      <c r="E125" s="187">
        <v>7.1610056439199585</v>
      </c>
      <c r="F125" s="188">
        <f t="shared" si="38"/>
        <v>0.74977650886684799</v>
      </c>
      <c r="G125" s="187">
        <v>7.5208927342444207</v>
      </c>
      <c r="H125" s="188">
        <f t="shared" si="38"/>
        <v>0.3598870903244622</v>
      </c>
      <c r="I125" s="187">
        <v>7.4017708909795239</v>
      </c>
      <c r="J125" s="188">
        <f t="shared" si="39"/>
        <v>-0.11912184326489683</v>
      </c>
      <c r="K125" s="187"/>
      <c r="L125" s="188"/>
    </row>
    <row r="126" spans="1:13" x14ac:dyDescent="0.25">
      <c r="B126" s="116" t="s">
        <v>90</v>
      </c>
      <c r="C126" s="187">
        <v>5.0424137931034485</v>
      </c>
      <c r="D126" s="188">
        <v>-1.7257981274263532</v>
      </c>
      <c r="E126" s="187">
        <v>7.4306201550387598</v>
      </c>
      <c r="F126" s="188">
        <f t="shared" si="38"/>
        <v>2.3882063619353113</v>
      </c>
      <c r="G126" s="187">
        <v>8.2123629112662009</v>
      </c>
      <c r="H126" s="188">
        <f t="shared" si="38"/>
        <v>0.78174275622744105</v>
      </c>
      <c r="I126" s="187">
        <v>8.1807273741977493</v>
      </c>
      <c r="J126" s="188">
        <f t="shared" si="39"/>
        <v>-3.1635537068451569E-2</v>
      </c>
      <c r="K126" s="187"/>
      <c r="L126" s="188"/>
    </row>
    <row r="127" spans="1:13" x14ac:dyDescent="0.25">
      <c r="B127" s="116" t="s">
        <v>92</v>
      </c>
      <c r="C127" s="187">
        <v>7.7452655031563316</v>
      </c>
      <c r="D127" s="188">
        <v>2.1744153007271816</v>
      </c>
      <c r="E127" s="187">
        <v>7.533498492029298</v>
      </c>
      <c r="F127" s="188">
        <f t="shared" si="38"/>
        <v>-0.21176701112703356</v>
      </c>
      <c r="G127" s="187">
        <v>7.5409499080385158</v>
      </c>
      <c r="H127" s="188">
        <f t="shared" si="38"/>
        <v>7.4514160092178372E-3</v>
      </c>
      <c r="I127" s="187">
        <v>7.8828231829178499</v>
      </c>
      <c r="J127" s="188">
        <f t="shared" si="39"/>
        <v>0.34187327487933405</v>
      </c>
      <c r="K127" s="187"/>
      <c r="L127" s="188"/>
    </row>
    <row r="128" spans="1:13" x14ac:dyDescent="0.25">
      <c r="A128" s="122"/>
      <c r="B128" s="116" t="s">
        <v>94</v>
      </c>
      <c r="C128" s="187">
        <v>7.1007009011586328</v>
      </c>
      <c r="D128" s="188">
        <v>3.1358399933987497</v>
      </c>
      <c r="E128" s="187">
        <v>7.0412095510279338</v>
      </c>
      <c r="F128" s="188">
        <f t="shared" si="38"/>
        <v>-5.9491350130699061E-2</v>
      </c>
      <c r="G128" s="187">
        <v>7.3660401115208201</v>
      </c>
      <c r="H128" s="188">
        <f t="shared" si="38"/>
        <v>0.32483056049288628</v>
      </c>
      <c r="I128" s="187">
        <v>7.6954667655511262</v>
      </c>
      <c r="J128" s="188">
        <f t="shared" si="39"/>
        <v>0.32942665403030613</v>
      </c>
      <c r="K128" s="187"/>
      <c r="L128" s="188"/>
    </row>
    <row r="129" spans="2:13" x14ac:dyDescent="0.25">
      <c r="B129" s="116" t="s">
        <v>96</v>
      </c>
      <c r="C129" s="187">
        <v>7.5264134780125644</v>
      </c>
      <c r="D129" s="188">
        <v>-0.17895022514687753</v>
      </c>
      <c r="E129" s="187">
        <v>7.0028126352228472</v>
      </c>
      <c r="F129" s="188">
        <f t="shared" si="38"/>
        <v>-0.52360084278971719</v>
      </c>
      <c r="G129" s="187">
        <v>7.3525042444821729</v>
      </c>
      <c r="H129" s="188">
        <f t="shared" si="38"/>
        <v>0.34969160925932563</v>
      </c>
      <c r="I129" s="187">
        <v>7.7374067164179108</v>
      </c>
      <c r="J129" s="188">
        <f t="shared" si="39"/>
        <v>0.3849024719357379</v>
      </c>
      <c r="K129" s="187"/>
      <c r="L129" s="188"/>
    </row>
    <row r="130" spans="2:13" x14ac:dyDescent="0.25">
      <c r="B130" s="116" t="s">
        <v>98</v>
      </c>
      <c r="C130" s="187">
        <v>6.7358556056924677</v>
      </c>
      <c r="D130" s="188">
        <v>-0.32724343584107896</v>
      </c>
      <c r="E130" s="187">
        <v>6.727220366317245</v>
      </c>
      <c r="F130" s="188">
        <f t="shared" si="38"/>
        <v>-8.635239375222703E-3</v>
      </c>
      <c r="G130" s="187">
        <v>6.8791851771589556</v>
      </c>
      <c r="H130" s="188">
        <f t="shared" si="38"/>
        <v>0.15196481084171065</v>
      </c>
      <c r="I130" s="187">
        <v>7.5679450757575761</v>
      </c>
      <c r="J130" s="188">
        <f t="shared" si="39"/>
        <v>0.68875989859862052</v>
      </c>
      <c r="K130" s="187"/>
      <c r="L130" s="188"/>
    </row>
    <row r="131" spans="2:13" ht="15.75" x14ac:dyDescent="0.25">
      <c r="B131" s="119" t="s">
        <v>32</v>
      </c>
      <c r="C131" s="189">
        <v>6.9136660747345751</v>
      </c>
      <c r="D131" s="190">
        <v>-1.7745261607308755</v>
      </c>
      <c r="E131" s="189">
        <v>7.0532105590882503</v>
      </c>
      <c r="F131" s="190">
        <f t="shared" si="38"/>
        <v>0.13954448435367528</v>
      </c>
      <c r="G131" s="189">
        <v>7.3827802166648056</v>
      </c>
      <c r="H131" s="190">
        <f t="shared" si="38"/>
        <v>0.32956965757655521</v>
      </c>
      <c r="I131" s="189">
        <v>7.6740495125594732</v>
      </c>
      <c r="J131" s="190">
        <f t="shared" si="39"/>
        <v>0.29126929589466766</v>
      </c>
      <c r="K131" s="189">
        <v>7.8055380622507204</v>
      </c>
      <c r="L131" s="190">
        <v>0.20808296716829222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306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7.5774058577405858</v>
      </c>
      <c r="D141" s="188">
        <v>0.65968853856341259</v>
      </c>
      <c r="E141" s="187">
        <v>8.3240911891558849</v>
      </c>
      <c r="F141" s="188">
        <f t="shared" ref="F141:H143" si="43">IFERROR(E141-C141,"-")</f>
        <v>0.74668533141529903</v>
      </c>
      <c r="G141" s="187">
        <v>9.5926157697121397</v>
      </c>
      <c r="H141" s="188">
        <f t="shared" si="43"/>
        <v>1.2685245805562548</v>
      </c>
      <c r="I141" s="187">
        <v>8.2321326472269867</v>
      </c>
      <c r="J141" s="188">
        <f t="shared" ref="J141:J143" si="44">IFERROR(I141-G141,"-")</f>
        <v>-1.360483122485153</v>
      </c>
      <c r="K141" s="187">
        <v>7.774903687396808</v>
      </c>
      <c r="L141" s="188">
        <f t="shared" ref="L141:L146" si="45">IFERROR(K141-I141,"-")</f>
        <v>-0.45722895983017864</v>
      </c>
    </row>
    <row r="142" spans="2:13" x14ac:dyDescent="0.25">
      <c r="B142" s="116" t="s">
        <v>78</v>
      </c>
      <c r="C142" s="187">
        <v>7.015625</v>
      </c>
      <c r="D142" s="188">
        <v>-0.31605816831683153</v>
      </c>
      <c r="E142" s="187">
        <v>7.9921135646687693</v>
      </c>
      <c r="F142" s="188">
        <f t="shared" si="43"/>
        <v>0.97648856466876932</v>
      </c>
      <c r="G142" s="187">
        <v>9.1799802761341223</v>
      </c>
      <c r="H142" s="188">
        <f t="shared" si="43"/>
        <v>1.1878667114653529</v>
      </c>
      <c r="I142" s="187">
        <v>8.9388221841052022</v>
      </c>
      <c r="J142" s="188">
        <f t="shared" si="44"/>
        <v>-0.24115809202892002</v>
      </c>
      <c r="K142" s="187">
        <v>8.3076049943246311</v>
      </c>
      <c r="L142" s="188">
        <f t="shared" si="45"/>
        <v>-0.63121718978057118</v>
      </c>
    </row>
    <row r="143" spans="2:13" x14ac:dyDescent="0.25">
      <c r="B143" s="116" t="s">
        <v>80</v>
      </c>
      <c r="C143" s="187">
        <v>7.231012658227848</v>
      </c>
      <c r="D143" s="188">
        <v>-2.7980195998366684</v>
      </c>
      <c r="E143" s="187">
        <v>8.19392523364486</v>
      </c>
      <c r="F143" s="188">
        <f t="shared" si="43"/>
        <v>0.96291257541701203</v>
      </c>
      <c r="G143" s="187">
        <v>7.9189031505250878</v>
      </c>
      <c r="H143" s="188">
        <f t="shared" si="43"/>
        <v>-0.27502208311977228</v>
      </c>
      <c r="I143" s="187">
        <v>8.2895294616362865</v>
      </c>
      <c r="J143" s="188">
        <f t="shared" si="44"/>
        <v>0.3706263111111987</v>
      </c>
      <c r="K143" s="187">
        <v>7.7248822605965461</v>
      </c>
      <c r="L143" s="188">
        <f t="shared" si="45"/>
        <v>-0.56464720103974031</v>
      </c>
    </row>
    <row r="144" spans="2:13" x14ac:dyDescent="0.25">
      <c r="B144" s="116" t="s">
        <v>82</v>
      </c>
      <c r="C144" s="187">
        <v>7.3420074349442377</v>
      </c>
      <c r="D144" s="188" t="s">
        <v>257</v>
      </c>
      <c r="E144" s="187">
        <v>7.7774952320406863</v>
      </c>
      <c r="F144" s="188">
        <f>IFERROR(E144-C144,"-")</f>
        <v>0.43548779709644858</v>
      </c>
      <c r="G144" s="187">
        <v>9.9245283018867916</v>
      </c>
      <c r="H144" s="188">
        <f>IFERROR(G144-E144,"-")</f>
        <v>2.1470330698461053</v>
      </c>
      <c r="I144" s="187">
        <v>7.8938468764678253</v>
      </c>
      <c r="J144" s="188">
        <f>IFERROR(I144-G144,"-")</f>
        <v>-2.0306814254189662</v>
      </c>
      <c r="K144" s="187">
        <v>7.7075306479859895</v>
      </c>
      <c r="L144" s="188">
        <f t="shared" si="45"/>
        <v>-0.18631622848183582</v>
      </c>
    </row>
    <row r="145" spans="1:13" x14ac:dyDescent="0.25">
      <c r="B145" s="116" t="s">
        <v>84</v>
      </c>
      <c r="C145" s="187">
        <v>6.5496183206106871</v>
      </c>
      <c r="D145" s="188" t="s">
        <v>257</v>
      </c>
      <c r="E145" s="187">
        <v>7.8512089274643522</v>
      </c>
      <c r="F145" s="188">
        <f t="shared" ref="F145:H153" si="46">IFERROR(E145-C145,"-")</f>
        <v>1.3015906068536651</v>
      </c>
      <c r="G145" s="187">
        <v>9.1011302795954787</v>
      </c>
      <c r="H145" s="188">
        <f t="shared" si="46"/>
        <v>1.2499213521311265</v>
      </c>
      <c r="I145" s="187">
        <v>12.54282267792521</v>
      </c>
      <c r="J145" s="188">
        <f t="shared" ref="J145:J153" si="47">IFERROR(I145-G145,"-")</f>
        <v>3.4416923983297316</v>
      </c>
      <c r="K145" s="187">
        <v>7.3985401459854012</v>
      </c>
      <c r="L145" s="188">
        <f t="shared" si="45"/>
        <v>-5.1442825319398091</v>
      </c>
    </row>
    <row r="146" spans="1:13" x14ac:dyDescent="0.25">
      <c r="B146" s="116" t="s">
        <v>86</v>
      </c>
      <c r="C146" s="187">
        <v>7.9567099567099566</v>
      </c>
      <c r="D146" s="188" t="s">
        <v>257</v>
      </c>
      <c r="E146" s="187">
        <v>10.041487839771101</v>
      </c>
      <c r="F146" s="188">
        <f t="shared" si="46"/>
        <v>2.0847778830611441</v>
      </c>
      <c r="G146" s="187">
        <v>8.6592379583033789</v>
      </c>
      <c r="H146" s="188">
        <f t="shared" si="46"/>
        <v>-1.3822498814677218</v>
      </c>
      <c r="I146" s="187">
        <v>9.0062460961898818</v>
      </c>
      <c r="J146" s="188">
        <f t="shared" si="47"/>
        <v>0.34700813788650287</v>
      </c>
      <c r="K146" s="187">
        <v>8.6064516129032267</v>
      </c>
      <c r="L146" s="188">
        <f t="shared" si="45"/>
        <v>-0.39979448328665512</v>
      </c>
    </row>
    <row r="147" spans="1:13" x14ac:dyDescent="0.25">
      <c r="B147" s="116" t="s">
        <v>88</v>
      </c>
      <c r="C147" s="187">
        <v>7.3955555555555552</v>
      </c>
      <c r="D147" s="188" t="s">
        <v>257</v>
      </c>
      <c r="E147" s="187">
        <v>9.4104084321475625</v>
      </c>
      <c r="F147" s="188">
        <f t="shared" si="46"/>
        <v>2.0148528765920073</v>
      </c>
      <c r="G147" s="187">
        <v>9.7504288164665525</v>
      </c>
      <c r="H147" s="188">
        <f t="shared" si="46"/>
        <v>0.34002038431898995</v>
      </c>
      <c r="I147" s="187">
        <v>9.8148606811145509</v>
      </c>
      <c r="J147" s="188">
        <f t="shared" si="47"/>
        <v>6.4431864647998438E-2</v>
      </c>
      <c r="K147" s="187"/>
      <c r="L147" s="188"/>
    </row>
    <row r="148" spans="1:13" x14ac:dyDescent="0.25">
      <c r="B148" s="116" t="s">
        <v>90</v>
      </c>
      <c r="C148" s="187">
        <v>6.5977900552486188</v>
      </c>
      <c r="D148" s="188">
        <v>-0.79688843699084888</v>
      </c>
      <c r="E148" s="187">
        <v>9.9661354581673312</v>
      </c>
      <c r="F148" s="188">
        <f t="shared" si="46"/>
        <v>3.3683454029187123</v>
      </c>
      <c r="G148" s="187">
        <v>9.4147727272727266</v>
      </c>
      <c r="H148" s="188">
        <f t="shared" si="46"/>
        <v>-0.55136273089460452</v>
      </c>
      <c r="I148" s="187">
        <v>9.781685467816855</v>
      </c>
      <c r="J148" s="188">
        <f t="shared" si="47"/>
        <v>0.36691274054412837</v>
      </c>
      <c r="K148" s="187"/>
      <c r="L148" s="188"/>
    </row>
    <row r="149" spans="1:13" x14ac:dyDescent="0.25">
      <c r="B149" s="116" t="s">
        <v>92</v>
      </c>
      <c r="C149" s="187">
        <v>7.3301088270858523</v>
      </c>
      <c r="D149" s="188">
        <v>-10.4988385413352</v>
      </c>
      <c r="E149" s="187">
        <v>8.6907849829351544</v>
      </c>
      <c r="F149" s="188">
        <f t="shared" si="46"/>
        <v>1.3606761558493021</v>
      </c>
      <c r="G149" s="187">
        <v>9.2540394973070015</v>
      </c>
      <c r="H149" s="188">
        <f t="shared" si="46"/>
        <v>0.56325451437184704</v>
      </c>
      <c r="I149" s="187">
        <v>9.7643636363636368</v>
      </c>
      <c r="J149" s="188">
        <f t="shared" si="47"/>
        <v>0.51032413905663532</v>
      </c>
      <c r="K149" s="187"/>
      <c r="L149" s="188"/>
    </row>
    <row r="150" spans="1:13" x14ac:dyDescent="0.25">
      <c r="A150" s="122"/>
      <c r="B150" s="116" t="s">
        <v>94</v>
      </c>
      <c r="C150" s="187">
        <v>6.9228694714131604</v>
      </c>
      <c r="D150" s="188">
        <v>2.1496735951245007</v>
      </c>
      <c r="E150" s="187">
        <v>9.565085771947528</v>
      </c>
      <c r="F150" s="188">
        <f t="shared" si="46"/>
        <v>2.6422163005343675</v>
      </c>
      <c r="G150" s="187">
        <v>8.8236196319018401</v>
      </c>
      <c r="H150" s="188">
        <f t="shared" si="46"/>
        <v>-0.74146614004568789</v>
      </c>
      <c r="I150" s="187">
        <v>8.1571428571428566</v>
      </c>
      <c r="J150" s="188">
        <f t="shared" si="47"/>
        <v>-0.66647677475898348</v>
      </c>
      <c r="K150" s="187"/>
      <c r="L150" s="188"/>
    </row>
    <row r="151" spans="1:13" x14ac:dyDescent="0.25">
      <c r="B151" s="116" t="s">
        <v>96</v>
      </c>
      <c r="C151" s="187">
        <v>7.9698209718670077</v>
      </c>
      <c r="D151" s="188">
        <v>0.27510149991981336</v>
      </c>
      <c r="E151" s="187">
        <v>8.4321148825065269</v>
      </c>
      <c r="F151" s="188">
        <f t="shared" si="46"/>
        <v>0.46229391063951919</v>
      </c>
      <c r="G151" s="187">
        <v>8.2161835748792278</v>
      </c>
      <c r="H151" s="188">
        <f t="shared" si="46"/>
        <v>-0.21593130762729906</v>
      </c>
      <c r="I151" s="187">
        <v>7.9636135508155581</v>
      </c>
      <c r="J151" s="188">
        <f t="shared" si="47"/>
        <v>-0.25257002406366968</v>
      </c>
      <c r="K151" s="187"/>
      <c r="L151" s="188"/>
    </row>
    <row r="152" spans="1:13" x14ac:dyDescent="0.25">
      <c r="B152" s="116" t="s">
        <v>98</v>
      </c>
      <c r="C152" s="187">
        <v>8.2085187539732996</v>
      </c>
      <c r="D152" s="188">
        <v>0.30397329942784523</v>
      </c>
      <c r="E152" s="187">
        <v>8.8064864864864862</v>
      </c>
      <c r="F152" s="188">
        <f t="shared" si="46"/>
        <v>0.59796773251318669</v>
      </c>
      <c r="G152" s="187">
        <v>8.446748878923767</v>
      </c>
      <c r="H152" s="188">
        <f t="shared" si="46"/>
        <v>-0.35973760756271922</v>
      </c>
      <c r="I152" s="187">
        <v>8.140483383685801</v>
      </c>
      <c r="J152" s="188">
        <f t="shared" si="47"/>
        <v>-0.30626549523796598</v>
      </c>
      <c r="K152" s="187"/>
      <c r="L152" s="188"/>
    </row>
    <row r="153" spans="1:13" ht="15.75" x14ac:dyDescent="0.25">
      <c r="B153" s="119" t="s">
        <v>32</v>
      </c>
      <c r="C153" s="189">
        <v>7.4559044955904499</v>
      </c>
      <c r="D153" s="190">
        <v>-0.1031818996429168</v>
      </c>
      <c r="E153" s="189">
        <v>8.7135806018784745</v>
      </c>
      <c r="F153" s="190">
        <f t="shared" si="46"/>
        <v>1.2576761062880246</v>
      </c>
      <c r="G153" s="189">
        <v>8.8677046429237372</v>
      </c>
      <c r="H153" s="190">
        <f t="shared" si="46"/>
        <v>0.15412404104526267</v>
      </c>
      <c r="I153" s="189">
        <v>8.7609598523304104</v>
      </c>
      <c r="J153" s="190">
        <f t="shared" si="47"/>
        <v>-0.10674479059332675</v>
      </c>
      <c r="K153" s="189">
        <v>7.8908133971291869</v>
      </c>
      <c r="L153" s="190">
        <v>-0.86590703297833915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307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5.8173913043478258</v>
      </c>
      <c r="D163" s="188">
        <v>0.29719286352571395</v>
      </c>
      <c r="E163" s="187">
        <v>6.7374773687386842</v>
      </c>
      <c r="F163" s="188">
        <f t="shared" ref="F163:H165" si="51">IFERROR(E163-C163,"-")</f>
        <v>0.92008606439085838</v>
      </c>
      <c r="G163" s="187">
        <v>7.8937875751503004</v>
      </c>
      <c r="H163" s="188">
        <f t="shared" si="51"/>
        <v>1.1563102064116162</v>
      </c>
      <c r="I163" s="187">
        <v>7.2264875239923221</v>
      </c>
      <c r="J163" s="188">
        <f t="shared" ref="J163:J165" si="52">IFERROR(I163-G163,"-")</f>
        <v>-0.6673000511579783</v>
      </c>
      <c r="K163" s="187">
        <v>6.7136273864384464</v>
      </c>
      <c r="L163" s="188">
        <f t="shared" ref="L163:L168" si="53">IFERROR(K163-I163,"-")</f>
        <v>-0.51286013755387572</v>
      </c>
    </row>
    <row r="164" spans="2:12" x14ac:dyDescent="0.25">
      <c r="B164" s="116" t="s">
        <v>78</v>
      </c>
      <c r="C164" s="187">
        <v>4.5502645502645507</v>
      </c>
      <c r="D164" s="188">
        <v>-1.8131969881969878</v>
      </c>
      <c r="E164" s="187">
        <v>6.2614051094890515</v>
      </c>
      <c r="F164" s="188">
        <f t="shared" si="51"/>
        <v>1.7111405592245008</v>
      </c>
      <c r="G164" s="187">
        <v>6.1108410306271272</v>
      </c>
      <c r="H164" s="188">
        <f t="shared" si="51"/>
        <v>-0.15056407886192424</v>
      </c>
      <c r="I164" s="187">
        <v>6.3094629156010233</v>
      </c>
      <c r="J164" s="188">
        <f t="shared" si="52"/>
        <v>0.1986218849738961</v>
      </c>
      <c r="K164" s="187">
        <v>6.3638651233014594</v>
      </c>
      <c r="L164" s="188">
        <f t="shared" si="53"/>
        <v>5.4402207700436023E-2</v>
      </c>
    </row>
    <row r="165" spans="2:12" x14ac:dyDescent="0.25">
      <c r="B165" s="116" t="s">
        <v>80</v>
      </c>
      <c r="C165" s="187">
        <v>6.5810439560439562</v>
      </c>
      <c r="D165" s="188">
        <v>-2.1199695574695578</v>
      </c>
      <c r="E165" s="187">
        <v>6.9642857142857144</v>
      </c>
      <c r="F165" s="188">
        <f t="shared" si="51"/>
        <v>0.38324175824175821</v>
      </c>
      <c r="G165" s="187">
        <v>7.023180154534364</v>
      </c>
      <c r="H165" s="188">
        <f t="shared" si="51"/>
        <v>5.8894440248649538E-2</v>
      </c>
      <c r="I165" s="187">
        <v>6.5350000000000001</v>
      </c>
      <c r="J165" s="188">
        <f t="shared" si="52"/>
        <v>-0.48818015453436381</v>
      </c>
      <c r="K165" s="187">
        <v>6.4968078932095183</v>
      </c>
      <c r="L165" s="188">
        <f t="shared" si="53"/>
        <v>-3.8192106790481795E-2</v>
      </c>
    </row>
    <row r="166" spans="2:12" x14ac:dyDescent="0.25">
      <c r="B166" s="116" t="s">
        <v>82</v>
      </c>
      <c r="C166" s="187">
        <v>4.0613107822410148</v>
      </c>
      <c r="D166" s="188" t="s">
        <v>257</v>
      </c>
      <c r="E166" s="187">
        <v>5.9081426648721402</v>
      </c>
      <c r="F166" s="188">
        <f>IFERROR(E166-C166,"-")</f>
        <v>1.8468318826311254</v>
      </c>
      <c r="G166" s="187">
        <v>5.9860979462875195</v>
      </c>
      <c r="H166" s="188">
        <f>IFERROR(G166-E166,"-")</f>
        <v>7.7955281415379218E-2</v>
      </c>
      <c r="I166" s="187">
        <v>6.1740909090909089</v>
      </c>
      <c r="J166" s="188">
        <f>IFERROR(I166-G166,"-")</f>
        <v>0.1879929628033894</v>
      </c>
      <c r="K166" s="187">
        <v>6.3537576167907925</v>
      </c>
      <c r="L166" s="188">
        <f t="shared" si="53"/>
        <v>0.17966670769988369</v>
      </c>
    </row>
    <row r="167" spans="2:12" x14ac:dyDescent="0.25">
      <c r="B167" s="116" t="s">
        <v>84</v>
      </c>
      <c r="C167" s="187">
        <v>4.3159065628476085</v>
      </c>
      <c r="D167" s="188" t="s">
        <v>257</v>
      </c>
      <c r="E167" s="187">
        <v>6.3199523052464226</v>
      </c>
      <c r="F167" s="188">
        <f t="shared" ref="F167:H175" si="54">IFERROR(E167-C167,"-")</f>
        <v>2.0040457423988141</v>
      </c>
      <c r="G167" s="187">
        <v>7.0540976988292288</v>
      </c>
      <c r="H167" s="188">
        <f t="shared" si="54"/>
        <v>0.73414539358280617</v>
      </c>
      <c r="I167" s="187">
        <v>7.4310954063604244</v>
      </c>
      <c r="J167" s="188">
        <f t="shared" ref="J167:J175" si="55">IFERROR(I167-G167,"-")</f>
        <v>0.37699770753119566</v>
      </c>
      <c r="K167" s="187">
        <v>6.7000465766185373</v>
      </c>
      <c r="L167" s="188">
        <f t="shared" si="53"/>
        <v>-0.73104882974188712</v>
      </c>
    </row>
    <row r="168" spans="2:12" x14ac:dyDescent="0.25">
      <c r="B168" s="116" t="s">
        <v>86</v>
      </c>
      <c r="C168" s="187">
        <v>5.9469496021220163</v>
      </c>
      <c r="D168" s="188" t="s">
        <v>257</v>
      </c>
      <c r="E168" s="187">
        <v>6.4923076923076923</v>
      </c>
      <c r="F168" s="188">
        <f t="shared" si="54"/>
        <v>0.54535809018567605</v>
      </c>
      <c r="G168" s="187">
        <v>6.846736596736597</v>
      </c>
      <c r="H168" s="188">
        <f t="shared" si="54"/>
        <v>0.35442890442890462</v>
      </c>
      <c r="I168" s="187">
        <v>7.2542975696502667</v>
      </c>
      <c r="J168" s="188">
        <f t="shared" si="55"/>
        <v>0.40756097291366977</v>
      </c>
      <c r="K168" s="187">
        <v>6.6734177215189874</v>
      </c>
      <c r="L168" s="188">
        <f t="shared" si="53"/>
        <v>-0.58087984813127935</v>
      </c>
    </row>
    <row r="169" spans="2:12" x14ac:dyDescent="0.25">
      <c r="B169" s="116" t="s">
        <v>88</v>
      </c>
      <c r="C169" s="187">
        <v>6.3998250218722657</v>
      </c>
      <c r="D169" s="188" t="s">
        <v>257</v>
      </c>
      <c r="E169" s="187">
        <v>6.6530108588351435</v>
      </c>
      <c r="F169" s="188">
        <f t="shared" si="54"/>
        <v>0.25318583696287789</v>
      </c>
      <c r="G169" s="187">
        <v>7.4846723044397461</v>
      </c>
      <c r="H169" s="188">
        <f t="shared" si="54"/>
        <v>0.83166144560460253</v>
      </c>
      <c r="I169" s="187">
        <v>7.0748587570621471</v>
      </c>
      <c r="J169" s="188">
        <f t="shared" si="55"/>
        <v>-0.40981354737759901</v>
      </c>
      <c r="K169" s="187"/>
      <c r="L169" s="188"/>
    </row>
    <row r="170" spans="2:12" x14ac:dyDescent="0.25">
      <c r="B170" s="116" t="s">
        <v>90</v>
      </c>
      <c r="C170" s="187">
        <v>7.0756446991404012</v>
      </c>
      <c r="D170" s="188">
        <v>-0.61534731910361273</v>
      </c>
      <c r="E170" s="187">
        <v>7.2864745011086471</v>
      </c>
      <c r="F170" s="188">
        <f t="shared" si="54"/>
        <v>0.21082980196824597</v>
      </c>
      <c r="G170" s="187">
        <v>7.9534117647058826</v>
      </c>
      <c r="H170" s="188">
        <f t="shared" si="54"/>
        <v>0.66693726359723549</v>
      </c>
      <c r="I170" s="187">
        <v>8.1352278294953457</v>
      </c>
      <c r="J170" s="188">
        <f t="shared" si="55"/>
        <v>0.18181606478946311</v>
      </c>
      <c r="K170" s="187"/>
      <c r="L170" s="188"/>
    </row>
    <row r="171" spans="2:12" x14ac:dyDescent="0.25">
      <c r="B171" s="116" t="s">
        <v>92</v>
      </c>
      <c r="C171" s="187">
        <v>7.2506329113924046</v>
      </c>
      <c r="D171" s="188">
        <v>-0.73764833860759538</v>
      </c>
      <c r="E171" s="187">
        <v>6.5264691597863038</v>
      </c>
      <c r="F171" s="188">
        <f t="shared" si="54"/>
        <v>-0.7241637516061008</v>
      </c>
      <c r="G171" s="187">
        <v>6.5689448441247</v>
      </c>
      <c r="H171" s="188">
        <f t="shared" si="54"/>
        <v>4.2475684338396213E-2</v>
      </c>
      <c r="I171" s="187">
        <v>7.5481120584652865</v>
      </c>
      <c r="J171" s="188">
        <f t="shared" si="55"/>
        <v>0.97916721434058651</v>
      </c>
      <c r="K171" s="187"/>
      <c r="L171" s="188"/>
    </row>
    <row r="172" spans="2:12" x14ac:dyDescent="0.25">
      <c r="B172" s="116" t="s">
        <v>94</v>
      </c>
      <c r="C172" s="187">
        <v>5.982193732193732</v>
      </c>
      <c r="D172" s="188">
        <v>-0.24253872916179731</v>
      </c>
      <c r="E172" s="187">
        <v>6.1283255086071984</v>
      </c>
      <c r="F172" s="188">
        <f t="shared" si="54"/>
        <v>0.14613177641346642</v>
      </c>
      <c r="G172" s="187">
        <v>6.1717967072297784</v>
      </c>
      <c r="H172" s="188">
        <f t="shared" si="54"/>
        <v>4.3471198622579976E-2</v>
      </c>
      <c r="I172" s="187">
        <v>6.3906847410497045</v>
      </c>
      <c r="J172" s="188">
        <f t="shared" si="55"/>
        <v>0.21888803381992616</v>
      </c>
      <c r="K172" s="187"/>
      <c r="L172" s="188"/>
    </row>
    <row r="173" spans="2:12" x14ac:dyDescent="0.25">
      <c r="B173" s="116" t="s">
        <v>96</v>
      </c>
      <c r="C173" s="187">
        <v>6.9024390243902438</v>
      </c>
      <c r="D173" s="188">
        <v>-1.0975609756097562</v>
      </c>
      <c r="E173" s="187">
        <v>7.0292553191489358</v>
      </c>
      <c r="F173" s="188">
        <f t="shared" si="54"/>
        <v>0.12681629475869194</v>
      </c>
      <c r="G173" s="187">
        <v>5.8347953216374266</v>
      </c>
      <c r="H173" s="188">
        <f t="shared" si="54"/>
        <v>-1.1944599975115091</v>
      </c>
      <c r="I173" s="187">
        <v>5.36242774566474</v>
      </c>
      <c r="J173" s="188">
        <f t="shared" si="55"/>
        <v>-0.47236757597268664</v>
      </c>
      <c r="K173" s="187"/>
      <c r="L173" s="188"/>
    </row>
    <row r="174" spans="2:12" x14ac:dyDescent="0.25">
      <c r="B174" s="116" t="s">
        <v>98</v>
      </c>
      <c r="C174" s="187">
        <v>6.2885729331226958</v>
      </c>
      <c r="D174" s="188">
        <v>1.2194725419884067</v>
      </c>
      <c r="E174" s="187">
        <v>5.7238356164383566</v>
      </c>
      <c r="F174" s="188">
        <f t="shared" si="54"/>
        <v>-0.56473731668433924</v>
      </c>
      <c r="G174" s="187">
        <v>6.7889048991354466</v>
      </c>
      <c r="H174" s="188">
        <f t="shared" si="54"/>
        <v>1.06506928269709</v>
      </c>
      <c r="I174" s="187">
        <v>5.9061784897025174</v>
      </c>
      <c r="J174" s="188">
        <f t="shared" si="55"/>
        <v>-0.88272640943292924</v>
      </c>
      <c r="K174" s="187"/>
      <c r="L174" s="188"/>
    </row>
    <row r="175" spans="2:12" ht="15.75" x14ac:dyDescent="0.25">
      <c r="B175" s="119" t="s">
        <v>32</v>
      </c>
      <c r="C175" s="189">
        <v>6.1666010756919851</v>
      </c>
      <c r="D175" s="190">
        <v>-0.27964854471493883</v>
      </c>
      <c r="E175" s="189">
        <v>6.4614650441422095</v>
      </c>
      <c r="F175" s="190">
        <f t="shared" si="54"/>
        <v>0.29486396845022433</v>
      </c>
      <c r="G175" s="189">
        <v>6.7663577989108346</v>
      </c>
      <c r="H175" s="190">
        <f t="shared" si="54"/>
        <v>0.3048927547686251</v>
      </c>
      <c r="I175" s="189">
        <v>6.7474636455867429</v>
      </c>
      <c r="J175" s="190">
        <f t="shared" si="55"/>
        <v>-1.8894153324091612E-2</v>
      </c>
      <c r="K175" s="189">
        <v>6.5268681780016795</v>
      </c>
      <c r="L175" s="190">
        <v>-0.22500236315022626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308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6.3085714285714287</v>
      </c>
      <c r="D185" s="188">
        <v>-3.0109173893199452</v>
      </c>
      <c r="E185" s="187">
        <v>8.6969696969696972</v>
      </c>
      <c r="F185" s="188">
        <f t="shared" ref="F185:H187" si="59">IFERROR(E185-C185,"-")</f>
        <v>2.3883982683982685</v>
      </c>
      <c r="G185" s="187">
        <v>8.581047381546135</v>
      </c>
      <c r="H185" s="188">
        <f t="shared" si="59"/>
        <v>-0.11592231542356224</v>
      </c>
      <c r="I185" s="187">
        <v>7.8496932515337425</v>
      </c>
      <c r="J185" s="188">
        <f t="shared" ref="J185:J187" si="60">IFERROR(I185-G185,"-")</f>
        <v>-0.73135413001239247</v>
      </c>
      <c r="K185" s="187">
        <v>7.712074303405573</v>
      </c>
      <c r="L185" s="188">
        <f t="shared" ref="L185:L190" si="61">IFERROR(K185-I185,"-")</f>
        <v>-0.13761894812816955</v>
      </c>
    </row>
    <row r="186" spans="1:13" x14ac:dyDescent="0.25">
      <c r="B186" s="116" t="s">
        <v>78</v>
      </c>
      <c r="C186" s="187">
        <v>8.6111111111111107</v>
      </c>
      <c r="D186" s="188">
        <v>2.3213914849428861</v>
      </c>
      <c r="E186" s="187">
        <v>7.5101123595505621</v>
      </c>
      <c r="F186" s="188">
        <f t="shared" si="59"/>
        <v>-1.1009987515605486</v>
      </c>
      <c r="G186" s="187">
        <v>7.6536796536796539</v>
      </c>
      <c r="H186" s="188">
        <f t="shared" si="59"/>
        <v>0.14356729412909175</v>
      </c>
      <c r="I186" s="187">
        <v>6.2706552706552703</v>
      </c>
      <c r="J186" s="188">
        <f t="shared" si="60"/>
        <v>-1.3830243830243836</v>
      </c>
      <c r="K186" s="187">
        <v>6.7702349869451695</v>
      </c>
      <c r="L186" s="188">
        <f t="shared" si="61"/>
        <v>0.49957971628989917</v>
      </c>
    </row>
    <row r="187" spans="1:13" x14ac:dyDescent="0.25">
      <c r="B187" s="116" t="s">
        <v>80</v>
      </c>
      <c r="C187" s="187">
        <v>5.25</v>
      </c>
      <c r="D187" s="188">
        <v>-1.930616740088106</v>
      </c>
      <c r="E187" s="187">
        <v>9.2798742138364787</v>
      </c>
      <c r="F187" s="188">
        <f t="shared" si="59"/>
        <v>4.0298742138364787</v>
      </c>
      <c r="G187" s="187">
        <v>7.7043918918918921</v>
      </c>
      <c r="H187" s="188">
        <f t="shared" si="59"/>
        <v>-1.5754823219445866</v>
      </c>
      <c r="I187" s="187">
        <v>7.7165354330708658</v>
      </c>
      <c r="J187" s="188">
        <f t="shared" si="60"/>
        <v>1.2143541178973649E-2</v>
      </c>
      <c r="K187" s="187">
        <v>7.9440789473684212</v>
      </c>
      <c r="L187" s="188">
        <f t="shared" si="61"/>
        <v>0.22754351429755548</v>
      </c>
    </row>
    <row r="188" spans="1:13" x14ac:dyDescent="0.25">
      <c r="B188" s="116" t="s">
        <v>82</v>
      </c>
      <c r="C188" s="187">
        <v>5.2121212121212119</v>
      </c>
      <c r="D188" s="188" t="s">
        <v>257</v>
      </c>
      <c r="E188" s="187">
        <v>7.8366197183098594</v>
      </c>
      <c r="F188" s="188">
        <f>IFERROR(E188-C188,"-")</f>
        <v>2.6244985061886474</v>
      </c>
      <c r="G188" s="187">
        <v>8.6806930693069315</v>
      </c>
      <c r="H188" s="188">
        <f>IFERROR(G188-E188,"-")</f>
        <v>0.84407335099707215</v>
      </c>
      <c r="I188" s="187">
        <v>5.963093145869947</v>
      </c>
      <c r="J188" s="188">
        <f>IFERROR(I188-G188,"-")</f>
        <v>-2.7175999234369845</v>
      </c>
      <c r="K188" s="187">
        <v>5.3320964749536177</v>
      </c>
      <c r="L188" s="188">
        <f t="shared" si="61"/>
        <v>-0.63099667091632927</v>
      </c>
    </row>
    <row r="189" spans="1:13" x14ac:dyDescent="0.25">
      <c r="B189" s="116" t="s">
        <v>84</v>
      </c>
      <c r="C189" s="187">
        <v>4.8250000000000002</v>
      </c>
      <c r="D189" s="188" t="s">
        <v>257</v>
      </c>
      <c r="E189" s="187">
        <v>7.5637065637065639</v>
      </c>
      <c r="F189" s="188">
        <f t="shared" ref="F189:H197" si="62">IFERROR(E189-C189,"-")</f>
        <v>2.7387065637065637</v>
      </c>
      <c r="G189" s="187">
        <v>8.140703517587939</v>
      </c>
      <c r="H189" s="188">
        <f t="shared" si="62"/>
        <v>0.57699695388137506</v>
      </c>
      <c r="I189" s="187">
        <v>11.962085308056873</v>
      </c>
      <c r="J189" s="188">
        <f t="shared" ref="J189:J197" si="63">IFERROR(I189-G189,"-")</f>
        <v>3.8213817904689336</v>
      </c>
      <c r="K189" s="187">
        <v>8.8328530259365987</v>
      </c>
      <c r="L189" s="188">
        <f t="shared" si="61"/>
        <v>-3.1292322821202738</v>
      </c>
    </row>
    <row r="190" spans="1:13" x14ac:dyDescent="0.25">
      <c r="B190" s="116" t="s">
        <v>125</v>
      </c>
      <c r="C190" s="187">
        <v>6.8023255813953485</v>
      </c>
      <c r="D190" s="188" t="s">
        <v>257</v>
      </c>
      <c r="E190" s="187">
        <v>7.7424657534246579</v>
      </c>
      <c r="F190" s="188">
        <f t="shared" si="62"/>
        <v>0.94014017202930944</v>
      </c>
      <c r="G190" s="187">
        <v>8.120075046904315</v>
      </c>
      <c r="H190" s="188">
        <f t="shared" si="62"/>
        <v>0.3776092934796571</v>
      </c>
      <c r="I190" s="187">
        <v>7.7861842105263159</v>
      </c>
      <c r="J190" s="188">
        <f t="shared" si="63"/>
        <v>-0.3338908363779991</v>
      </c>
      <c r="K190" s="187">
        <v>6.4454277286135691</v>
      </c>
      <c r="L190" s="188">
        <f t="shared" si="61"/>
        <v>-1.3407564819127469</v>
      </c>
    </row>
    <row r="191" spans="1:13" x14ac:dyDescent="0.25">
      <c r="B191" s="116" t="s">
        <v>88</v>
      </c>
      <c r="C191" s="187">
        <v>9.1930693069306937</v>
      </c>
      <c r="D191" s="188" t="s">
        <v>257</v>
      </c>
      <c r="E191" s="187">
        <v>6.6090014064697611</v>
      </c>
      <c r="F191" s="188">
        <f t="shared" si="62"/>
        <v>-2.5840679004609326</v>
      </c>
      <c r="G191" s="187">
        <v>7.4171974522292992</v>
      </c>
      <c r="H191" s="188">
        <f t="shared" si="62"/>
        <v>0.80819604575953807</v>
      </c>
      <c r="I191" s="187">
        <v>7.7472924187725631</v>
      </c>
      <c r="J191" s="188">
        <f t="shared" si="63"/>
        <v>0.33009496654326398</v>
      </c>
      <c r="K191" s="187"/>
      <c r="L191" s="188"/>
    </row>
    <row r="192" spans="1:13" x14ac:dyDescent="0.25">
      <c r="B192" s="116" t="s">
        <v>90</v>
      </c>
      <c r="C192" s="187">
        <v>4.776859504132231</v>
      </c>
      <c r="D192" s="188">
        <v>-0.23986912040308539</v>
      </c>
      <c r="E192" s="187">
        <v>7.5533199195171026</v>
      </c>
      <c r="F192" s="188">
        <f t="shared" si="62"/>
        <v>2.7764604153848715</v>
      </c>
      <c r="G192" s="187">
        <v>6.4814814814814818</v>
      </c>
      <c r="H192" s="188">
        <f t="shared" si="62"/>
        <v>-1.0718384380356207</v>
      </c>
      <c r="I192" s="187">
        <v>7.8896321070234112</v>
      </c>
      <c r="J192" s="188">
        <f t="shared" si="63"/>
        <v>1.4081506255419294</v>
      </c>
      <c r="K192" s="187"/>
      <c r="L192" s="188"/>
    </row>
    <row r="193" spans="2:13" x14ac:dyDescent="0.25">
      <c r="B193" s="116" t="s">
        <v>92</v>
      </c>
      <c r="C193" s="187">
        <v>6.3159999999999998</v>
      </c>
      <c r="D193" s="188">
        <v>0.26242857142857101</v>
      </c>
      <c r="E193" s="187">
        <v>7.6696165191740411</v>
      </c>
      <c r="F193" s="188">
        <f t="shared" si="62"/>
        <v>1.3536165191740412</v>
      </c>
      <c r="G193" s="187">
        <v>7.8940092165898621</v>
      </c>
      <c r="H193" s="188">
        <f t="shared" si="62"/>
        <v>0.22439269741582102</v>
      </c>
      <c r="I193" s="187">
        <v>7.2243902439024392</v>
      </c>
      <c r="J193" s="188">
        <f t="shared" si="63"/>
        <v>-0.66961897268742288</v>
      </c>
      <c r="K193" s="187"/>
      <c r="L193" s="188"/>
    </row>
    <row r="194" spans="2:13" x14ac:dyDescent="0.25">
      <c r="B194" s="116" t="s">
        <v>94</v>
      </c>
      <c r="C194" s="187">
        <v>5.9019607843137258</v>
      </c>
      <c r="D194" s="188">
        <v>-1.7289915966386555</v>
      </c>
      <c r="E194" s="187">
        <v>6.2601880877742948</v>
      </c>
      <c r="F194" s="188">
        <f t="shared" si="62"/>
        <v>0.35822730346056897</v>
      </c>
      <c r="G194" s="187">
        <v>6.36</v>
      </c>
      <c r="H194" s="188">
        <f t="shared" si="62"/>
        <v>9.9811912225705512E-2</v>
      </c>
      <c r="I194" s="187">
        <v>6.3097713097713095</v>
      </c>
      <c r="J194" s="188">
        <f t="shared" si="63"/>
        <v>-5.0228690228690809E-2</v>
      </c>
      <c r="K194" s="187"/>
      <c r="L194" s="188"/>
    </row>
    <row r="195" spans="2:13" x14ac:dyDescent="0.25">
      <c r="B195" s="116" t="s">
        <v>96</v>
      </c>
      <c r="C195" s="187">
        <v>7.4267515923566876</v>
      </c>
      <c r="D195" s="188">
        <v>1.9406404812455769</v>
      </c>
      <c r="E195" s="187">
        <v>7.8169336384439356</v>
      </c>
      <c r="F195" s="188">
        <f t="shared" si="62"/>
        <v>0.39018204608724805</v>
      </c>
      <c r="G195" s="187">
        <v>6.4905660377358494</v>
      </c>
      <c r="H195" s="188">
        <f t="shared" si="62"/>
        <v>-1.3263676007080862</v>
      </c>
      <c r="I195" s="187">
        <v>6.509615384615385</v>
      </c>
      <c r="J195" s="188">
        <f t="shared" si="63"/>
        <v>1.9049346879535634E-2</v>
      </c>
      <c r="K195" s="187"/>
      <c r="L195" s="188"/>
    </row>
    <row r="196" spans="2:13" x14ac:dyDescent="0.25">
      <c r="B196" s="116" t="s">
        <v>98</v>
      </c>
      <c r="C196" s="187">
        <v>5.7030965391621127</v>
      </c>
      <c r="D196" s="188">
        <v>0.47293780900338245</v>
      </c>
      <c r="E196" s="187">
        <v>6.9157088122605366</v>
      </c>
      <c r="F196" s="188">
        <f t="shared" si="62"/>
        <v>1.2126122730984239</v>
      </c>
      <c r="G196" s="187">
        <v>6.6901408450704229</v>
      </c>
      <c r="H196" s="188">
        <f t="shared" si="62"/>
        <v>-0.22556796719011363</v>
      </c>
      <c r="I196" s="187">
        <v>6.5411985018726595</v>
      </c>
      <c r="J196" s="188">
        <f t="shared" si="63"/>
        <v>-0.14894234319776345</v>
      </c>
      <c r="K196" s="187"/>
      <c r="L196" s="188"/>
    </row>
    <row r="197" spans="2:13" ht="15.75" x14ac:dyDescent="0.25">
      <c r="B197" s="119" t="s">
        <v>32</v>
      </c>
      <c r="C197" s="189">
        <v>6.2224880382775121</v>
      </c>
      <c r="D197" s="190">
        <v>-0.274152788595873</v>
      </c>
      <c r="E197" s="189">
        <v>7.4526143790849675</v>
      </c>
      <c r="F197" s="190">
        <f t="shared" si="62"/>
        <v>1.2301263408074554</v>
      </c>
      <c r="G197" s="189">
        <v>7.5222679306027542</v>
      </c>
      <c r="H197" s="190">
        <f t="shared" si="62"/>
        <v>6.9653551517786738E-2</v>
      </c>
      <c r="I197" s="189">
        <v>7.2019002375296912</v>
      </c>
      <c r="J197" s="190">
        <f t="shared" si="63"/>
        <v>-0.32036769307306301</v>
      </c>
      <c r="K197" s="189">
        <v>6.9901565995525727</v>
      </c>
      <c r="L197" s="190">
        <v>-0.47202827439700723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309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6</v>
      </c>
      <c r="D207" s="188">
        <v>-0.47277936962750733</v>
      </c>
      <c r="E207" s="187">
        <v>7.4215976331360949</v>
      </c>
      <c r="F207" s="188">
        <f t="shared" ref="F207:H209" si="67">IFERROR(E207-C207,"-")</f>
        <v>1.4215976331360949</v>
      </c>
      <c r="G207" s="187">
        <v>9.8370883882149052</v>
      </c>
      <c r="H207" s="188">
        <f t="shared" si="67"/>
        <v>2.4154907550788103</v>
      </c>
      <c r="I207" s="187">
        <v>8.822265625</v>
      </c>
      <c r="J207" s="188">
        <f t="shared" ref="J207:J209" si="68">IFERROR(I207-G207,"-")</f>
        <v>-1.0148227632149052</v>
      </c>
      <c r="K207" s="187">
        <v>10.549132947976879</v>
      </c>
      <c r="L207" s="188">
        <f t="shared" ref="L207:L212" si="69">IFERROR(K207-I207,"-")</f>
        <v>1.7268673229768794</v>
      </c>
    </row>
    <row r="208" spans="2:13" x14ac:dyDescent="0.25">
      <c r="B208" s="116" t="s">
        <v>78</v>
      </c>
      <c r="C208" s="187">
        <v>2.86046511627907</v>
      </c>
      <c r="D208" s="188">
        <v>-4.2158707615835258</v>
      </c>
      <c r="E208" s="187">
        <v>6.1691078561917445</v>
      </c>
      <c r="F208" s="188">
        <f t="shared" si="67"/>
        <v>3.3086427399126745</v>
      </c>
      <c r="G208" s="187">
        <v>9.6203288490284002</v>
      </c>
      <c r="H208" s="188">
        <f t="shared" si="67"/>
        <v>3.4512209928366557</v>
      </c>
      <c r="I208" s="187">
        <v>6.4498525073746311</v>
      </c>
      <c r="J208" s="188">
        <f t="shared" si="68"/>
        <v>-3.1704763416537691</v>
      </c>
      <c r="K208" s="187">
        <v>10.313775510204081</v>
      </c>
      <c r="L208" s="188">
        <f t="shared" si="69"/>
        <v>3.8639230028294502</v>
      </c>
    </row>
    <row r="209" spans="2:13" x14ac:dyDescent="0.25">
      <c r="B209" s="116" t="s">
        <v>80</v>
      </c>
      <c r="C209" s="187">
        <v>5.5</v>
      </c>
      <c r="D209" s="188">
        <v>-2.8571428571428577</v>
      </c>
      <c r="E209" s="187">
        <v>7.4685534591194971</v>
      </c>
      <c r="F209" s="188">
        <f t="shared" si="67"/>
        <v>1.9685534591194971</v>
      </c>
      <c r="G209" s="187">
        <v>10.040567951318458</v>
      </c>
      <c r="H209" s="188">
        <f t="shared" si="67"/>
        <v>2.5720144921989609</v>
      </c>
      <c r="I209" s="187">
        <v>7.5100548446069473</v>
      </c>
      <c r="J209" s="188">
        <f t="shared" si="68"/>
        <v>-2.5305131067115108</v>
      </c>
      <c r="K209" s="187">
        <v>11.805699481865284</v>
      </c>
      <c r="L209" s="188">
        <f t="shared" si="69"/>
        <v>4.295644637258337</v>
      </c>
    </row>
    <row r="210" spans="2:13" x14ac:dyDescent="0.25">
      <c r="B210" s="116" t="s">
        <v>82</v>
      </c>
      <c r="C210" s="187">
        <v>2.84</v>
      </c>
      <c r="D210" s="188" t="s">
        <v>257</v>
      </c>
      <c r="E210" s="187">
        <v>7.0227048371174732</v>
      </c>
      <c r="F210" s="188">
        <f>IFERROR(E210-C210,"-")</f>
        <v>4.1827048371174733</v>
      </c>
      <c r="G210" s="187">
        <v>8.3473684210526322</v>
      </c>
      <c r="H210" s="188">
        <f>IFERROR(G210-E210,"-")</f>
        <v>1.324663583935159</v>
      </c>
      <c r="I210" s="187">
        <v>7.1983050847457628</v>
      </c>
      <c r="J210" s="188">
        <f>IFERROR(I210-G210,"-")</f>
        <v>-1.1490633363068694</v>
      </c>
      <c r="K210" s="187">
        <v>9.5585874799357953</v>
      </c>
      <c r="L210" s="188">
        <f t="shared" si="69"/>
        <v>2.3602823951900325</v>
      </c>
    </row>
    <row r="211" spans="2:13" x14ac:dyDescent="0.25">
      <c r="B211" s="116" t="s">
        <v>84</v>
      </c>
      <c r="C211" s="187">
        <v>4.5</v>
      </c>
      <c r="D211" s="188" t="s">
        <v>257</v>
      </c>
      <c r="E211" s="187">
        <v>11.213178294573643</v>
      </c>
      <c r="F211" s="188">
        <f t="shared" ref="F211:H219" si="70">IFERROR(E211-C211,"-")</f>
        <v>6.7131782945736429</v>
      </c>
      <c r="G211" s="187">
        <v>10.84819734345351</v>
      </c>
      <c r="H211" s="188">
        <f t="shared" si="70"/>
        <v>-0.36498095112013296</v>
      </c>
      <c r="I211" s="187">
        <v>11.260714285714286</v>
      </c>
      <c r="J211" s="188">
        <f t="shared" ref="J211:J219" si="71">IFERROR(I211-G211,"-")</f>
        <v>0.41251694226077618</v>
      </c>
      <c r="K211" s="187">
        <v>9.8071428571428569</v>
      </c>
      <c r="L211" s="188">
        <f t="shared" si="69"/>
        <v>-1.4535714285714292</v>
      </c>
    </row>
    <row r="212" spans="2:13" x14ac:dyDescent="0.25">
      <c r="B212" s="116" t="s">
        <v>86</v>
      </c>
      <c r="C212" s="187">
        <v>8.8541666666666661</v>
      </c>
      <c r="D212" s="188" t="s">
        <v>257</v>
      </c>
      <c r="E212" s="187">
        <v>11.01419878296146</v>
      </c>
      <c r="F212" s="188">
        <f t="shared" si="70"/>
        <v>2.1600321162947935</v>
      </c>
      <c r="G212" s="187">
        <v>12.085648148148149</v>
      </c>
      <c r="H212" s="188">
        <f t="shared" si="70"/>
        <v>1.0714493651866892</v>
      </c>
      <c r="I212" s="187">
        <v>9.2015113350125937</v>
      </c>
      <c r="J212" s="188">
        <f t="shared" si="71"/>
        <v>-2.8841368131355551</v>
      </c>
      <c r="K212" s="187">
        <v>6.9066666666666663</v>
      </c>
      <c r="L212" s="188">
        <f t="shared" si="69"/>
        <v>-2.2948446683459274</v>
      </c>
    </row>
    <row r="213" spans="2:13" x14ac:dyDescent="0.25">
      <c r="B213" s="116" t="s">
        <v>88</v>
      </c>
      <c r="C213" s="187">
        <v>4.8</v>
      </c>
      <c r="D213" s="188" t="s">
        <v>257</v>
      </c>
      <c r="E213" s="187">
        <v>9.4806687565308252</v>
      </c>
      <c r="F213" s="188">
        <f t="shared" si="70"/>
        <v>4.6806687565308254</v>
      </c>
      <c r="G213" s="187">
        <v>9.9510357815442561</v>
      </c>
      <c r="H213" s="188">
        <f t="shared" si="70"/>
        <v>0.47036702501343086</v>
      </c>
      <c r="I213" s="187">
        <v>10.435852372583479</v>
      </c>
      <c r="J213" s="188">
        <f t="shared" si="71"/>
        <v>0.48481659103922325</v>
      </c>
      <c r="K213" s="187"/>
      <c r="L213" s="188"/>
    </row>
    <row r="214" spans="2:13" x14ac:dyDescent="0.25">
      <c r="B214" s="116" t="s">
        <v>90</v>
      </c>
      <c r="C214" s="187">
        <v>7.5269461077844309</v>
      </c>
      <c r="D214" s="188">
        <v>-0.50263969103213668</v>
      </c>
      <c r="E214" s="187">
        <v>10.585014409221902</v>
      </c>
      <c r="F214" s="188">
        <f t="shared" si="70"/>
        <v>3.058068301437471</v>
      </c>
      <c r="G214" s="187">
        <v>9.5925196850393704</v>
      </c>
      <c r="H214" s="188">
        <f t="shared" si="70"/>
        <v>-0.99249472418253148</v>
      </c>
      <c r="I214" s="187">
        <v>14.211640211640212</v>
      </c>
      <c r="J214" s="188">
        <f t="shared" si="71"/>
        <v>4.6191205266008417</v>
      </c>
      <c r="K214" s="187"/>
      <c r="L214" s="188"/>
    </row>
    <row r="215" spans="2:13" x14ac:dyDescent="0.25">
      <c r="B215" s="116" t="s">
        <v>92</v>
      </c>
      <c r="C215" s="187">
        <v>4.8483965014577262</v>
      </c>
      <c r="D215" s="188">
        <v>-23.651603498542272</v>
      </c>
      <c r="E215" s="187">
        <v>9.3552795031055904</v>
      </c>
      <c r="F215" s="188">
        <f t="shared" si="70"/>
        <v>4.5068830016478643</v>
      </c>
      <c r="G215" s="187">
        <v>8.4372197309417043</v>
      </c>
      <c r="H215" s="188">
        <f t="shared" si="70"/>
        <v>-0.91805977216388612</v>
      </c>
      <c r="I215" s="187">
        <v>10.145969498910675</v>
      </c>
      <c r="J215" s="188">
        <f t="shared" si="71"/>
        <v>1.7087497679689712</v>
      </c>
      <c r="K215" s="187"/>
      <c r="L215" s="188"/>
    </row>
    <row r="216" spans="2:13" x14ac:dyDescent="0.25">
      <c r="B216" s="116" t="s">
        <v>94</v>
      </c>
      <c r="C216" s="187">
        <v>5.0696202531645573</v>
      </c>
      <c r="D216" s="188">
        <v>0.49067288474350512</v>
      </c>
      <c r="E216" s="187">
        <v>9.9650067294751015</v>
      </c>
      <c r="F216" s="188">
        <f t="shared" si="70"/>
        <v>4.8953864763105441</v>
      </c>
      <c r="G216" s="187">
        <v>7.2849002849002851</v>
      </c>
      <c r="H216" s="188">
        <f t="shared" si="70"/>
        <v>-2.6801064445748164</v>
      </c>
      <c r="I216" s="187">
        <v>11.94659300184162</v>
      </c>
      <c r="J216" s="188">
        <f t="shared" si="71"/>
        <v>4.6616927169413351</v>
      </c>
      <c r="K216" s="187"/>
      <c r="L216" s="188"/>
    </row>
    <row r="217" spans="2:13" x14ac:dyDescent="0.25">
      <c r="B217" s="116" t="s">
        <v>96</v>
      </c>
      <c r="C217" s="187">
        <v>5.1133200795228628</v>
      </c>
      <c r="D217" s="188">
        <v>-0.66738167486310207</v>
      </c>
      <c r="E217" s="187">
        <v>7.9652294853963834</v>
      </c>
      <c r="F217" s="188">
        <f t="shared" si="70"/>
        <v>2.8519094058735206</v>
      </c>
      <c r="G217" s="187">
        <v>5.5432300163132133</v>
      </c>
      <c r="H217" s="188">
        <f t="shared" si="70"/>
        <v>-2.4219994690831701</v>
      </c>
      <c r="I217" s="187">
        <v>14.721461187214611</v>
      </c>
      <c r="J217" s="188">
        <f t="shared" si="71"/>
        <v>9.1782311709013982</v>
      </c>
      <c r="K217" s="187"/>
      <c r="L217" s="188"/>
    </row>
    <row r="218" spans="2:13" x14ac:dyDescent="0.25">
      <c r="B218" s="116" t="s">
        <v>98</v>
      </c>
      <c r="C218" s="187">
        <v>4.9749715585893064</v>
      </c>
      <c r="D218" s="188">
        <v>-1.3830531327687181</v>
      </c>
      <c r="E218" s="187">
        <v>9.3677419354838705</v>
      </c>
      <c r="F218" s="188">
        <f t="shared" si="70"/>
        <v>4.3927703768945641</v>
      </c>
      <c r="G218" s="187">
        <v>7.8854805725971371</v>
      </c>
      <c r="H218" s="188">
        <f t="shared" si="70"/>
        <v>-1.4822613628867334</v>
      </c>
      <c r="I218" s="187">
        <v>8.3259557344064383</v>
      </c>
      <c r="J218" s="188">
        <f t="shared" si="71"/>
        <v>0.44047516180930124</v>
      </c>
      <c r="K218" s="187"/>
      <c r="L218" s="188"/>
    </row>
    <row r="219" spans="2:13" ht="15.75" x14ac:dyDescent="0.25">
      <c r="B219" s="119" t="s">
        <v>32</v>
      </c>
      <c r="C219" s="189">
        <v>5.1207054512139258</v>
      </c>
      <c r="D219" s="190">
        <v>-1.916215208644676</v>
      </c>
      <c r="E219" s="189">
        <v>8.8396878483835</v>
      </c>
      <c r="F219" s="190">
        <f t="shared" si="70"/>
        <v>3.7189823971695741</v>
      </c>
      <c r="G219" s="189">
        <v>9.005032789385389</v>
      </c>
      <c r="H219" s="190">
        <f t="shared" si="70"/>
        <v>0.16534494100188901</v>
      </c>
      <c r="I219" s="189">
        <v>9.6961616847826093</v>
      </c>
      <c r="J219" s="190">
        <f t="shared" si="71"/>
        <v>0.69112889539722033</v>
      </c>
      <c r="K219" s="189">
        <v>9.8938547486033528</v>
      </c>
      <c r="L219" s="190">
        <v>1.8875298484701961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308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6.3085714285714287</v>
      </c>
      <c r="D229" s="188">
        <v>-3.0109173893199452</v>
      </c>
      <c r="E229" s="187">
        <v>8.6969696969696972</v>
      </c>
      <c r="F229" s="188">
        <f t="shared" ref="F229:H231" si="75">IFERROR(E229-C229,"-")</f>
        <v>2.3883982683982685</v>
      </c>
      <c r="G229" s="187">
        <v>8.581047381546135</v>
      </c>
      <c r="H229" s="188">
        <f t="shared" si="75"/>
        <v>-0.11592231542356224</v>
      </c>
      <c r="I229" s="187">
        <v>7.8496932515337425</v>
      </c>
      <c r="J229" s="188">
        <f t="shared" ref="J229:J231" si="76">IFERROR(I229-G229,"-")</f>
        <v>-0.73135413001239247</v>
      </c>
      <c r="K229" s="187">
        <v>7.712074303405573</v>
      </c>
      <c r="L229" s="188">
        <f t="shared" ref="L229:L234" si="77">IFERROR(K229-I229,"-")</f>
        <v>-0.13761894812816955</v>
      </c>
    </row>
    <row r="230" spans="2:13" x14ac:dyDescent="0.25">
      <c r="B230" s="116" t="s">
        <v>78</v>
      </c>
      <c r="C230" s="187">
        <v>8.6111111111111107</v>
      </c>
      <c r="D230" s="188">
        <v>2.3213914849428861</v>
      </c>
      <c r="E230" s="187">
        <v>7.5101123595505621</v>
      </c>
      <c r="F230" s="188">
        <f t="shared" si="75"/>
        <v>-1.1009987515605486</v>
      </c>
      <c r="G230" s="187">
        <v>7.6536796536796539</v>
      </c>
      <c r="H230" s="188">
        <f t="shared" si="75"/>
        <v>0.14356729412909175</v>
      </c>
      <c r="I230" s="187">
        <v>6.2706552706552703</v>
      </c>
      <c r="J230" s="188">
        <f t="shared" si="76"/>
        <v>-1.3830243830243836</v>
      </c>
      <c r="K230" s="187">
        <v>6.7702349869451695</v>
      </c>
      <c r="L230" s="188">
        <f t="shared" si="77"/>
        <v>0.49957971628989917</v>
      </c>
    </row>
    <row r="231" spans="2:13" x14ac:dyDescent="0.25">
      <c r="B231" s="116" t="s">
        <v>80</v>
      </c>
      <c r="C231" s="187">
        <v>5.25</v>
      </c>
      <c r="D231" s="188">
        <v>-1.930616740088106</v>
      </c>
      <c r="E231" s="187">
        <v>9.2798742138364787</v>
      </c>
      <c r="F231" s="188">
        <f t="shared" si="75"/>
        <v>4.0298742138364787</v>
      </c>
      <c r="G231" s="187">
        <v>7.7043918918918921</v>
      </c>
      <c r="H231" s="188">
        <f t="shared" si="75"/>
        <v>-1.5754823219445866</v>
      </c>
      <c r="I231" s="187">
        <v>7.7165354330708658</v>
      </c>
      <c r="J231" s="188">
        <f t="shared" si="76"/>
        <v>1.2143541178973649E-2</v>
      </c>
      <c r="K231" s="187">
        <v>7.9440789473684212</v>
      </c>
      <c r="L231" s="188">
        <f t="shared" si="77"/>
        <v>0.22754351429755548</v>
      </c>
    </row>
    <row r="232" spans="2:13" x14ac:dyDescent="0.25">
      <c r="B232" s="116" t="s">
        <v>82</v>
      </c>
      <c r="C232" s="187">
        <v>5.2121212121212119</v>
      </c>
      <c r="D232" s="188" t="s">
        <v>257</v>
      </c>
      <c r="E232" s="187">
        <v>7.8366197183098594</v>
      </c>
      <c r="F232" s="188">
        <f>IFERROR(E232-C232,"-")</f>
        <v>2.6244985061886474</v>
      </c>
      <c r="G232" s="187">
        <v>8.6806930693069315</v>
      </c>
      <c r="H232" s="188">
        <f>IFERROR(G232-E232,"-")</f>
        <v>0.84407335099707215</v>
      </c>
      <c r="I232" s="187">
        <v>5.963093145869947</v>
      </c>
      <c r="J232" s="188">
        <f>IFERROR(I232-G232,"-")</f>
        <v>-2.7175999234369845</v>
      </c>
      <c r="K232" s="187">
        <v>5.3320964749536177</v>
      </c>
      <c r="L232" s="188">
        <f t="shared" si="77"/>
        <v>-0.63099667091632927</v>
      </c>
    </row>
    <row r="233" spans="2:13" x14ac:dyDescent="0.25">
      <c r="B233" s="116" t="s">
        <v>84</v>
      </c>
      <c r="C233" s="187">
        <v>4.8250000000000002</v>
      </c>
      <c r="D233" s="188" t="s">
        <v>257</v>
      </c>
      <c r="E233" s="187">
        <v>7.5637065637065639</v>
      </c>
      <c r="F233" s="188">
        <f t="shared" ref="F233:H241" si="78">IFERROR(E233-C233,"-")</f>
        <v>2.7387065637065637</v>
      </c>
      <c r="G233" s="187">
        <v>8.140703517587939</v>
      </c>
      <c r="H233" s="188">
        <f t="shared" si="78"/>
        <v>0.57699695388137506</v>
      </c>
      <c r="I233" s="187">
        <v>11.962085308056873</v>
      </c>
      <c r="J233" s="188">
        <f t="shared" ref="J233:J241" si="79">IFERROR(I233-G233,"-")</f>
        <v>3.8213817904689336</v>
      </c>
      <c r="K233" s="187">
        <v>8.8328530259365987</v>
      </c>
      <c r="L233" s="188">
        <f t="shared" si="77"/>
        <v>-3.1292322821202738</v>
      </c>
    </row>
    <row r="234" spans="2:13" x14ac:dyDescent="0.25">
      <c r="B234" s="116" t="s">
        <v>86</v>
      </c>
      <c r="C234" s="187">
        <v>6.8023255813953485</v>
      </c>
      <c r="D234" s="188" t="s">
        <v>257</v>
      </c>
      <c r="E234" s="187">
        <v>7.7424657534246579</v>
      </c>
      <c r="F234" s="188">
        <f t="shared" si="78"/>
        <v>0.94014017202930944</v>
      </c>
      <c r="G234" s="187">
        <v>8.120075046904315</v>
      </c>
      <c r="H234" s="188">
        <f t="shared" si="78"/>
        <v>0.3776092934796571</v>
      </c>
      <c r="I234" s="187">
        <v>7.7861842105263159</v>
      </c>
      <c r="J234" s="188">
        <f t="shared" si="79"/>
        <v>-0.3338908363779991</v>
      </c>
      <c r="K234" s="187">
        <v>6.4454277286135691</v>
      </c>
      <c r="L234" s="188">
        <f t="shared" si="77"/>
        <v>-1.3407564819127469</v>
      </c>
    </row>
    <row r="235" spans="2:13" x14ac:dyDescent="0.25">
      <c r="B235" s="116" t="s">
        <v>88</v>
      </c>
      <c r="C235" s="187">
        <v>9.1930693069306937</v>
      </c>
      <c r="D235" s="188" t="s">
        <v>257</v>
      </c>
      <c r="E235" s="187">
        <v>6.6090014064697611</v>
      </c>
      <c r="F235" s="188">
        <f t="shared" si="78"/>
        <v>-2.5840679004609326</v>
      </c>
      <c r="G235" s="187">
        <v>7.4171974522292992</v>
      </c>
      <c r="H235" s="188">
        <f t="shared" si="78"/>
        <v>0.80819604575953807</v>
      </c>
      <c r="I235" s="187">
        <v>7.7472924187725631</v>
      </c>
      <c r="J235" s="188">
        <f t="shared" si="79"/>
        <v>0.33009496654326398</v>
      </c>
      <c r="K235" s="187"/>
      <c r="L235" s="188"/>
    </row>
    <row r="236" spans="2:13" x14ac:dyDescent="0.25">
      <c r="B236" s="116" t="s">
        <v>90</v>
      </c>
      <c r="C236" s="187">
        <v>4.776859504132231</v>
      </c>
      <c r="D236" s="188">
        <v>-0.23986912040308539</v>
      </c>
      <c r="E236" s="187">
        <v>7.5533199195171026</v>
      </c>
      <c r="F236" s="188">
        <f t="shared" si="78"/>
        <v>2.7764604153848715</v>
      </c>
      <c r="G236" s="187">
        <v>6.4814814814814818</v>
      </c>
      <c r="H236" s="188">
        <f t="shared" si="78"/>
        <v>-1.0718384380356207</v>
      </c>
      <c r="I236" s="187">
        <v>7.8896321070234112</v>
      </c>
      <c r="J236" s="188">
        <f t="shared" si="79"/>
        <v>1.4081506255419294</v>
      </c>
      <c r="K236" s="187"/>
      <c r="L236" s="188"/>
    </row>
    <row r="237" spans="2:13" x14ac:dyDescent="0.25">
      <c r="B237" s="116" t="s">
        <v>92</v>
      </c>
      <c r="C237" s="187">
        <v>6.3159999999999998</v>
      </c>
      <c r="D237" s="188">
        <v>0.26242857142857101</v>
      </c>
      <c r="E237" s="187">
        <v>7.6696165191740411</v>
      </c>
      <c r="F237" s="188">
        <f t="shared" si="78"/>
        <v>1.3536165191740412</v>
      </c>
      <c r="G237" s="187">
        <v>7.8940092165898621</v>
      </c>
      <c r="H237" s="188">
        <f t="shared" si="78"/>
        <v>0.22439269741582102</v>
      </c>
      <c r="I237" s="187">
        <v>7.2243902439024392</v>
      </c>
      <c r="J237" s="188">
        <f t="shared" si="79"/>
        <v>-0.66961897268742288</v>
      </c>
      <c r="K237" s="187"/>
      <c r="L237" s="188"/>
    </row>
    <row r="238" spans="2:13" x14ac:dyDescent="0.25">
      <c r="B238" s="116" t="s">
        <v>94</v>
      </c>
      <c r="C238" s="187">
        <v>5.9019607843137258</v>
      </c>
      <c r="D238" s="188">
        <v>-1.7289915966386555</v>
      </c>
      <c r="E238" s="187">
        <v>6.2601880877742948</v>
      </c>
      <c r="F238" s="188">
        <f t="shared" si="78"/>
        <v>0.35822730346056897</v>
      </c>
      <c r="G238" s="187">
        <v>6.36</v>
      </c>
      <c r="H238" s="188">
        <f t="shared" si="78"/>
        <v>9.9811912225705512E-2</v>
      </c>
      <c r="I238" s="187">
        <v>6.3097713097713095</v>
      </c>
      <c r="J238" s="188">
        <f t="shared" si="79"/>
        <v>-5.0228690228690809E-2</v>
      </c>
      <c r="K238" s="187"/>
      <c r="L238" s="188"/>
    </row>
    <row r="239" spans="2:13" x14ac:dyDescent="0.25">
      <c r="B239" s="116" t="s">
        <v>96</v>
      </c>
      <c r="C239" s="187">
        <v>7.4267515923566876</v>
      </c>
      <c r="D239" s="188">
        <v>1.9406404812455769</v>
      </c>
      <c r="E239" s="187">
        <v>7.8169336384439356</v>
      </c>
      <c r="F239" s="188">
        <f t="shared" si="78"/>
        <v>0.39018204608724805</v>
      </c>
      <c r="G239" s="187">
        <v>6.4905660377358494</v>
      </c>
      <c r="H239" s="188">
        <f t="shared" si="78"/>
        <v>-1.3263676007080862</v>
      </c>
      <c r="I239" s="187">
        <v>6.509615384615385</v>
      </c>
      <c r="J239" s="188">
        <f t="shared" si="79"/>
        <v>1.9049346879535634E-2</v>
      </c>
      <c r="K239" s="187"/>
      <c r="L239" s="188"/>
    </row>
    <row r="240" spans="2:13" x14ac:dyDescent="0.25">
      <c r="B240" s="116" t="s">
        <v>98</v>
      </c>
      <c r="C240" s="187">
        <v>5.7030965391621127</v>
      </c>
      <c r="D240" s="188">
        <v>0.47293780900338245</v>
      </c>
      <c r="E240" s="187">
        <v>6.9157088122605366</v>
      </c>
      <c r="F240" s="188">
        <f t="shared" si="78"/>
        <v>1.2126122730984239</v>
      </c>
      <c r="G240" s="187">
        <v>6.6901408450704229</v>
      </c>
      <c r="H240" s="188">
        <f t="shared" si="78"/>
        <v>-0.22556796719011363</v>
      </c>
      <c r="I240" s="187">
        <v>6.5411985018726595</v>
      </c>
      <c r="J240" s="188">
        <f t="shared" si="79"/>
        <v>-0.14894234319776345</v>
      </c>
      <c r="K240" s="187"/>
      <c r="L240" s="188"/>
    </row>
    <row r="241" spans="2:13" ht="15.75" x14ac:dyDescent="0.25">
      <c r="B241" s="119" t="s">
        <v>32</v>
      </c>
      <c r="C241" s="189">
        <v>6.2224880382775121</v>
      </c>
      <c r="D241" s="190">
        <v>-0.274152788595873</v>
      </c>
      <c r="E241" s="189">
        <v>7.4526143790849675</v>
      </c>
      <c r="F241" s="190">
        <f t="shared" si="78"/>
        <v>1.2301263408074554</v>
      </c>
      <c r="G241" s="189">
        <v>7.5222679306027542</v>
      </c>
      <c r="H241" s="190">
        <f t="shared" si="78"/>
        <v>6.9653551517786738E-2</v>
      </c>
      <c r="I241" s="189">
        <v>7.2019002375296912</v>
      </c>
      <c r="J241" s="190">
        <f t="shared" si="79"/>
        <v>-0.32036769307306301</v>
      </c>
      <c r="K241" s="189">
        <v>6.9901565995525727</v>
      </c>
      <c r="L241" s="190">
        <v>-0.47202827439700723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310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5.2777777777777777</v>
      </c>
      <c r="D251" s="188">
        <v>-2.35561011092926</v>
      </c>
      <c r="E251" s="187">
        <v>7.5425414364640888</v>
      </c>
      <c r="F251" s="188">
        <f t="shared" ref="F251:H253" si="83">IFERROR(E251-C251,"-")</f>
        <v>2.2647636586863111</v>
      </c>
      <c r="G251" s="187">
        <v>8.3298969072164954</v>
      </c>
      <c r="H251" s="188">
        <f t="shared" si="83"/>
        <v>0.78735547075240664</v>
      </c>
      <c r="I251" s="187">
        <v>7.822289156626506</v>
      </c>
      <c r="J251" s="188">
        <f t="shared" ref="J251:J253" si="84">IFERROR(I251-G251,"-")</f>
        <v>-0.50760775058998941</v>
      </c>
      <c r="K251" s="187">
        <v>8.3127413127413128</v>
      </c>
      <c r="L251" s="188">
        <f t="shared" ref="L251:L256" si="85">IFERROR(K251-I251,"-")</f>
        <v>0.49045215611480675</v>
      </c>
    </row>
    <row r="252" spans="2:13" x14ac:dyDescent="0.25">
      <c r="B252" s="116" t="s">
        <v>78</v>
      </c>
      <c r="C252" s="187">
        <v>12</v>
      </c>
      <c r="D252" s="188">
        <v>5.0889513108614235</v>
      </c>
      <c r="E252" s="187">
        <v>8.927819548872181</v>
      </c>
      <c r="F252" s="188">
        <f t="shared" si="83"/>
        <v>-3.072180451127819</v>
      </c>
      <c r="G252" s="187">
        <v>7.9670846394984327</v>
      </c>
      <c r="H252" s="188">
        <f t="shared" si="83"/>
        <v>-0.96073490937374828</v>
      </c>
      <c r="I252" s="187">
        <v>7.8127147766323022</v>
      </c>
      <c r="J252" s="188">
        <f t="shared" si="84"/>
        <v>-0.15436986286613052</v>
      </c>
      <c r="K252" s="187">
        <v>9.8221258134490235</v>
      </c>
      <c r="L252" s="188">
        <f t="shared" si="85"/>
        <v>2.0094110368167213</v>
      </c>
    </row>
    <row r="253" spans="2:13" x14ac:dyDescent="0.25">
      <c r="B253" s="116" t="s">
        <v>80</v>
      </c>
      <c r="C253" s="187">
        <v>1</v>
      </c>
      <c r="D253" s="188">
        <v>-10.471631205673759</v>
      </c>
      <c r="E253" s="187">
        <v>8.277899343544858</v>
      </c>
      <c r="F253" s="188">
        <f t="shared" si="83"/>
        <v>7.277899343544858</v>
      </c>
      <c r="G253" s="187">
        <v>8.0641282565130261</v>
      </c>
      <c r="H253" s="188">
        <f t="shared" si="83"/>
        <v>-0.2137710870318319</v>
      </c>
      <c r="I253" s="187">
        <v>7.9</v>
      </c>
      <c r="J253" s="188">
        <f t="shared" si="84"/>
        <v>-0.16412825651302576</v>
      </c>
      <c r="K253" s="187">
        <v>7.8731117824773413</v>
      </c>
      <c r="L253" s="188">
        <f t="shared" si="85"/>
        <v>-2.6888217522659019E-2</v>
      </c>
    </row>
    <row r="254" spans="2:13" x14ac:dyDescent="0.25">
      <c r="B254" s="116" t="s">
        <v>82</v>
      </c>
      <c r="C254" s="187" t="s">
        <v>257</v>
      </c>
      <c r="D254" s="188" t="s">
        <v>257</v>
      </c>
      <c r="E254" s="187">
        <v>9.1930693069306937</v>
      </c>
      <c r="F254" s="188" t="str">
        <f>IFERROR(E254-C254,"-")</f>
        <v>-</v>
      </c>
      <c r="G254" s="187">
        <v>7.3793103448275863</v>
      </c>
      <c r="H254" s="188">
        <f>IFERROR(G254-E254,"-")</f>
        <v>-1.8137589621031074</v>
      </c>
      <c r="I254" s="187">
        <v>8.34375</v>
      </c>
      <c r="J254" s="188">
        <f>IFERROR(I254-G254,"-")</f>
        <v>0.9644396551724137</v>
      </c>
      <c r="K254" s="187">
        <v>9.9316770186335397</v>
      </c>
      <c r="L254" s="188">
        <f t="shared" si="85"/>
        <v>1.5879270186335397</v>
      </c>
    </row>
    <row r="255" spans="2:13" x14ac:dyDescent="0.25">
      <c r="B255" s="116" t="s">
        <v>84</v>
      </c>
      <c r="C255" s="187">
        <v>4.5999999999999996</v>
      </c>
      <c r="D255" s="188" t="s">
        <v>257</v>
      </c>
      <c r="E255" s="187">
        <v>5.1111111111111107</v>
      </c>
      <c r="F255" s="188">
        <f t="shared" ref="F255:H263" si="86">IFERROR(E255-C255,"-")</f>
        <v>0.51111111111111107</v>
      </c>
      <c r="G255" s="187">
        <v>8.7727272727272734</v>
      </c>
      <c r="H255" s="188">
        <f t="shared" si="86"/>
        <v>3.6616161616161627</v>
      </c>
      <c r="I255" s="187">
        <v>13.555555555555555</v>
      </c>
      <c r="J255" s="188">
        <f t="shared" ref="J255:J263" si="87">IFERROR(I255-G255,"-")</f>
        <v>4.782828282828282</v>
      </c>
      <c r="K255" s="187">
        <v>6.4666666666666668</v>
      </c>
      <c r="L255" s="188">
        <f t="shared" si="85"/>
        <v>-7.0888888888888886</v>
      </c>
    </row>
    <row r="256" spans="2:13" x14ac:dyDescent="0.25">
      <c r="B256" s="116" t="s">
        <v>86</v>
      </c>
      <c r="C256" s="187">
        <v>10</v>
      </c>
      <c r="D256" s="188" t="s">
        <v>257</v>
      </c>
      <c r="E256" s="187">
        <v>3</v>
      </c>
      <c r="F256" s="188">
        <f t="shared" si="86"/>
        <v>-7</v>
      </c>
      <c r="G256" s="187">
        <v>4.666666666666667</v>
      </c>
      <c r="H256" s="188">
        <f t="shared" si="86"/>
        <v>1.666666666666667</v>
      </c>
      <c r="I256" s="187">
        <v>5.9130434782608692</v>
      </c>
      <c r="J256" s="188">
        <f t="shared" si="87"/>
        <v>1.2463768115942022</v>
      </c>
      <c r="K256" s="187">
        <v>3.4444444444444446</v>
      </c>
      <c r="L256" s="188">
        <f t="shared" si="85"/>
        <v>-2.4685990338164245</v>
      </c>
    </row>
    <row r="257" spans="2:13" x14ac:dyDescent="0.25">
      <c r="B257" s="116" t="s">
        <v>88</v>
      </c>
      <c r="C257" s="187">
        <v>7.9285714285714288</v>
      </c>
      <c r="D257" s="188" t="s">
        <v>257</v>
      </c>
      <c r="E257" s="187">
        <v>7.8571428571428568</v>
      </c>
      <c r="F257" s="188">
        <f t="shared" si="86"/>
        <v>-7.1428571428572063E-2</v>
      </c>
      <c r="G257" s="187">
        <v>8.4705882352941178</v>
      </c>
      <c r="H257" s="188">
        <f t="shared" si="86"/>
        <v>0.61344537815126099</v>
      </c>
      <c r="I257" s="187">
        <v>9</v>
      </c>
      <c r="J257" s="188">
        <f t="shared" si="87"/>
        <v>0.52941176470588225</v>
      </c>
      <c r="K257" s="187"/>
      <c r="L257" s="188"/>
    </row>
    <row r="258" spans="2:13" x14ac:dyDescent="0.25">
      <c r="B258" s="116" t="s">
        <v>90</v>
      </c>
      <c r="C258" s="187" t="s">
        <v>257</v>
      </c>
      <c r="D258" s="188" t="s">
        <v>257</v>
      </c>
      <c r="E258" s="187">
        <v>7.333333333333333</v>
      </c>
      <c r="F258" s="188" t="str">
        <f t="shared" si="86"/>
        <v>-</v>
      </c>
      <c r="G258" s="187">
        <v>6.44</v>
      </c>
      <c r="H258" s="188">
        <f t="shared" si="86"/>
        <v>-0.89333333333333265</v>
      </c>
      <c r="I258" s="187">
        <v>10.363636363636363</v>
      </c>
      <c r="J258" s="188">
        <f t="shared" si="87"/>
        <v>3.9236363636363629</v>
      </c>
      <c r="K258" s="187"/>
      <c r="L258" s="188"/>
    </row>
    <row r="259" spans="2:13" x14ac:dyDescent="0.25">
      <c r="B259" s="116" t="s">
        <v>92</v>
      </c>
      <c r="C259" s="187">
        <v>6.666666666666667</v>
      </c>
      <c r="D259" s="188">
        <v>3.666666666666667</v>
      </c>
      <c r="E259" s="187">
        <v>3.8333333333333335</v>
      </c>
      <c r="F259" s="188">
        <f t="shared" si="86"/>
        <v>-2.8333333333333335</v>
      </c>
      <c r="G259" s="187">
        <v>9.4</v>
      </c>
      <c r="H259" s="188">
        <f t="shared" si="86"/>
        <v>5.5666666666666664</v>
      </c>
      <c r="I259" s="187">
        <v>9.8235294117647065</v>
      </c>
      <c r="J259" s="188">
        <f t="shared" si="87"/>
        <v>0.42352941176470615</v>
      </c>
      <c r="K259" s="187"/>
      <c r="L259" s="188"/>
    </row>
    <row r="260" spans="2:13" x14ac:dyDescent="0.25">
      <c r="B260" s="116" t="s">
        <v>94</v>
      </c>
      <c r="C260" s="187">
        <v>6.0175438596491224</v>
      </c>
      <c r="D260" s="188">
        <v>4.5175438596491224</v>
      </c>
      <c r="E260" s="187">
        <v>7.0779220779220777</v>
      </c>
      <c r="F260" s="188">
        <f t="shared" si="86"/>
        <v>1.0603782182729553</v>
      </c>
      <c r="G260" s="187">
        <v>6.3295454545454541</v>
      </c>
      <c r="H260" s="188">
        <f t="shared" si="86"/>
        <v>-0.74837662337662358</v>
      </c>
      <c r="I260" s="187">
        <v>6.1895424836601309</v>
      </c>
      <c r="J260" s="188">
        <f t="shared" si="87"/>
        <v>-0.14000297088532321</v>
      </c>
      <c r="K260" s="187"/>
      <c r="L260" s="188"/>
    </row>
    <row r="261" spans="2:13" x14ac:dyDescent="0.25">
      <c r="B261" s="116" t="s">
        <v>96</v>
      </c>
      <c r="C261" s="187">
        <v>6.7192374350086652</v>
      </c>
      <c r="D261" s="188">
        <v>3.0525707683419987</v>
      </c>
      <c r="E261" s="187">
        <v>6.2519181585677748</v>
      </c>
      <c r="F261" s="188">
        <f t="shared" si="86"/>
        <v>-0.46731927644089044</v>
      </c>
      <c r="G261" s="187">
        <v>7.6789883268482493</v>
      </c>
      <c r="H261" s="188">
        <f t="shared" si="86"/>
        <v>1.4270701682804745</v>
      </c>
      <c r="I261" s="187">
        <v>6.1292639138240572</v>
      </c>
      <c r="J261" s="188">
        <f t="shared" si="87"/>
        <v>-1.5497244130241921</v>
      </c>
      <c r="K261" s="187"/>
      <c r="L261" s="188"/>
    </row>
    <row r="262" spans="2:13" x14ac:dyDescent="0.25">
      <c r="B262" s="116" t="s">
        <v>98</v>
      </c>
      <c r="C262" s="187">
        <v>7.9391480730223121</v>
      </c>
      <c r="D262" s="188">
        <v>-0.56085192697768793</v>
      </c>
      <c r="E262" s="187">
        <v>7.2767857142857144</v>
      </c>
      <c r="F262" s="188">
        <f t="shared" si="86"/>
        <v>-0.66236235873659766</v>
      </c>
      <c r="G262" s="187">
        <v>7.2662721893491122</v>
      </c>
      <c r="H262" s="188">
        <f t="shared" si="86"/>
        <v>-1.0513524936602181E-2</v>
      </c>
      <c r="I262" s="187">
        <v>8.4467120181405893</v>
      </c>
      <c r="J262" s="188">
        <f t="shared" si="87"/>
        <v>1.180439828791477</v>
      </c>
      <c r="K262" s="187"/>
      <c r="L262" s="188"/>
    </row>
    <row r="263" spans="2:13" ht="15.75" x14ac:dyDescent="0.25">
      <c r="B263" s="119" t="s">
        <v>32</v>
      </c>
      <c r="C263" s="189">
        <v>7.0028129395218004</v>
      </c>
      <c r="D263" s="190">
        <v>-0.764746433899119</v>
      </c>
      <c r="E263" s="189">
        <v>7.6292986731654482</v>
      </c>
      <c r="F263" s="190">
        <f t="shared" si="86"/>
        <v>0.62648573364364779</v>
      </c>
      <c r="G263" s="189">
        <v>7.7333729216152021</v>
      </c>
      <c r="H263" s="190">
        <f t="shared" si="86"/>
        <v>0.10407424844975388</v>
      </c>
      <c r="I263" s="189">
        <v>7.6590126291618832</v>
      </c>
      <c r="J263" s="190">
        <f t="shared" si="87"/>
        <v>-7.4360292453318877E-2</v>
      </c>
      <c r="K263" s="189">
        <v>8.6125340599455047</v>
      </c>
      <c r="L263" s="190">
        <v>0.69260523432272869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311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0.16095760787282387</v>
      </c>
      <c r="E273" s="187">
        <v>7.5795454545454541</v>
      </c>
      <c r="F273" s="188" t="str">
        <f t="shared" ref="F273:H275" si="91">IFERROR(E273-C273,"-")</f>
        <v>-</v>
      </c>
      <c r="G273" s="187">
        <v>7.1013513513513518</v>
      </c>
      <c r="H273" s="188">
        <f t="shared" si="91"/>
        <v>-0.47819410319410238</v>
      </c>
      <c r="I273" s="187">
        <v>7.7660818713450288</v>
      </c>
      <c r="J273" s="188">
        <f t="shared" ref="J273:J275" si="92">IFERROR(I273-G273,"-")</f>
        <v>0.66473051999367705</v>
      </c>
      <c r="K273" s="187">
        <v>8.139204545454545</v>
      </c>
      <c r="L273" s="188">
        <f t="shared" ref="L273:L278" si="93">IFERROR(K273-I273,"-")</f>
        <v>0.37312267410951616</v>
      </c>
    </row>
    <row r="274" spans="2:12" x14ac:dyDescent="0.25">
      <c r="B274" s="116" t="s">
        <v>78</v>
      </c>
      <c r="C274" s="187">
        <v>3.1818181818181817</v>
      </c>
      <c r="D274" s="188">
        <v>-3.7106748673013739</v>
      </c>
      <c r="E274" s="187">
        <v>7.9409190371991247</v>
      </c>
      <c r="F274" s="188">
        <f t="shared" si="91"/>
        <v>4.7591008553809431</v>
      </c>
      <c r="G274" s="187">
        <v>7.9557739557739557</v>
      </c>
      <c r="H274" s="188">
        <f t="shared" si="91"/>
        <v>1.4854918574831011E-2</v>
      </c>
      <c r="I274" s="187">
        <v>8.9305555555555554</v>
      </c>
      <c r="J274" s="188">
        <f t="shared" si="92"/>
        <v>0.97478159978159962</v>
      </c>
      <c r="K274" s="187">
        <v>9.30859375</v>
      </c>
      <c r="L274" s="188">
        <f t="shared" si="93"/>
        <v>0.37803819444444464</v>
      </c>
    </row>
    <row r="275" spans="2:12" x14ac:dyDescent="0.25">
      <c r="B275" s="116" t="s">
        <v>80</v>
      </c>
      <c r="C275" s="187">
        <v>4.2666666666666666</v>
      </c>
      <c r="D275" s="188">
        <v>-4.6452276064610869</v>
      </c>
      <c r="E275" s="187">
        <v>8.3464285714285715</v>
      </c>
      <c r="F275" s="188">
        <f t="shared" si="91"/>
        <v>4.0797619047619049</v>
      </c>
      <c r="G275" s="187">
        <v>6.3968609865470851</v>
      </c>
      <c r="H275" s="188">
        <f t="shared" si="91"/>
        <v>-1.9495675848814864</v>
      </c>
      <c r="I275" s="187">
        <v>7.2537764350453173</v>
      </c>
      <c r="J275" s="188">
        <f t="shared" si="92"/>
        <v>0.8569154484982322</v>
      </c>
      <c r="K275" s="187">
        <v>8.0743243243243246</v>
      </c>
      <c r="L275" s="188">
        <f t="shared" si="93"/>
        <v>0.82054788927900724</v>
      </c>
    </row>
    <row r="276" spans="2:12" x14ac:dyDescent="0.25">
      <c r="B276" s="116" t="s">
        <v>82</v>
      </c>
      <c r="C276" s="187" t="s">
        <v>257</v>
      </c>
      <c r="D276" s="188" t="s">
        <v>257</v>
      </c>
      <c r="E276" s="187">
        <v>8.6014234875444835</v>
      </c>
      <c r="F276" s="188" t="str">
        <f>IFERROR(E276-C276,"-")</f>
        <v>-</v>
      </c>
      <c r="G276" s="187">
        <v>9.5833333333333339</v>
      </c>
      <c r="H276" s="188">
        <f>IFERROR(G276-E276,"-")</f>
        <v>0.98190984578885043</v>
      </c>
      <c r="I276" s="187">
        <v>9.4421052631578952</v>
      </c>
      <c r="J276" s="188">
        <f>IFERROR(I276-G276,"-")</f>
        <v>-0.1412280701754387</v>
      </c>
      <c r="K276" s="187">
        <v>7.9352941176470591</v>
      </c>
      <c r="L276" s="188">
        <f t="shared" si="93"/>
        <v>-1.5068111455108362</v>
      </c>
    </row>
    <row r="277" spans="2:12" x14ac:dyDescent="0.25">
      <c r="B277" s="116" t="s">
        <v>84</v>
      </c>
      <c r="C277" s="187">
        <v>3.6666666666666665</v>
      </c>
      <c r="D277" s="188" t="s">
        <v>257</v>
      </c>
      <c r="E277" s="187">
        <v>4.75</v>
      </c>
      <c r="F277" s="188">
        <f t="shared" ref="F277:H285" si="94">IFERROR(E277-C277,"-")</f>
        <v>1.0833333333333335</v>
      </c>
      <c r="G277" s="187">
        <v>5.0714285714285712</v>
      </c>
      <c r="H277" s="188">
        <f t="shared" si="94"/>
        <v>0.32142857142857117</v>
      </c>
      <c r="I277" s="187">
        <v>5.6428571428571432</v>
      </c>
      <c r="J277" s="188">
        <f t="shared" ref="J277:J285" si="95">IFERROR(I277-G277,"-")</f>
        <v>0.57142857142857206</v>
      </c>
      <c r="K277" s="187">
        <v>3.875</v>
      </c>
      <c r="L277" s="188">
        <f t="shared" si="93"/>
        <v>-1.7678571428571432</v>
      </c>
    </row>
    <row r="278" spans="2:12" x14ac:dyDescent="0.25">
      <c r="B278" s="116" t="s">
        <v>86</v>
      </c>
      <c r="C278" s="187">
        <v>2.75</v>
      </c>
      <c r="D278" s="188" t="s">
        <v>257</v>
      </c>
      <c r="E278" s="187">
        <v>3.8181818181818183</v>
      </c>
      <c r="F278" s="188">
        <f t="shared" si="94"/>
        <v>1.0681818181818183</v>
      </c>
      <c r="G278" s="187">
        <v>4.8</v>
      </c>
      <c r="H278" s="188">
        <f t="shared" si="94"/>
        <v>0.98181818181818148</v>
      </c>
      <c r="I278" s="187">
        <v>7.2173913043478262</v>
      </c>
      <c r="J278" s="188">
        <f t="shared" si="95"/>
        <v>2.4173913043478263</v>
      </c>
      <c r="K278" s="187">
        <v>3.8461538461538463</v>
      </c>
      <c r="L278" s="188">
        <f t="shared" si="93"/>
        <v>-3.3712374581939799</v>
      </c>
    </row>
    <row r="279" spans="2:12" x14ac:dyDescent="0.25">
      <c r="B279" s="116" t="s">
        <v>88</v>
      </c>
      <c r="C279" s="187">
        <v>2</v>
      </c>
      <c r="D279" s="188" t="s">
        <v>257</v>
      </c>
      <c r="E279" s="187">
        <v>9</v>
      </c>
      <c r="F279" s="188">
        <f t="shared" si="94"/>
        <v>7</v>
      </c>
      <c r="G279" s="187">
        <v>5.84</v>
      </c>
      <c r="H279" s="188">
        <f t="shared" si="94"/>
        <v>-3.16</v>
      </c>
      <c r="I279" s="187">
        <v>6.44</v>
      </c>
      <c r="J279" s="188">
        <f t="shared" si="95"/>
        <v>0.60000000000000053</v>
      </c>
      <c r="K279" s="187"/>
      <c r="L279" s="188"/>
    </row>
    <row r="280" spans="2:12" x14ac:dyDescent="0.25">
      <c r="B280" s="116" t="s">
        <v>90</v>
      </c>
      <c r="C280" s="187" t="s">
        <v>257</v>
      </c>
      <c r="D280" s="188" t="s">
        <v>257</v>
      </c>
      <c r="E280" s="187">
        <v>5.875</v>
      </c>
      <c r="F280" s="188" t="str">
        <f t="shared" si="94"/>
        <v>-</v>
      </c>
      <c r="G280" s="187">
        <v>1</v>
      </c>
      <c r="H280" s="188">
        <f t="shared" si="94"/>
        <v>-4.875</v>
      </c>
      <c r="I280" s="187">
        <v>9.5</v>
      </c>
      <c r="J280" s="188">
        <f t="shared" si="95"/>
        <v>8.5</v>
      </c>
      <c r="K280" s="187"/>
      <c r="L280" s="188"/>
    </row>
    <row r="281" spans="2:12" x14ac:dyDescent="0.25">
      <c r="B281" s="116" t="s">
        <v>92</v>
      </c>
      <c r="C281" s="187" t="s">
        <v>257</v>
      </c>
      <c r="D281" s="188" t="s">
        <v>257</v>
      </c>
      <c r="E281" s="187">
        <v>4.8181818181818183</v>
      </c>
      <c r="F281" s="188" t="str">
        <f t="shared" si="94"/>
        <v>-</v>
      </c>
      <c r="G281" s="187">
        <v>8.5</v>
      </c>
      <c r="H281" s="188">
        <f t="shared" si="94"/>
        <v>3.6818181818181817</v>
      </c>
      <c r="I281" s="187">
        <v>3.7142857142857144</v>
      </c>
      <c r="J281" s="188">
        <f t="shared" si="95"/>
        <v>-4.7857142857142856</v>
      </c>
      <c r="K281" s="187"/>
      <c r="L281" s="188"/>
    </row>
    <row r="282" spans="2:12" x14ac:dyDescent="0.25">
      <c r="B282" s="116" t="s">
        <v>94</v>
      </c>
      <c r="C282" s="187">
        <v>3.140845070422535</v>
      </c>
      <c r="D282" s="188">
        <v>-2.6661724734371139</v>
      </c>
      <c r="E282" s="187">
        <v>4.2424242424242422</v>
      </c>
      <c r="F282" s="188">
        <f t="shared" si="94"/>
        <v>1.1015791720017072</v>
      </c>
      <c r="G282" s="187">
        <v>4.9301310043668121</v>
      </c>
      <c r="H282" s="188">
        <f t="shared" si="94"/>
        <v>0.68770676194256986</v>
      </c>
      <c r="I282" s="187">
        <v>5.6008771929824563</v>
      </c>
      <c r="J282" s="188">
        <f t="shared" si="95"/>
        <v>0.67074618861564428</v>
      </c>
      <c r="K282" s="187"/>
      <c r="L282" s="188"/>
    </row>
    <row r="283" spans="2:12" x14ac:dyDescent="0.25">
      <c r="B283" s="116" t="s">
        <v>96</v>
      </c>
      <c r="C283" s="187">
        <v>7.8885941644562338</v>
      </c>
      <c r="D283" s="188">
        <v>-0.68283440697233733</v>
      </c>
      <c r="E283" s="187">
        <v>7.3499079189686922</v>
      </c>
      <c r="F283" s="188">
        <f t="shared" si="94"/>
        <v>-0.53868624548754163</v>
      </c>
      <c r="G283" s="187">
        <v>6.8747591522158</v>
      </c>
      <c r="H283" s="188">
        <f t="shared" si="94"/>
        <v>-0.47514876675289219</v>
      </c>
      <c r="I283" s="187">
        <v>6.5634095634095635</v>
      </c>
      <c r="J283" s="188">
        <f t="shared" si="95"/>
        <v>-0.31134958880623653</v>
      </c>
      <c r="K283" s="187"/>
      <c r="L283" s="188"/>
    </row>
    <row r="284" spans="2:12" x14ac:dyDescent="0.25">
      <c r="B284" s="116" t="s">
        <v>98</v>
      </c>
      <c r="C284" s="187">
        <v>7.285333333333333</v>
      </c>
      <c r="D284" s="188">
        <v>2.702</v>
      </c>
      <c r="E284" s="187">
        <v>6.8734622144112478</v>
      </c>
      <c r="F284" s="188">
        <f t="shared" si="94"/>
        <v>-0.41187111892208517</v>
      </c>
      <c r="G284" s="187">
        <v>7.6053719008264462</v>
      </c>
      <c r="H284" s="188">
        <f t="shared" si="94"/>
        <v>0.73190968641519838</v>
      </c>
      <c r="I284" s="187">
        <v>8.007299270072993</v>
      </c>
      <c r="J284" s="188">
        <f t="shared" si="95"/>
        <v>0.40192736924654682</v>
      </c>
      <c r="K284" s="187"/>
      <c r="L284" s="188"/>
    </row>
    <row r="285" spans="2:12" ht="15.75" x14ac:dyDescent="0.25">
      <c r="B285" s="119" t="s">
        <v>32</v>
      </c>
      <c r="C285" s="189">
        <v>6.7138331573389651</v>
      </c>
      <c r="D285" s="190">
        <v>-0.57480881796967687</v>
      </c>
      <c r="E285" s="189">
        <v>7.4112959112959116</v>
      </c>
      <c r="F285" s="190">
        <f t="shared" si="94"/>
        <v>0.69746275395694646</v>
      </c>
      <c r="G285" s="189">
        <v>7.0406073446327682</v>
      </c>
      <c r="H285" s="190">
        <f t="shared" si="94"/>
        <v>-0.37068856666314343</v>
      </c>
      <c r="I285" s="189">
        <v>7.4385264092321348</v>
      </c>
      <c r="J285" s="190">
        <f t="shared" si="95"/>
        <v>0.39791906459936666</v>
      </c>
      <c r="K285" s="189">
        <v>8.2493200362647325</v>
      </c>
      <c r="L285" s="190">
        <v>0.2246173830167919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8634-3E93-402B-B05B-B1CFF56476BB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300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7.3644056930375692</v>
      </c>
      <c r="D9" s="188">
        <v>3.1109909413101065</v>
      </c>
      <c r="E9" s="187">
        <v>7.2885726989773234</v>
      </c>
      <c r="F9" s="188">
        <f t="shared" ref="F9:H21" si="3">IFERROR(E9-C9,"-")</f>
        <v>-7.5832994060245795E-2</v>
      </c>
      <c r="G9" s="187">
        <v>7.5802932298404482</v>
      </c>
      <c r="H9" s="188">
        <f t="shared" si="3"/>
        <v>0.29172053086312477</v>
      </c>
      <c r="I9" s="187">
        <v>7.5436789772727275</v>
      </c>
      <c r="J9" s="188">
        <f t="shared" ref="J9:J21" si="4">IFERROR(I9-G9,"-")</f>
        <v>-3.6614252567720662E-2</v>
      </c>
      <c r="K9" s="187">
        <v>7.274397679014422</v>
      </c>
      <c r="L9" s="188">
        <f t="shared" ref="L9:L14" si="5">IFERROR(K9-I9,"-")</f>
        <v>-0.26928129825830549</v>
      </c>
    </row>
    <row r="10" spans="1:13" x14ac:dyDescent="0.25">
      <c r="A10" s="1" t="s">
        <v>77</v>
      </c>
      <c r="B10" s="116" t="s">
        <v>78</v>
      </c>
      <c r="C10" s="187">
        <v>6.5212775777716239</v>
      </c>
      <c r="D10" s="188">
        <v>2.9164090285992774</v>
      </c>
      <c r="E10" s="187">
        <v>6.7735424066533829</v>
      </c>
      <c r="F10" s="188">
        <f t="shared" si="3"/>
        <v>0.25226482888175905</v>
      </c>
      <c r="G10" s="187">
        <v>6.9712386605911121</v>
      </c>
      <c r="H10" s="188">
        <f t="shared" si="3"/>
        <v>0.19769625393772916</v>
      </c>
      <c r="I10" s="187">
        <v>7.2220742967575688</v>
      </c>
      <c r="J10" s="188">
        <f t="shared" si="4"/>
        <v>0.25083563616645677</v>
      </c>
      <c r="K10" s="187">
        <v>7.6326716445091964</v>
      </c>
      <c r="L10" s="188">
        <f t="shared" si="5"/>
        <v>0.41059734775162759</v>
      </c>
    </row>
    <row r="11" spans="1:13" x14ac:dyDescent="0.25">
      <c r="A11" s="1" t="s">
        <v>79</v>
      </c>
      <c r="B11" s="116" t="s">
        <v>80</v>
      </c>
      <c r="C11" s="187">
        <v>6.6980792586928164</v>
      </c>
      <c r="D11" s="188">
        <v>2.607371702808833</v>
      </c>
      <c r="E11" s="187">
        <v>6.7377011388261332</v>
      </c>
      <c r="F11" s="188">
        <f t="shared" si="3"/>
        <v>3.96218801333168E-2</v>
      </c>
      <c r="G11" s="187">
        <v>6.4654920309986839</v>
      </c>
      <c r="H11" s="188">
        <f t="shared" si="3"/>
        <v>-0.27220910782744934</v>
      </c>
      <c r="I11" s="187">
        <v>6.9178930739170204</v>
      </c>
      <c r="J11" s="188">
        <f t="shared" si="4"/>
        <v>0.45240104291833649</v>
      </c>
      <c r="K11" s="187">
        <v>7.1122186087764501</v>
      </c>
      <c r="L11" s="188">
        <f t="shared" si="5"/>
        <v>0.19432553485942972</v>
      </c>
    </row>
    <row r="12" spans="1:13" x14ac:dyDescent="0.25">
      <c r="A12" s="1" t="s">
        <v>81</v>
      </c>
      <c r="B12" s="116" t="s">
        <v>82</v>
      </c>
      <c r="C12" s="187">
        <v>6.3827739181384446</v>
      </c>
      <c r="D12" s="188">
        <v>2.955882381700258</v>
      </c>
      <c r="E12" s="187">
        <v>6.1673905637881115</v>
      </c>
      <c r="F12" s="188">
        <f t="shared" si="3"/>
        <v>-0.21538335435033318</v>
      </c>
      <c r="G12" s="187">
        <v>6.965188020716055</v>
      </c>
      <c r="H12" s="188">
        <f t="shared" si="3"/>
        <v>0.79779745692794357</v>
      </c>
      <c r="I12" s="187">
        <v>6.8137684550908393</v>
      </c>
      <c r="J12" s="188">
        <f t="shared" si="4"/>
        <v>-0.15141956562521575</v>
      </c>
      <c r="K12" s="187">
        <v>6.6024670353041257</v>
      </c>
      <c r="L12" s="188">
        <f t="shared" si="5"/>
        <v>-0.21130141978671357</v>
      </c>
    </row>
    <row r="13" spans="1:13" x14ac:dyDescent="0.25">
      <c r="A13" s="1" t="s">
        <v>83</v>
      </c>
      <c r="B13" s="116" t="s">
        <v>84</v>
      </c>
      <c r="C13" s="187">
        <v>6.2174707421855713</v>
      </c>
      <c r="D13" s="188">
        <v>2.6858863951241614</v>
      </c>
      <c r="E13" s="187">
        <v>6.5183552234649831</v>
      </c>
      <c r="F13" s="188">
        <f t="shared" si="3"/>
        <v>0.30088448127941181</v>
      </c>
      <c r="G13" s="187">
        <v>6.820077615250117</v>
      </c>
      <c r="H13" s="188">
        <f t="shared" si="3"/>
        <v>0.30172239178513394</v>
      </c>
      <c r="I13" s="187">
        <v>7.3308251433251437</v>
      </c>
      <c r="J13" s="188">
        <f t="shared" si="4"/>
        <v>0.51074752807502666</v>
      </c>
      <c r="K13" s="187">
        <v>6.3049797884234966</v>
      </c>
      <c r="L13" s="188">
        <f t="shared" si="5"/>
        <v>-1.0258453549016471</v>
      </c>
    </row>
    <row r="14" spans="1:13" x14ac:dyDescent="0.25">
      <c r="A14" s="1" t="s">
        <v>85</v>
      </c>
      <c r="B14" s="116" t="s">
        <v>86</v>
      </c>
      <c r="C14" s="187">
        <v>7.000953086942709</v>
      </c>
      <c r="D14" s="188">
        <v>2.0577652910458131</v>
      </c>
      <c r="E14" s="187">
        <v>6.7547590790410634</v>
      </c>
      <c r="F14" s="188">
        <f t="shared" si="3"/>
        <v>-0.24619400790164558</v>
      </c>
      <c r="G14" s="187">
        <v>6.8785517271573049</v>
      </c>
      <c r="H14" s="188">
        <f t="shared" si="3"/>
        <v>0.12379264811624147</v>
      </c>
      <c r="I14" s="187">
        <v>6.7413964333520449</v>
      </c>
      <c r="J14" s="188">
        <f t="shared" si="4"/>
        <v>-0.13715529380526004</v>
      </c>
      <c r="K14" s="187">
        <v>6.2243847963945278</v>
      </c>
      <c r="L14" s="188">
        <f t="shared" si="5"/>
        <v>-0.51701163695751706</v>
      </c>
    </row>
    <row r="15" spans="1:13" x14ac:dyDescent="0.25">
      <c r="A15" s="1" t="s">
        <v>87</v>
      </c>
      <c r="B15" s="116" t="s">
        <v>88</v>
      </c>
      <c r="C15" s="187">
        <v>6.9023408766388297</v>
      </c>
      <c r="D15" s="188">
        <v>0.92465225740015633</v>
      </c>
      <c r="E15" s="187">
        <v>6.6886318097614454</v>
      </c>
      <c r="F15" s="188">
        <f t="shared" si="3"/>
        <v>-0.21370906687738422</v>
      </c>
      <c r="G15" s="187">
        <v>6.9805567830313739</v>
      </c>
      <c r="H15" s="188">
        <f t="shared" si="3"/>
        <v>0.2919249732699285</v>
      </c>
      <c r="I15" s="187">
        <v>6.7038852318259874</v>
      </c>
      <c r="J15" s="188">
        <f t="shared" si="4"/>
        <v>-0.27667155120538656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7.2397501926274384</v>
      </c>
      <c r="D16" s="188">
        <v>2.0405068130561901</v>
      </c>
      <c r="E16" s="187">
        <v>7.1337124926456168</v>
      </c>
      <c r="F16" s="188">
        <f t="shared" si="3"/>
        <v>-0.10603769998182155</v>
      </c>
      <c r="G16" s="187">
        <v>7.0900904459101861</v>
      </c>
      <c r="H16" s="188">
        <f t="shared" si="3"/>
        <v>-4.3622046735430686E-2</v>
      </c>
      <c r="I16" s="187">
        <v>7.4288856592953376</v>
      </c>
      <c r="J16" s="188">
        <f t="shared" si="4"/>
        <v>0.33879521338515151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6.7605067064083455</v>
      </c>
      <c r="D17" s="188">
        <v>0.92917114604940121</v>
      </c>
      <c r="E17" s="187">
        <v>6.8220845019451737</v>
      </c>
      <c r="F17" s="188">
        <f t="shared" si="3"/>
        <v>6.1577795536828184E-2</v>
      </c>
      <c r="G17" s="187">
        <v>6.8866018317439339</v>
      </c>
      <c r="H17" s="188">
        <f t="shared" si="3"/>
        <v>6.4517329798760237E-2</v>
      </c>
      <c r="I17" s="187">
        <v>6.7704580121202129</v>
      </c>
      <c r="J17" s="188">
        <f t="shared" si="4"/>
        <v>-0.116143819623721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6.9025843149549875</v>
      </c>
      <c r="D18" s="188">
        <v>0.97436478167927465</v>
      </c>
      <c r="E18" s="187">
        <v>6.8264086055904345</v>
      </c>
      <c r="F18" s="188">
        <f t="shared" si="3"/>
        <v>-7.6175709364552979E-2</v>
      </c>
      <c r="G18" s="187">
        <v>6.499798836911598</v>
      </c>
      <c r="H18" s="188">
        <f t="shared" si="3"/>
        <v>-0.32660976867883651</v>
      </c>
      <c r="I18" s="187">
        <v>6.8760667623291294</v>
      </c>
      <c r="J18" s="188">
        <f t="shared" si="4"/>
        <v>0.3762679254175314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7.2594999762797094</v>
      </c>
      <c r="D19" s="188">
        <v>0.32866017388027391</v>
      </c>
      <c r="E19" s="187">
        <v>6.7909695542611646</v>
      </c>
      <c r="F19" s="188">
        <f t="shared" si="3"/>
        <v>-0.46853042201854489</v>
      </c>
      <c r="G19" s="187">
        <v>6.9614775499721784</v>
      </c>
      <c r="H19" s="188">
        <f t="shared" si="3"/>
        <v>0.17050799571101383</v>
      </c>
      <c r="I19" s="187">
        <v>6.9672299465240641</v>
      </c>
      <c r="J19" s="188">
        <f t="shared" si="4"/>
        <v>5.7523965518857523E-3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6.700858000858001</v>
      </c>
      <c r="D20" s="188">
        <v>0.47294655726722024</v>
      </c>
      <c r="E20" s="187">
        <v>6.5663159638803741</v>
      </c>
      <c r="F20" s="188">
        <f t="shared" si="3"/>
        <v>-0.1345420369776269</v>
      </c>
      <c r="G20" s="187">
        <v>6.8930442249892661</v>
      </c>
      <c r="H20" s="188">
        <f t="shared" si="3"/>
        <v>0.32672826110889197</v>
      </c>
      <c r="I20" s="187">
        <v>6.7914762814654814</v>
      </c>
      <c r="J20" s="188">
        <f t="shared" si="4"/>
        <v>-0.10156794352378462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6.8179177263924213</v>
      </c>
      <c r="D21" s="190">
        <v>1.295929212291556</v>
      </c>
      <c r="E21" s="189">
        <v>6.757255964867916</v>
      </c>
      <c r="F21" s="190">
        <f t="shared" si="3"/>
        <v>-6.0661761524505309E-2</v>
      </c>
      <c r="G21" s="189">
        <v>6.9053546037801281</v>
      </c>
      <c r="H21" s="190">
        <f t="shared" si="3"/>
        <v>0.14809863891221209</v>
      </c>
      <c r="I21" s="189">
        <v>6.9984252461204735</v>
      </c>
      <c r="J21" s="190">
        <f t="shared" si="4"/>
        <v>9.3070642340345344E-2</v>
      </c>
      <c r="K21" s="189">
        <v>6.8451377237878823</v>
      </c>
      <c r="L21" s="190">
        <v>-0.23968203147614631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7.4232942910967319</v>
      </c>
      <c r="D31" s="188">
        <v>3.3737301140329823</v>
      </c>
      <c r="E31" s="187">
        <v>7.3121399847842623</v>
      </c>
      <c r="F31" s="188">
        <f t="shared" ref="F31:H43" si="9">IFERROR(E31-C31,"-")</f>
        <v>-0.11115430631246959</v>
      </c>
      <c r="G31" s="187">
        <v>7.686111996599724</v>
      </c>
      <c r="H31" s="188">
        <f t="shared" si="9"/>
        <v>0.37397201181546169</v>
      </c>
      <c r="I31" s="187">
        <v>7.6305019305019304</v>
      </c>
      <c r="J31" s="188">
        <f t="shared" ref="J31:J43" si="10">IFERROR(I31-G31,"-")</f>
        <v>-5.561006609779362E-2</v>
      </c>
      <c r="K31" s="187">
        <v>7.0866267671034979</v>
      </c>
      <c r="L31" s="188">
        <f>IFERROR(K31-I31,"-")</f>
        <v>-0.54387516339843245</v>
      </c>
    </row>
    <row r="32" spans="1:13" x14ac:dyDescent="0.25">
      <c r="B32" s="116" t="s">
        <v>78</v>
      </c>
      <c r="C32" s="187">
        <v>6.4787005649717511</v>
      </c>
      <c r="D32" s="188">
        <v>3.1138326991045515</v>
      </c>
      <c r="E32" s="187">
        <v>6.7495257166947722</v>
      </c>
      <c r="F32" s="188">
        <f t="shared" si="9"/>
        <v>0.27082515172302113</v>
      </c>
      <c r="G32" s="187">
        <v>7.0446694460988688</v>
      </c>
      <c r="H32" s="188">
        <f t="shared" si="9"/>
        <v>0.29514372940409661</v>
      </c>
      <c r="I32" s="187">
        <v>7.1990871891721753</v>
      </c>
      <c r="J32" s="188">
        <f t="shared" si="10"/>
        <v>0.15441774307330647</v>
      </c>
      <c r="K32" s="187">
        <v>7.5514403292181074</v>
      </c>
      <c r="L32" s="188">
        <f t="shared" ref="L32:L36" si="11">IFERROR(K32-I32,"-")</f>
        <v>0.3523531400459321</v>
      </c>
    </row>
    <row r="33" spans="2:13" x14ac:dyDescent="0.25">
      <c r="B33" s="116" t="s">
        <v>80</v>
      </c>
      <c r="C33" s="187">
        <v>6.8313158042902993</v>
      </c>
      <c r="D33" s="188">
        <v>2.9047723162326156</v>
      </c>
      <c r="E33" s="187">
        <v>6.7355343379730819</v>
      </c>
      <c r="F33" s="188">
        <f t="shared" si="9"/>
        <v>-9.5781466317217401E-2</v>
      </c>
      <c r="G33" s="187">
        <v>6.5830399855582638</v>
      </c>
      <c r="H33" s="188">
        <f t="shared" si="9"/>
        <v>-0.15249435241481812</v>
      </c>
      <c r="I33" s="187">
        <v>6.8430692311616754</v>
      </c>
      <c r="J33" s="188">
        <f t="shared" si="10"/>
        <v>0.26002924560341167</v>
      </c>
      <c r="K33" s="187">
        <v>7.0064256608504856</v>
      </c>
      <c r="L33" s="188">
        <f t="shared" si="11"/>
        <v>0.16335642968881015</v>
      </c>
    </row>
    <row r="34" spans="2:13" x14ac:dyDescent="0.25">
      <c r="B34" s="116" t="s">
        <v>82</v>
      </c>
      <c r="C34" s="187">
        <v>6.5079556291723133</v>
      </c>
      <c r="D34" s="188">
        <v>3.3441039498867378</v>
      </c>
      <c r="E34" s="187">
        <v>6.2256879784812744</v>
      </c>
      <c r="F34" s="188">
        <f t="shared" si="9"/>
        <v>-0.28226765069103887</v>
      </c>
      <c r="G34" s="187">
        <v>7.0874621376027696</v>
      </c>
      <c r="H34" s="188">
        <f t="shared" si="9"/>
        <v>0.86177415912149513</v>
      </c>
      <c r="I34" s="187">
        <v>6.8284109816971714</v>
      </c>
      <c r="J34" s="188">
        <f t="shared" si="10"/>
        <v>-0.25905115590559813</v>
      </c>
      <c r="K34" s="187">
        <v>6.4662548262548265</v>
      </c>
      <c r="L34" s="188">
        <f t="shared" si="11"/>
        <v>-0.36215615544234492</v>
      </c>
    </row>
    <row r="35" spans="2:13" x14ac:dyDescent="0.25">
      <c r="B35" s="116" t="s">
        <v>84</v>
      </c>
      <c r="C35" s="187">
        <v>6.3496859616363945</v>
      </c>
      <c r="D35" s="188">
        <v>2.9412059313505723</v>
      </c>
      <c r="E35" s="187">
        <v>6.6629379024337005</v>
      </c>
      <c r="F35" s="188">
        <f t="shared" si="9"/>
        <v>0.31325194079730601</v>
      </c>
      <c r="G35" s="187">
        <v>7.071705031574659</v>
      </c>
      <c r="H35" s="188">
        <f t="shared" si="9"/>
        <v>0.40876712914095847</v>
      </c>
      <c r="I35" s="187">
        <v>7.8248397332124586</v>
      </c>
      <c r="J35" s="188">
        <f t="shared" si="10"/>
        <v>0.75313470163779961</v>
      </c>
      <c r="K35" s="187">
        <v>6.2958345849604482</v>
      </c>
      <c r="L35" s="188">
        <f t="shared" si="11"/>
        <v>-1.5290051482520104</v>
      </c>
    </row>
    <row r="36" spans="2:13" x14ac:dyDescent="0.25">
      <c r="B36" s="116" t="s">
        <v>86</v>
      </c>
      <c r="C36" s="187">
        <v>7.3215162773125115</v>
      </c>
      <c r="D36" s="188">
        <v>2.1037947583251695</v>
      </c>
      <c r="E36" s="187">
        <v>6.9370747342968002</v>
      </c>
      <c r="F36" s="188">
        <f t="shared" si="9"/>
        <v>-0.38444154301571132</v>
      </c>
      <c r="G36" s="187">
        <v>7.119649250246459</v>
      </c>
      <c r="H36" s="188">
        <f t="shared" si="9"/>
        <v>0.18257451594965879</v>
      </c>
      <c r="I36" s="187">
        <v>6.8711458333333333</v>
      </c>
      <c r="J36" s="188">
        <f t="shared" si="10"/>
        <v>-0.24850341691312572</v>
      </c>
      <c r="K36" s="187">
        <v>6.3864532256513797</v>
      </c>
      <c r="L36" s="188">
        <f t="shared" si="11"/>
        <v>-0.48469260768195355</v>
      </c>
    </row>
    <row r="37" spans="2:13" x14ac:dyDescent="0.25">
      <c r="B37" s="116" t="s">
        <v>88</v>
      </c>
      <c r="C37" s="187">
        <v>7.2865069625993701</v>
      </c>
      <c r="D37" s="188">
        <v>1.3285055143734468</v>
      </c>
      <c r="E37" s="187">
        <v>6.7086975914362172</v>
      </c>
      <c r="F37" s="188">
        <f t="shared" si="9"/>
        <v>-0.5778093711631529</v>
      </c>
      <c r="G37" s="187">
        <v>7.1540335151987531</v>
      </c>
      <c r="H37" s="188">
        <f t="shared" si="9"/>
        <v>0.44533592376253583</v>
      </c>
      <c r="I37" s="187">
        <v>6.7409203102961914</v>
      </c>
      <c r="J37" s="188">
        <f t="shared" si="10"/>
        <v>-0.41311320490256165</v>
      </c>
      <c r="K37" s="187"/>
      <c r="L37" s="188"/>
    </row>
    <row r="38" spans="2:13" x14ac:dyDescent="0.25">
      <c r="B38" s="116" t="s">
        <v>90</v>
      </c>
      <c r="C38" s="187">
        <v>7.3807104118825428</v>
      </c>
      <c r="D38" s="188">
        <v>2.3495235431956738</v>
      </c>
      <c r="E38" s="187">
        <v>7.3794321023981171</v>
      </c>
      <c r="F38" s="188">
        <f t="shared" si="9"/>
        <v>-1.2783094844257548E-3</v>
      </c>
      <c r="G38" s="187">
        <v>7.2201022146507663</v>
      </c>
      <c r="H38" s="188">
        <f t="shared" si="9"/>
        <v>-0.1593298877473508</v>
      </c>
      <c r="I38" s="187">
        <v>7.6395521243417353</v>
      </c>
      <c r="J38" s="188">
        <f t="shared" si="10"/>
        <v>0.41944990969096896</v>
      </c>
      <c r="K38" s="187"/>
      <c r="L38" s="188"/>
    </row>
    <row r="39" spans="2:13" x14ac:dyDescent="0.25">
      <c r="B39" s="116" t="s">
        <v>92</v>
      </c>
      <c r="C39" s="187">
        <v>6.9096228868660594</v>
      </c>
      <c r="D39" s="188">
        <v>1.0193929579072325</v>
      </c>
      <c r="E39" s="187">
        <v>6.9975186104218361</v>
      </c>
      <c r="F39" s="188">
        <f t="shared" si="9"/>
        <v>8.7895723555776684E-2</v>
      </c>
      <c r="G39" s="187">
        <v>7.0984699200185464</v>
      </c>
      <c r="H39" s="188">
        <f t="shared" si="9"/>
        <v>0.10095130959671028</v>
      </c>
      <c r="I39" s="187">
        <v>6.7718217497143423</v>
      </c>
      <c r="J39" s="188">
        <f t="shared" si="10"/>
        <v>-0.32664817030420412</v>
      </c>
      <c r="K39" s="187"/>
      <c r="L39" s="188"/>
    </row>
    <row r="40" spans="2:13" x14ac:dyDescent="0.25">
      <c r="B40" s="116" t="s">
        <v>94</v>
      </c>
      <c r="C40" s="187">
        <v>6.9936959076824445</v>
      </c>
      <c r="D40" s="188">
        <v>1.0342584841194604</v>
      </c>
      <c r="E40" s="187">
        <v>6.9798752558230195</v>
      </c>
      <c r="F40" s="188">
        <f t="shared" si="9"/>
        <v>-1.3820651859425048E-2</v>
      </c>
      <c r="G40" s="187">
        <v>6.6309703145768717</v>
      </c>
      <c r="H40" s="188">
        <f t="shared" si="9"/>
        <v>-0.34890494124614779</v>
      </c>
      <c r="I40" s="187">
        <v>6.9331755533899484</v>
      </c>
      <c r="J40" s="188">
        <f t="shared" si="10"/>
        <v>0.3022052388130767</v>
      </c>
      <c r="K40" s="187"/>
      <c r="L40" s="188"/>
    </row>
    <row r="41" spans="2:13" x14ac:dyDescent="0.25">
      <c r="B41" s="116" t="s">
        <v>96</v>
      </c>
      <c r="C41" s="187">
        <v>7.5262712888029952</v>
      </c>
      <c r="D41" s="188">
        <v>0.58520919134279392</v>
      </c>
      <c r="E41" s="187">
        <v>6.7701183875318449</v>
      </c>
      <c r="F41" s="188">
        <f t="shared" si="9"/>
        <v>-0.75615290127115031</v>
      </c>
      <c r="G41" s="187">
        <v>7.0974414220307027</v>
      </c>
      <c r="H41" s="188">
        <f t="shared" si="9"/>
        <v>0.3273230344988578</v>
      </c>
      <c r="I41" s="187">
        <v>6.8880963702647016</v>
      </c>
      <c r="J41" s="188">
        <f t="shared" si="10"/>
        <v>-0.20934505176600116</v>
      </c>
      <c r="K41" s="187"/>
      <c r="L41" s="188"/>
    </row>
    <row r="42" spans="2:13" x14ac:dyDescent="0.25">
      <c r="B42" s="116" t="s">
        <v>98</v>
      </c>
      <c r="C42" s="187">
        <v>6.8146903504560727</v>
      </c>
      <c r="D42" s="188">
        <v>0.5630815578469619</v>
      </c>
      <c r="E42" s="187">
        <v>6.5663884479492038</v>
      </c>
      <c r="F42" s="188">
        <f t="shared" si="9"/>
        <v>-0.2483019025068689</v>
      </c>
      <c r="G42" s="187">
        <v>7.0378726397229885</v>
      </c>
      <c r="H42" s="188">
        <f t="shared" si="9"/>
        <v>0.47148419177378464</v>
      </c>
      <c r="I42" s="187">
        <v>6.807446642779249</v>
      </c>
      <c r="J42" s="188">
        <f t="shared" si="10"/>
        <v>-0.23042599694373944</v>
      </c>
      <c r="K42" s="187"/>
      <c r="L42" s="188"/>
    </row>
    <row r="43" spans="2:13" ht="15.75" x14ac:dyDescent="0.25">
      <c r="B43" s="119" t="s">
        <v>32</v>
      </c>
      <c r="C43" s="189">
        <v>6.9692850855190303</v>
      </c>
      <c r="D43" s="190">
        <v>1.4935496022014219</v>
      </c>
      <c r="E43" s="189">
        <v>6.8348160417955119</v>
      </c>
      <c r="F43" s="190">
        <f t="shared" si="9"/>
        <v>-0.13446904372351831</v>
      </c>
      <c r="G43" s="189">
        <v>7.0569585993995014</v>
      </c>
      <c r="H43" s="190">
        <f t="shared" si="9"/>
        <v>0.22214255760398949</v>
      </c>
      <c r="I43" s="189">
        <v>7.0596536599406301</v>
      </c>
      <c r="J43" s="190">
        <f t="shared" si="10"/>
        <v>2.6950605411286688E-3</v>
      </c>
      <c r="K43" s="189">
        <v>6.7800865503503225</v>
      </c>
      <c r="L43" s="190">
        <v>-0.39262823621851428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>
        <v>7.9259781077273219</v>
      </c>
      <c r="D53" s="188" t="s">
        <v>257</v>
      </c>
      <c r="E53" s="187">
        <v>7.5696016069635084</v>
      </c>
      <c r="F53" s="188">
        <f t="shared" ref="F53:H65" si="15">IFERROR(E53-C53,"-")</f>
        <v>-0.35637650076381355</v>
      </c>
      <c r="G53" s="187">
        <v>7.7964280918490667</v>
      </c>
      <c r="H53" s="188">
        <f t="shared" si="15"/>
        <v>0.22682648488555834</v>
      </c>
      <c r="I53" s="187">
        <v>7.7086852477477477</v>
      </c>
      <c r="J53" s="188">
        <f t="shared" ref="J53:J65" si="16">IFERROR(I53-G53,"-")</f>
        <v>-8.7742844101319051E-2</v>
      </c>
      <c r="K53" s="187">
        <v>7.155983317292268</v>
      </c>
      <c r="L53" s="188">
        <f>IFERROR(K53-I53,"-")</f>
        <v>-0.55270193045547966</v>
      </c>
    </row>
    <row r="54" spans="1:13" x14ac:dyDescent="0.25">
      <c r="A54" s="1"/>
      <c r="B54" s="116" t="s">
        <v>78</v>
      </c>
      <c r="C54" s="187">
        <v>6.6174134790528232</v>
      </c>
      <c r="D54" s="188" t="s">
        <v>257</v>
      </c>
      <c r="E54" s="187">
        <v>7.1070247129791788</v>
      </c>
      <c r="F54" s="188">
        <f t="shared" si="15"/>
        <v>0.48961123392635564</v>
      </c>
      <c r="G54" s="187">
        <v>7.2324605998983227</v>
      </c>
      <c r="H54" s="188">
        <f t="shared" si="15"/>
        <v>0.12543588691914387</v>
      </c>
      <c r="I54" s="187">
        <v>7.367411718026716</v>
      </c>
      <c r="J54" s="188">
        <f t="shared" si="16"/>
        <v>0.13495111812839333</v>
      </c>
      <c r="K54" s="187">
        <v>7.8410682064236736</v>
      </c>
      <c r="L54" s="188">
        <f t="shared" ref="L54:L58" si="17">IFERROR(K54-I54,"-")</f>
        <v>0.47365648839695762</v>
      </c>
    </row>
    <row r="55" spans="1:13" x14ac:dyDescent="0.25">
      <c r="A55" s="1"/>
      <c r="B55" s="116" t="s">
        <v>80</v>
      </c>
      <c r="C55" s="187">
        <v>6.8081226387678004</v>
      </c>
      <c r="D55" s="188" t="s">
        <v>257</v>
      </c>
      <c r="E55" s="187">
        <v>7.0281066163120052</v>
      </c>
      <c r="F55" s="188">
        <f t="shared" si="15"/>
        <v>0.21998397754420473</v>
      </c>
      <c r="G55" s="187">
        <v>6.6665713795666344</v>
      </c>
      <c r="H55" s="188">
        <f t="shared" si="15"/>
        <v>-0.3615352367453708</v>
      </c>
      <c r="I55" s="187">
        <v>7.0097489486427937</v>
      </c>
      <c r="J55" s="188">
        <f t="shared" si="16"/>
        <v>0.34317756907615937</v>
      </c>
      <c r="K55" s="187">
        <v>7.1841847719710312</v>
      </c>
      <c r="L55" s="188">
        <f t="shared" si="17"/>
        <v>0.17443582332823748</v>
      </c>
    </row>
    <row r="56" spans="1:13" x14ac:dyDescent="0.25">
      <c r="A56" s="1"/>
      <c r="B56" s="116" t="s">
        <v>82</v>
      </c>
      <c r="C56" s="187">
        <v>6.5498000499875033</v>
      </c>
      <c r="D56" s="188" t="s">
        <v>257</v>
      </c>
      <c r="E56" s="187">
        <v>6.4091439688715957</v>
      </c>
      <c r="F56" s="188">
        <f t="shared" si="15"/>
        <v>-0.14065608111590766</v>
      </c>
      <c r="G56" s="187">
        <v>7.219209496829893</v>
      </c>
      <c r="H56" s="188">
        <f t="shared" si="15"/>
        <v>0.81006552795829734</v>
      </c>
      <c r="I56" s="187">
        <v>6.8985964460468709</v>
      </c>
      <c r="J56" s="188">
        <f t="shared" si="16"/>
        <v>-0.32061305078302205</v>
      </c>
      <c r="K56" s="187">
        <v>6.5829789934632226</v>
      </c>
      <c r="L56" s="188">
        <f t="shared" si="17"/>
        <v>-0.31561745258364837</v>
      </c>
    </row>
    <row r="57" spans="1:13" x14ac:dyDescent="0.25">
      <c r="A57" s="1"/>
      <c r="B57" s="116" t="s">
        <v>84</v>
      </c>
      <c r="C57" s="187">
        <v>6.3911605532170777</v>
      </c>
      <c r="D57" s="188" t="s">
        <v>257</v>
      </c>
      <c r="E57" s="187">
        <v>6.6776628459603016</v>
      </c>
      <c r="F57" s="188">
        <f t="shared" si="15"/>
        <v>0.28650229274322392</v>
      </c>
      <c r="G57" s="187">
        <v>7.0987581312832644</v>
      </c>
      <c r="H57" s="188">
        <f t="shared" si="15"/>
        <v>0.42109528532296281</v>
      </c>
      <c r="I57" s="187">
        <v>8.7607566765578628</v>
      </c>
      <c r="J57" s="188">
        <f t="shared" si="16"/>
        <v>1.6619985452745984</v>
      </c>
      <c r="K57" s="187">
        <v>6.4540757749712974</v>
      </c>
      <c r="L57" s="188">
        <f t="shared" si="17"/>
        <v>-2.3066809015865655</v>
      </c>
    </row>
    <row r="58" spans="1:13" x14ac:dyDescent="0.25">
      <c r="A58" s="1"/>
      <c r="B58" s="116" t="s">
        <v>86</v>
      </c>
      <c r="C58" s="187">
        <v>7.6223715960013791</v>
      </c>
      <c r="D58" s="188" t="s">
        <v>257</v>
      </c>
      <c r="E58" s="187">
        <v>7.1394742559200521</v>
      </c>
      <c r="F58" s="188">
        <f t="shared" si="15"/>
        <v>-0.48289734008132701</v>
      </c>
      <c r="G58" s="187">
        <v>7.222138964577657</v>
      </c>
      <c r="H58" s="188">
        <f t="shared" si="15"/>
        <v>8.2664708657604891E-2</v>
      </c>
      <c r="I58" s="187">
        <v>7.2048691170486912</v>
      </c>
      <c r="J58" s="188">
        <f t="shared" si="16"/>
        <v>-1.7269847528965876E-2</v>
      </c>
      <c r="K58" s="187">
        <v>6.4385566640779022</v>
      </c>
      <c r="L58" s="188">
        <f t="shared" si="17"/>
        <v>-0.76631245297078898</v>
      </c>
    </row>
    <row r="59" spans="1:13" x14ac:dyDescent="0.25">
      <c r="A59" s="1"/>
      <c r="B59" s="116" t="s">
        <v>88</v>
      </c>
      <c r="C59" s="187">
        <v>7.7461226264676037</v>
      </c>
      <c r="D59" s="188">
        <v>1.1702492640221891</v>
      </c>
      <c r="E59" s="187">
        <v>6.8257963035784508</v>
      </c>
      <c r="F59" s="188">
        <f t="shared" si="15"/>
        <v>-0.92032632288915295</v>
      </c>
      <c r="G59" s="187">
        <v>7.3560683324834271</v>
      </c>
      <c r="H59" s="188">
        <f t="shared" si="15"/>
        <v>0.53027202890497627</v>
      </c>
      <c r="I59" s="187">
        <v>6.848147736121927</v>
      </c>
      <c r="J59" s="188">
        <f t="shared" si="16"/>
        <v>-0.50792059636150011</v>
      </c>
      <c r="K59" s="187"/>
      <c r="L59" s="188"/>
    </row>
    <row r="60" spans="1:13" x14ac:dyDescent="0.25">
      <c r="A60" s="1"/>
      <c r="B60" s="116" t="s">
        <v>90</v>
      </c>
      <c r="C60" s="187">
        <v>7.6563286361348766</v>
      </c>
      <c r="D60" s="188">
        <v>2.1693572991936056</v>
      </c>
      <c r="E60" s="187">
        <v>7.7446084724005138</v>
      </c>
      <c r="F60" s="188">
        <f t="shared" si="15"/>
        <v>8.8279836265637179E-2</v>
      </c>
      <c r="G60" s="187">
        <v>7.669089242454004</v>
      </c>
      <c r="H60" s="188">
        <f t="shared" si="15"/>
        <v>-7.5519229946509725E-2</v>
      </c>
      <c r="I60" s="187">
        <v>8.2811066314472406</v>
      </c>
      <c r="J60" s="188">
        <f t="shared" si="16"/>
        <v>0.61201738899323654</v>
      </c>
      <c r="K60" s="187"/>
      <c r="L60" s="188"/>
    </row>
    <row r="61" spans="1:13" x14ac:dyDescent="0.25">
      <c r="A61" s="1"/>
      <c r="B61" s="116" t="s">
        <v>92</v>
      </c>
      <c r="C61" s="187">
        <v>7.0747476304230563</v>
      </c>
      <c r="D61" s="188">
        <v>0.97146173674369241</v>
      </c>
      <c r="E61" s="187">
        <v>7.0548697823760254</v>
      </c>
      <c r="F61" s="188">
        <f t="shared" si="15"/>
        <v>-1.9877848047030966E-2</v>
      </c>
      <c r="G61" s="187">
        <v>7.4543844791746858</v>
      </c>
      <c r="H61" s="188">
        <f t="shared" si="15"/>
        <v>0.39951469679866047</v>
      </c>
      <c r="I61" s="187">
        <v>6.7072241008300031</v>
      </c>
      <c r="J61" s="188">
        <f t="shared" si="16"/>
        <v>-0.74716037834468274</v>
      </c>
      <c r="K61" s="187"/>
      <c r="L61" s="188"/>
    </row>
    <row r="62" spans="1:13" x14ac:dyDescent="0.25">
      <c r="A62" s="1"/>
      <c r="B62" s="116" t="s">
        <v>94</v>
      </c>
      <c r="C62" s="187">
        <v>7.0171175404443851</v>
      </c>
      <c r="D62" s="188">
        <v>0.71964791161023545</v>
      </c>
      <c r="E62" s="187">
        <v>7.3329767822311709</v>
      </c>
      <c r="F62" s="188">
        <f t="shared" si="15"/>
        <v>0.31585924178678582</v>
      </c>
      <c r="G62" s="187">
        <v>6.8535038932146826</v>
      </c>
      <c r="H62" s="188">
        <f t="shared" si="15"/>
        <v>-0.47947288901648832</v>
      </c>
      <c r="I62" s="187">
        <v>6.9839878447872836</v>
      </c>
      <c r="J62" s="188">
        <f t="shared" si="16"/>
        <v>0.13048395157260106</v>
      </c>
      <c r="K62" s="187"/>
      <c r="L62" s="188"/>
    </row>
    <row r="63" spans="1:13" x14ac:dyDescent="0.25">
      <c r="A63" s="1"/>
      <c r="B63" s="116" t="s">
        <v>96</v>
      </c>
      <c r="C63" s="187">
        <v>7.4343215592562171</v>
      </c>
      <c r="D63" s="188">
        <v>0.30178449171091248</v>
      </c>
      <c r="E63" s="187">
        <v>7.0038556349156185</v>
      </c>
      <c r="F63" s="188">
        <f t="shared" si="15"/>
        <v>-0.4304659243405986</v>
      </c>
      <c r="G63" s="187">
        <v>7.313558145989453</v>
      </c>
      <c r="H63" s="188">
        <f t="shared" si="15"/>
        <v>0.30970251107383451</v>
      </c>
      <c r="I63" s="187">
        <v>6.9939028475711895</v>
      </c>
      <c r="J63" s="188">
        <f t="shared" si="16"/>
        <v>-0.31965529841826346</v>
      </c>
      <c r="K63" s="187"/>
      <c r="L63" s="188"/>
    </row>
    <row r="64" spans="1:13" x14ac:dyDescent="0.25">
      <c r="A64" s="1"/>
      <c r="B64" s="116" t="s">
        <v>98</v>
      </c>
      <c r="C64" s="187">
        <v>6.6331723867936843</v>
      </c>
      <c r="D64" s="188">
        <v>0.29288425962031095</v>
      </c>
      <c r="E64" s="187">
        <v>6.6860472644868887</v>
      </c>
      <c r="F64" s="188">
        <f t="shared" si="15"/>
        <v>5.2874877693204425E-2</v>
      </c>
      <c r="G64" s="187">
        <v>7.1532647919929193</v>
      </c>
      <c r="H64" s="188">
        <f t="shared" si="15"/>
        <v>0.46721752750603063</v>
      </c>
      <c r="I64" s="187">
        <v>7.0190933887517861</v>
      </c>
      <c r="J64" s="188">
        <f t="shared" si="16"/>
        <v>-0.13417140324113319</v>
      </c>
      <c r="K64" s="187"/>
      <c r="L64" s="188"/>
    </row>
    <row r="65" spans="1:13" ht="15.75" x14ac:dyDescent="0.25">
      <c r="B65" s="119" t="s">
        <v>32</v>
      </c>
      <c r="C65" s="189">
        <v>7.0897793341589743</v>
      </c>
      <c r="D65" s="190">
        <v>1.3965804743602268</v>
      </c>
      <c r="E65" s="189">
        <v>7.0467584639954337</v>
      </c>
      <c r="F65" s="190">
        <f t="shared" si="15"/>
        <v>-4.3020870163540614E-2</v>
      </c>
      <c r="G65" s="189">
        <v>7.2368184908225697</v>
      </c>
      <c r="H65" s="190">
        <f t="shared" si="15"/>
        <v>0.19006002682713596</v>
      </c>
      <c r="I65" s="189">
        <v>7.258462805380181</v>
      </c>
      <c r="J65" s="190">
        <f t="shared" si="16"/>
        <v>2.1644314557611288E-2</v>
      </c>
      <c r="K65" s="189">
        <v>6.9180017430412839</v>
      </c>
      <c r="L65" s="190">
        <v>-0.5026473752822529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>
        <v>5.8678739101274315</v>
      </c>
      <c r="D75" s="188" t="s">
        <v>257</v>
      </c>
      <c r="E75" s="187">
        <v>6.2030573983270836</v>
      </c>
      <c r="F75" s="188">
        <f t="shared" ref="F75:H87" si="21">IFERROR(E75-C75,"-")</f>
        <v>0.33518348819965205</v>
      </c>
      <c r="G75" s="187">
        <v>7.2678207739307537</v>
      </c>
      <c r="H75" s="188">
        <f t="shared" si="21"/>
        <v>1.0647633756036701</v>
      </c>
      <c r="I75" s="187">
        <v>7.3472718001019892</v>
      </c>
      <c r="J75" s="188">
        <f t="shared" ref="J75:J87" si="22">IFERROR(I75-G75,"-")</f>
        <v>7.9451026171235561E-2</v>
      </c>
      <c r="K75" s="187">
        <v>6.8019489070318668</v>
      </c>
      <c r="L75" s="188">
        <f>IFERROR(K75-I75,"-")</f>
        <v>-0.54532289307012238</v>
      </c>
    </row>
    <row r="76" spans="1:13" x14ac:dyDescent="0.25">
      <c r="A76" s="1"/>
      <c r="B76" s="116" t="s">
        <v>78</v>
      </c>
      <c r="C76" s="187">
        <v>5.999748427672956</v>
      </c>
      <c r="D76" s="188" t="s">
        <v>257</v>
      </c>
      <c r="E76" s="187">
        <v>5.2008991289688113</v>
      </c>
      <c r="F76" s="188">
        <f t="shared" si="21"/>
        <v>-0.79884929870414467</v>
      </c>
      <c r="G76" s="187">
        <v>6.3748866727107885</v>
      </c>
      <c r="H76" s="188">
        <f t="shared" si="21"/>
        <v>1.1739875437419771</v>
      </c>
      <c r="I76" s="187">
        <v>6.5530456852791881</v>
      </c>
      <c r="J76" s="188">
        <f t="shared" si="22"/>
        <v>0.17815901256839961</v>
      </c>
      <c r="K76" s="187">
        <v>6.518280123583934</v>
      </c>
      <c r="L76" s="188">
        <f t="shared" ref="L76:L80" si="23">IFERROR(K76-I76,"-")</f>
        <v>-3.4765561695254021E-2</v>
      </c>
    </row>
    <row r="77" spans="1:13" x14ac:dyDescent="0.25">
      <c r="A77" s="1"/>
      <c r="B77" s="116" t="s">
        <v>80</v>
      </c>
      <c r="C77" s="187">
        <v>6.9111833875406559</v>
      </c>
      <c r="D77" s="188" t="s">
        <v>257</v>
      </c>
      <c r="E77" s="187">
        <v>5.6217860105059438</v>
      </c>
      <c r="F77" s="188">
        <f t="shared" si="21"/>
        <v>-1.289397377034712</v>
      </c>
      <c r="G77" s="187">
        <v>6.2699807156631673</v>
      </c>
      <c r="H77" s="188">
        <f t="shared" si="21"/>
        <v>0.64819470515722344</v>
      </c>
      <c r="I77" s="187">
        <v>6.1735346813411827</v>
      </c>
      <c r="J77" s="188">
        <f t="shared" si="22"/>
        <v>-9.6446034321984619E-2</v>
      </c>
      <c r="K77" s="187">
        <v>6.2922673656618615</v>
      </c>
      <c r="L77" s="188">
        <f t="shared" si="23"/>
        <v>0.11873268432067885</v>
      </c>
    </row>
    <row r="78" spans="1:13" x14ac:dyDescent="0.25">
      <c r="A78" s="1"/>
      <c r="B78" s="116" t="s">
        <v>82</v>
      </c>
      <c r="C78" s="187">
        <v>6.3370757846389383</v>
      </c>
      <c r="D78" s="188" t="s">
        <v>257</v>
      </c>
      <c r="E78" s="187">
        <v>5.5025562372188137</v>
      </c>
      <c r="F78" s="188">
        <f t="shared" si="21"/>
        <v>-0.83451954742012457</v>
      </c>
      <c r="G78" s="187">
        <v>6.5540688148552704</v>
      </c>
      <c r="H78" s="188">
        <f t="shared" si="21"/>
        <v>1.0515125776364567</v>
      </c>
      <c r="I78" s="187">
        <v>6.5337837837837842</v>
      </c>
      <c r="J78" s="188">
        <f t="shared" si="22"/>
        <v>-2.0285031071486159E-2</v>
      </c>
      <c r="K78" s="187">
        <v>5.9648309705561617</v>
      </c>
      <c r="L78" s="188">
        <f t="shared" si="23"/>
        <v>-0.56895281322762248</v>
      </c>
    </row>
    <row r="79" spans="1:13" x14ac:dyDescent="0.25">
      <c r="A79" s="1"/>
      <c r="B79" s="116" t="s">
        <v>84</v>
      </c>
      <c r="C79" s="187">
        <v>6.2233920805676357</v>
      </c>
      <c r="D79" s="188" t="s">
        <v>257</v>
      </c>
      <c r="E79" s="187">
        <v>6.6105027376804379</v>
      </c>
      <c r="F79" s="188">
        <f t="shared" si="21"/>
        <v>0.38711065711280224</v>
      </c>
      <c r="G79" s="187">
        <v>6.9784921892687342</v>
      </c>
      <c r="H79" s="188">
        <f t="shared" si="21"/>
        <v>0.36798945158829621</v>
      </c>
      <c r="I79" s="187">
        <v>5.6585104099592183</v>
      </c>
      <c r="J79" s="188">
        <f t="shared" si="22"/>
        <v>-1.3199817793095159</v>
      </c>
      <c r="K79" s="187">
        <v>5.7183426443202983</v>
      </c>
      <c r="L79" s="188">
        <f t="shared" si="23"/>
        <v>5.9832234361079983E-2</v>
      </c>
    </row>
    <row r="80" spans="1:13" x14ac:dyDescent="0.25">
      <c r="A80" s="1"/>
      <c r="B80" s="116" t="s">
        <v>86</v>
      </c>
      <c r="C80" s="187">
        <v>6.5052606967500584</v>
      </c>
      <c r="D80" s="188" t="s">
        <v>257</v>
      </c>
      <c r="E80" s="187">
        <v>6.2337695017614498</v>
      </c>
      <c r="F80" s="188">
        <f t="shared" si="21"/>
        <v>-0.27149119498860852</v>
      </c>
      <c r="G80" s="187">
        <v>6.792074896581755</v>
      </c>
      <c r="H80" s="188">
        <f t="shared" si="21"/>
        <v>0.55830539482030517</v>
      </c>
      <c r="I80" s="187">
        <v>5.7662775033677596</v>
      </c>
      <c r="J80" s="188">
        <f t="shared" si="22"/>
        <v>-1.0257973932139954</v>
      </c>
      <c r="K80" s="187">
        <v>6.1717942407088362</v>
      </c>
      <c r="L80" s="188">
        <f t="shared" si="23"/>
        <v>0.40551673734107663</v>
      </c>
    </row>
    <row r="81" spans="1:13" x14ac:dyDescent="0.25">
      <c r="A81" s="1"/>
      <c r="B81" s="116" t="s">
        <v>88</v>
      </c>
      <c r="C81" s="187">
        <v>6.0040444893832152</v>
      </c>
      <c r="D81" s="188">
        <v>1.2631842743294515</v>
      </c>
      <c r="E81" s="187">
        <v>6.2574150248971643</v>
      </c>
      <c r="F81" s="188">
        <f t="shared" si="21"/>
        <v>0.25337053551394906</v>
      </c>
      <c r="G81" s="187">
        <v>6.4991735537190083</v>
      </c>
      <c r="H81" s="188">
        <f t="shared" si="21"/>
        <v>0.24175852882184401</v>
      </c>
      <c r="I81" s="187">
        <v>6.3316348195329084</v>
      </c>
      <c r="J81" s="188">
        <f t="shared" si="22"/>
        <v>-0.16753873418609988</v>
      </c>
      <c r="K81" s="187"/>
      <c r="L81" s="188"/>
    </row>
    <row r="82" spans="1:13" x14ac:dyDescent="0.25">
      <c r="A82" s="1"/>
      <c r="B82" s="116" t="s">
        <v>90</v>
      </c>
      <c r="C82" s="187">
        <v>6.4222270837891049</v>
      </c>
      <c r="D82" s="188">
        <v>2.1668534911586033</v>
      </c>
      <c r="E82" s="187">
        <v>6.1968405736853045</v>
      </c>
      <c r="F82" s="188">
        <f t="shared" si="21"/>
        <v>-0.2253865101038004</v>
      </c>
      <c r="G82" s="187">
        <v>5.9193854324734447</v>
      </c>
      <c r="H82" s="188">
        <f t="shared" si="21"/>
        <v>-0.27745514121185977</v>
      </c>
      <c r="I82" s="187">
        <v>5.8554030543205107</v>
      </c>
      <c r="J82" s="188">
        <f t="shared" si="22"/>
        <v>-6.3982378152934061E-2</v>
      </c>
      <c r="K82" s="187"/>
      <c r="L82" s="188"/>
    </row>
    <row r="83" spans="1:13" x14ac:dyDescent="0.25">
      <c r="A83" s="1"/>
      <c r="B83" s="116" t="s">
        <v>92</v>
      </c>
      <c r="C83" s="187">
        <v>6.3658969804618115</v>
      </c>
      <c r="D83" s="188">
        <v>1.0516112661760975</v>
      </c>
      <c r="E83" s="187">
        <v>6.8024271844660191</v>
      </c>
      <c r="F83" s="188">
        <f t="shared" si="21"/>
        <v>0.43653020400420761</v>
      </c>
      <c r="G83" s="187">
        <v>6.0145369284876908</v>
      </c>
      <c r="H83" s="188">
        <f t="shared" si="21"/>
        <v>-0.78789025597832829</v>
      </c>
      <c r="I83" s="187">
        <v>7.0437370600414075</v>
      </c>
      <c r="J83" s="188">
        <f t="shared" si="22"/>
        <v>1.0292001315537167</v>
      </c>
      <c r="K83" s="187"/>
      <c r="L83" s="188"/>
    </row>
    <row r="84" spans="1:13" x14ac:dyDescent="0.25">
      <c r="A84" s="1"/>
      <c r="B84" s="116" t="s">
        <v>94</v>
      </c>
      <c r="C84" s="187">
        <v>6.9023815755037949</v>
      </c>
      <c r="D84" s="188">
        <v>2.0088366019588211</v>
      </c>
      <c r="E84" s="187">
        <v>5.767552387124649</v>
      </c>
      <c r="F84" s="188">
        <f t="shared" si="21"/>
        <v>-1.1348291883791459</v>
      </c>
      <c r="G84" s="187">
        <v>5.7592592592592595</v>
      </c>
      <c r="H84" s="188">
        <f t="shared" si="21"/>
        <v>-8.2931278653894935E-3</v>
      </c>
      <c r="I84" s="187">
        <v>6.7372098264593197</v>
      </c>
      <c r="J84" s="188">
        <f t="shared" si="22"/>
        <v>0.97795056720006013</v>
      </c>
      <c r="K84" s="187"/>
      <c r="L84" s="188"/>
    </row>
    <row r="85" spans="1:13" x14ac:dyDescent="0.25">
      <c r="A85" s="1"/>
      <c r="B85" s="116" t="s">
        <v>96</v>
      </c>
      <c r="C85" s="187">
        <v>7.9150615724660565</v>
      </c>
      <c r="D85" s="188">
        <v>1.5123288258240928</v>
      </c>
      <c r="E85" s="187">
        <v>5.8892329680800382</v>
      </c>
      <c r="F85" s="188">
        <f t="shared" si="21"/>
        <v>-2.0258286043860183</v>
      </c>
      <c r="G85" s="187">
        <v>6.3474596677100887</v>
      </c>
      <c r="H85" s="188">
        <f t="shared" si="21"/>
        <v>0.45822669963005058</v>
      </c>
      <c r="I85" s="187">
        <v>6.4935032483758119</v>
      </c>
      <c r="J85" s="188">
        <f t="shared" si="22"/>
        <v>0.1460435806657232</v>
      </c>
      <c r="K85" s="187"/>
      <c r="L85" s="188"/>
    </row>
    <row r="86" spans="1:13" x14ac:dyDescent="0.25">
      <c r="A86" s="1"/>
      <c r="B86" s="116" t="s">
        <v>98</v>
      </c>
      <c r="C86" s="187">
        <v>7.6278865828705058</v>
      </c>
      <c r="D86" s="188">
        <v>1.6723986094118386</v>
      </c>
      <c r="E86" s="187">
        <v>6.1138589618021548</v>
      </c>
      <c r="F86" s="188">
        <f t="shared" si="21"/>
        <v>-1.514027621068351</v>
      </c>
      <c r="G86" s="187">
        <v>6.5914120126448896</v>
      </c>
      <c r="H86" s="188">
        <f t="shared" si="21"/>
        <v>0.47755305084273481</v>
      </c>
      <c r="I86" s="187">
        <v>5.9629437678154966</v>
      </c>
      <c r="J86" s="188">
        <f t="shared" si="22"/>
        <v>-0.62846824482939301</v>
      </c>
      <c r="K86" s="187"/>
      <c r="L86" s="188"/>
    </row>
    <row r="87" spans="1:13" ht="15.75" x14ac:dyDescent="0.25">
      <c r="B87" s="119" t="s">
        <v>32</v>
      </c>
      <c r="C87" s="189">
        <v>6.5524744117336713</v>
      </c>
      <c r="D87" s="190">
        <v>1.7264662713635923</v>
      </c>
      <c r="E87" s="189">
        <v>6.0468086842964412</v>
      </c>
      <c r="F87" s="190">
        <f t="shared" si="21"/>
        <v>-0.50566572743723004</v>
      </c>
      <c r="G87" s="189">
        <v>6.4281585702062936</v>
      </c>
      <c r="H87" s="190">
        <f t="shared" si="21"/>
        <v>0.3813498859098523</v>
      </c>
      <c r="I87" s="189">
        <v>6.3443617042289686</v>
      </c>
      <c r="J87" s="190">
        <f t="shared" si="22"/>
        <v>-8.3796865977324941E-2</v>
      </c>
      <c r="K87" s="189">
        <v>6.2351740849381461</v>
      </c>
      <c r="L87" s="190">
        <v>-6.9276325931595828E-2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>
        <v>7.1522573030392449</v>
      </c>
      <c r="D97" s="188">
        <v>-0.30742011631559407</v>
      </c>
      <c r="E97" s="187">
        <v>7.1824853228962819</v>
      </c>
      <c r="F97" s="188">
        <f t="shared" ref="F97:H109" si="27">IFERROR(E97-C97,"-")</f>
        <v>3.0228019857037047E-2</v>
      </c>
      <c r="G97" s="187">
        <v>7.124313186813187</v>
      </c>
      <c r="H97" s="188">
        <f t="shared" si="27"/>
        <v>-5.8172136083094905E-2</v>
      </c>
      <c r="I97" s="187">
        <v>7.185766257389723</v>
      </c>
      <c r="J97" s="188">
        <f t="shared" ref="J97:J109" si="28">IFERROR(I97-G97,"-")</f>
        <v>6.1453070576535929E-2</v>
      </c>
      <c r="K97" s="187">
        <v>8.1013406044080885</v>
      </c>
      <c r="L97" s="188">
        <f>IFERROR(K97-I97,"-")</f>
        <v>0.91557434701836549</v>
      </c>
    </row>
    <row r="98" spans="2:12" x14ac:dyDescent="0.25">
      <c r="B98" s="116" t="s">
        <v>78</v>
      </c>
      <c r="C98" s="187">
        <v>6.7112960161371662</v>
      </c>
      <c r="D98" s="188">
        <v>1.3964225984156471</v>
      </c>
      <c r="E98" s="187">
        <v>6.8844282238442824</v>
      </c>
      <c r="F98" s="188">
        <f t="shared" si="27"/>
        <v>0.17313220770711624</v>
      </c>
      <c r="G98" s="187">
        <v>6.5791147627882323</v>
      </c>
      <c r="H98" s="188">
        <f t="shared" si="27"/>
        <v>-0.30531346105605017</v>
      </c>
      <c r="I98" s="187">
        <v>7.3258347146578258</v>
      </c>
      <c r="J98" s="188">
        <f t="shared" si="28"/>
        <v>0.7467199518695935</v>
      </c>
      <c r="K98" s="187">
        <v>7.973727810650888</v>
      </c>
      <c r="L98" s="188">
        <f t="shared" ref="L98:L100" si="29">IFERROR(K98-I98,"-")</f>
        <v>0.64789309599306222</v>
      </c>
    </row>
    <row r="99" spans="2:12" x14ac:dyDescent="0.25">
      <c r="B99" s="116" t="s">
        <v>80</v>
      </c>
      <c r="C99" s="187">
        <v>6.1686800894854583</v>
      </c>
      <c r="D99" s="188">
        <v>1.3307313715367401</v>
      </c>
      <c r="E99" s="187">
        <v>6.7464559609574719</v>
      </c>
      <c r="F99" s="188">
        <f t="shared" si="27"/>
        <v>0.57777587147201359</v>
      </c>
      <c r="G99" s="187">
        <v>5.9644093882262412</v>
      </c>
      <c r="H99" s="188">
        <f t="shared" si="27"/>
        <v>-0.78204657273123068</v>
      </c>
      <c r="I99" s="187">
        <v>7.2472490455872443</v>
      </c>
      <c r="J99" s="188">
        <f t="shared" si="28"/>
        <v>1.282839657361003</v>
      </c>
      <c r="K99" s="187">
        <v>7.5587651598676953</v>
      </c>
      <c r="L99" s="188">
        <f t="shared" si="29"/>
        <v>0.31151611428045101</v>
      </c>
    </row>
    <row r="100" spans="2:12" x14ac:dyDescent="0.25">
      <c r="B100" s="116" t="s">
        <v>82</v>
      </c>
      <c r="C100" s="187">
        <v>5.7547217325610678</v>
      </c>
      <c r="D100" s="188">
        <v>1.2951180740244821</v>
      </c>
      <c r="E100" s="187">
        <v>5.8959537572254339</v>
      </c>
      <c r="F100" s="188">
        <f t="shared" si="27"/>
        <v>0.14123202466436613</v>
      </c>
      <c r="G100" s="187">
        <v>6.3570083400591875</v>
      </c>
      <c r="H100" s="188">
        <f t="shared" si="27"/>
        <v>0.46105458283375356</v>
      </c>
      <c r="I100" s="187">
        <v>6.7478342308592838</v>
      </c>
      <c r="J100" s="188">
        <f t="shared" si="28"/>
        <v>0.39082589080009633</v>
      </c>
      <c r="K100" s="187">
        <v>7.250183598531212</v>
      </c>
      <c r="L100" s="188">
        <f t="shared" si="29"/>
        <v>0.50234936767192817</v>
      </c>
    </row>
    <row r="101" spans="2:12" x14ac:dyDescent="0.25">
      <c r="B101" s="116" t="s">
        <v>84</v>
      </c>
      <c r="C101" s="187">
        <v>5.3110938712179987</v>
      </c>
      <c r="D101" s="188">
        <v>1.3571977673218947</v>
      </c>
      <c r="E101" s="187">
        <v>5.6957466625271653</v>
      </c>
      <c r="F101" s="188">
        <f t="shared" si="27"/>
        <v>0.38465279130916663</v>
      </c>
      <c r="G101" s="187">
        <v>5.5242591135588777</v>
      </c>
      <c r="H101" s="188">
        <f t="shared" si="27"/>
        <v>-0.17148754896828766</v>
      </c>
      <c r="I101" s="187">
        <v>5.4668946982653308</v>
      </c>
      <c r="J101" s="188">
        <f t="shared" si="28"/>
        <v>-5.7364415293546855E-2</v>
      </c>
      <c r="K101" s="187">
        <v>6.3606707317073168</v>
      </c>
      <c r="L101" s="188">
        <f>IFERROR(K101-I101,"-")</f>
        <v>0.89377603344198597</v>
      </c>
    </row>
    <row r="102" spans="2:12" x14ac:dyDescent="0.25">
      <c r="B102" s="116" t="s">
        <v>86</v>
      </c>
      <c r="C102" s="187">
        <v>5.3068219633943432</v>
      </c>
      <c r="D102" s="188">
        <v>0.8179951477518852</v>
      </c>
      <c r="E102" s="187">
        <v>5.7669104204753197</v>
      </c>
      <c r="F102" s="188">
        <f t="shared" si="27"/>
        <v>0.46008845708097645</v>
      </c>
      <c r="G102" s="187">
        <v>5.5762331838565027</v>
      </c>
      <c r="H102" s="188">
        <f t="shared" si="27"/>
        <v>-0.19067723661881697</v>
      </c>
      <c r="I102" s="187">
        <v>6.1121495327102799</v>
      </c>
      <c r="J102" s="188">
        <f t="shared" si="28"/>
        <v>0.53591634885377726</v>
      </c>
      <c r="K102" s="187">
        <v>5.435026925778506</v>
      </c>
      <c r="L102" s="188">
        <f>IFERROR(K102-I102,"-")</f>
        <v>-0.67712260693177395</v>
      </c>
    </row>
    <row r="103" spans="2:12" x14ac:dyDescent="0.25">
      <c r="B103" s="116" t="s">
        <v>88</v>
      </c>
      <c r="C103" s="187">
        <v>5.2538919413919416</v>
      </c>
      <c r="D103" s="188">
        <v>-0.80818772751649082</v>
      </c>
      <c r="E103" s="187">
        <v>6.5770280327462167</v>
      </c>
      <c r="F103" s="188">
        <f t="shared" si="27"/>
        <v>1.3231360913542751</v>
      </c>
      <c r="G103" s="187">
        <v>6.1647193585337918</v>
      </c>
      <c r="H103" s="188">
        <f t="shared" si="27"/>
        <v>-0.4123086742124249</v>
      </c>
      <c r="I103" s="187">
        <v>6.5442629179331311</v>
      </c>
      <c r="J103" s="188">
        <f t="shared" si="28"/>
        <v>0.37954355939933926</v>
      </c>
      <c r="K103" s="187"/>
      <c r="L103" s="188"/>
    </row>
    <row r="104" spans="2:12" x14ac:dyDescent="0.25">
      <c r="B104" s="116" t="s">
        <v>90</v>
      </c>
      <c r="C104" s="187">
        <v>6.5515267175572518</v>
      </c>
      <c r="D104" s="188">
        <v>0.24264801809914438</v>
      </c>
      <c r="E104" s="187">
        <v>6.1520376175548588</v>
      </c>
      <c r="F104" s="188">
        <f t="shared" si="27"/>
        <v>-0.39948910000239302</v>
      </c>
      <c r="G104" s="187">
        <v>6.5305823209049016</v>
      </c>
      <c r="H104" s="188">
        <f t="shared" si="27"/>
        <v>0.37854470335004287</v>
      </c>
      <c r="I104" s="187">
        <v>6.7305084745762711</v>
      </c>
      <c r="J104" s="188">
        <f t="shared" si="28"/>
        <v>0.19992615367136946</v>
      </c>
      <c r="K104" s="187"/>
      <c r="L104" s="188"/>
    </row>
    <row r="105" spans="2:12" x14ac:dyDescent="0.25">
      <c r="B105" s="116" t="s">
        <v>92</v>
      </c>
      <c r="C105" s="187">
        <v>5.9750933997509339</v>
      </c>
      <c r="D105" s="188">
        <v>0.4980713409274049</v>
      </c>
      <c r="E105" s="187">
        <v>6.0209015361369929</v>
      </c>
      <c r="F105" s="188">
        <f t="shared" si="27"/>
        <v>4.5808136386058962E-2</v>
      </c>
      <c r="G105" s="187">
        <v>5.9559572301425661</v>
      </c>
      <c r="H105" s="188">
        <f t="shared" si="27"/>
        <v>-6.4944305994426799E-2</v>
      </c>
      <c r="I105" s="187">
        <v>6.7638081395348841</v>
      </c>
      <c r="J105" s="188">
        <f t="shared" si="28"/>
        <v>0.80785090939231807</v>
      </c>
      <c r="K105" s="187"/>
      <c r="L105" s="188"/>
    </row>
    <row r="106" spans="2:12" x14ac:dyDescent="0.25">
      <c r="B106" s="116" t="s">
        <v>94</v>
      </c>
      <c r="C106" s="187">
        <v>6.4300360210584646</v>
      </c>
      <c r="D106" s="188">
        <v>0.67605422356130873</v>
      </c>
      <c r="E106" s="187">
        <v>6.1241917502787064</v>
      </c>
      <c r="F106" s="188">
        <f t="shared" si="27"/>
        <v>-0.30584427077975818</v>
      </c>
      <c r="G106" s="187">
        <v>5.8792705931670506</v>
      </c>
      <c r="H106" s="188">
        <f t="shared" si="27"/>
        <v>-0.24492115711165585</v>
      </c>
      <c r="I106" s="187">
        <v>6.6265963916480839</v>
      </c>
      <c r="J106" s="188">
        <f t="shared" si="28"/>
        <v>0.74732579848103331</v>
      </c>
      <c r="K106" s="187"/>
      <c r="L106" s="188"/>
    </row>
    <row r="107" spans="2:12" x14ac:dyDescent="0.25">
      <c r="B107" s="116" t="s">
        <v>96</v>
      </c>
      <c r="C107" s="187">
        <v>6.2824596328245965</v>
      </c>
      <c r="D107" s="188">
        <v>-0.59860545593280001</v>
      </c>
      <c r="E107" s="187">
        <v>6.8906399235912126</v>
      </c>
      <c r="F107" s="188">
        <f t="shared" si="27"/>
        <v>0.60818029076661606</v>
      </c>
      <c r="G107" s="187">
        <v>6.4353897457273863</v>
      </c>
      <c r="H107" s="188">
        <f t="shared" si="27"/>
        <v>-0.45525017786382627</v>
      </c>
      <c r="I107" s="187">
        <v>7.3039568345323742</v>
      </c>
      <c r="J107" s="188">
        <f t="shared" si="28"/>
        <v>0.8685670888049879</v>
      </c>
      <c r="K107" s="187"/>
      <c r="L107" s="188"/>
    </row>
    <row r="108" spans="2:12" x14ac:dyDescent="0.25">
      <c r="B108" s="116" t="s">
        <v>98</v>
      </c>
      <c r="C108" s="187">
        <v>6.2331799254876179</v>
      </c>
      <c r="D108" s="188">
        <v>9.6227125291971305E-2</v>
      </c>
      <c r="E108" s="187">
        <v>6.5660091047040972</v>
      </c>
      <c r="F108" s="188">
        <f t="shared" si="27"/>
        <v>0.33282917921647925</v>
      </c>
      <c r="G108" s="187">
        <v>6.3361764094029542</v>
      </c>
      <c r="H108" s="188">
        <f t="shared" si="27"/>
        <v>-0.22983269530114292</v>
      </c>
      <c r="I108" s="187">
        <v>6.727631305791987</v>
      </c>
      <c r="J108" s="188">
        <f t="shared" si="28"/>
        <v>0.39145489638903275</v>
      </c>
      <c r="K108" s="187"/>
      <c r="L108" s="188"/>
    </row>
    <row r="109" spans="2:12" ht="15.75" x14ac:dyDescent="0.25">
      <c r="B109" s="119" t="s">
        <v>32</v>
      </c>
      <c r="C109" s="189">
        <v>6.1202556495942764</v>
      </c>
      <c r="D109" s="190">
        <v>0.37126592068368502</v>
      </c>
      <c r="E109" s="189">
        <v>6.3953136352627755</v>
      </c>
      <c r="F109" s="190">
        <f t="shared" si="27"/>
        <v>0.27505798566849915</v>
      </c>
      <c r="G109" s="189">
        <v>6.214340786430224</v>
      </c>
      <c r="H109" s="190">
        <f t="shared" si="27"/>
        <v>-0.18097284883255149</v>
      </c>
      <c r="I109" s="189">
        <v>6.7387541676535427</v>
      </c>
      <c r="J109" s="190">
        <f t="shared" si="28"/>
        <v>0.52441338122331871</v>
      </c>
      <c r="K109" s="189">
        <v>7.1506633867000042</v>
      </c>
      <c r="L109" s="190">
        <v>0.44884821167933264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54CA-5D64-44C8-9934-EC324C16583D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356E-DD6F-4504-81A7-5AB7E643501F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0.57789999999999997</v>
      </c>
      <c r="D9" s="118">
        <v>1.5903182429403855</v>
      </c>
      <c r="E9" s="196">
        <v>0.82430000000000003</v>
      </c>
      <c r="F9" s="118">
        <f t="shared" ref="F9:J21" si="3">IFERROR(E9/C9-1,"-")</f>
        <v>0.42637134452327397</v>
      </c>
      <c r="G9" s="196">
        <v>0.88400000000000001</v>
      </c>
      <c r="H9" s="118">
        <f t="shared" si="3"/>
        <v>7.2425087953414957E-2</v>
      </c>
      <c r="I9" s="196">
        <v>0.84379999999999999</v>
      </c>
      <c r="J9" s="118">
        <f t="shared" si="3"/>
        <v>-4.5475113122172006E-2</v>
      </c>
      <c r="K9" s="196">
        <v>0.8590000000000001</v>
      </c>
      <c r="L9" s="118">
        <f t="shared" ref="L9:L14" si="4">IFERROR(K9/I9-1,"-")</f>
        <v>1.801374733349137E-2</v>
      </c>
    </row>
    <row r="10" spans="1:14" x14ac:dyDescent="0.25">
      <c r="A10" s="1" t="s">
        <v>77</v>
      </c>
      <c r="B10" s="116" t="s">
        <v>78</v>
      </c>
      <c r="C10" s="196">
        <v>0.78700000000000003</v>
      </c>
      <c r="D10" s="118">
        <v>2.3646857631466442</v>
      </c>
      <c r="E10" s="196">
        <v>0.87060000000000004</v>
      </c>
      <c r="F10" s="118">
        <f t="shared" si="3"/>
        <v>0.10622617534942824</v>
      </c>
      <c r="G10" s="196">
        <v>0.89639999999999997</v>
      </c>
      <c r="H10" s="118">
        <f t="shared" si="3"/>
        <v>2.9634734665747731E-2</v>
      </c>
      <c r="I10" s="196">
        <v>0.9244</v>
      </c>
      <c r="J10" s="118">
        <f t="shared" si="3"/>
        <v>3.1236055332440893E-2</v>
      </c>
      <c r="K10" s="196">
        <v>0.9215000000000001</v>
      </c>
      <c r="L10" s="118">
        <f t="shared" si="4"/>
        <v>-3.1371700562525806E-3</v>
      </c>
    </row>
    <row r="11" spans="1:14" x14ac:dyDescent="0.25">
      <c r="A11" s="1" t="s">
        <v>79</v>
      </c>
      <c r="B11" s="116" t="s">
        <v>80</v>
      </c>
      <c r="C11" s="196">
        <v>0.74909999999999999</v>
      </c>
      <c r="D11" s="118">
        <v>1.9643846458250893</v>
      </c>
      <c r="E11" s="196">
        <v>0.73480000000000001</v>
      </c>
      <c r="F11" s="118">
        <f t="shared" si="3"/>
        <v>-1.9089574155653377E-2</v>
      </c>
      <c r="G11" s="196">
        <v>0.88939999999999997</v>
      </c>
      <c r="H11" s="118">
        <f t="shared" si="3"/>
        <v>0.21039738704409361</v>
      </c>
      <c r="I11" s="196">
        <v>0.82620000000000005</v>
      </c>
      <c r="J11" s="118">
        <f t="shared" si="3"/>
        <v>-7.1059140993928405E-2</v>
      </c>
      <c r="K11" s="196">
        <v>0.83609999999999995</v>
      </c>
      <c r="L11" s="118">
        <f t="shared" si="4"/>
        <v>1.1982570806100101E-2</v>
      </c>
    </row>
    <row r="12" spans="1:14" x14ac:dyDescent="0.25">
      <c r="A12" s="1" t="s">
        <v>81</v>
      </c>
      <c r="B12" s="116" t="s">
        <v>82</v>
      </c>
      <c r="C12" s="196">
        <v>0.79280000000000006</v>
      </c>
      <c r="D12" s="118">
        <v>2.0363845270011494</v>
      </c>
      <c r="E12" s="196">
        <v>0.78159999999999996</v>
      </c>
      <c r="F12" s="118">
        <f t="shared" si="3"/>
        <v>-1.4127144298688332E-2</v>
      </c>
      <c r="G12" s="196">
        <v>0.80359999999999998</v>
      </c>
      <c r="H12" s="118">
        <f t="shared" si="3"/>
        <v>2.814738996929389E-2</v>
      </c>
      <c r="I12" s="196">
        <v>0.8216</v>
      </c>
      <c r="J12" s="118">
        <f t="shared" si="3"/>
        <v>2.2399203583872485E-2</v>
      </c>
      <c r="K12" s="196">
        <v>0.80930000000000002</v>
      </c>
      <c r="L12" s="118">
        <f t="shared" si="4"/>
        <v>-1.4970788704965932E-2</v>
      </c>
    </row>
    <row r="13" spans="1:14" x14ac:dyDescent="0.25">
      <c r="A13" s="1" t="s">
        <v>83</v>
      </c>
      <c r="B13" s="116" t="s">
        <v>84</v>
      </c>
      <c r="C13" s="196">
        <v>0.63340000000000007</v>
      </c>
      <c r="D13" s="118">
        <v>1.3032727272727271</v>
      </c>
      <c r="E13" s="196">
        <v>0.73349999999999993</v>
      </c>
      <c r="F13" s="118">
        <f t="shared" si="3"/>
        <v>0.15803599621092501</v>
      </c>
      <c r="G13" s="196">
        <v>0.80420000000000003</v>
      </c>
      <c r="H13" s="118">
        <f t="shared" si="3"/>
        <v>9.6387184730743147E-2</v>
      </c>
      <c r="I13" s="196">
        <v>0.71109999999999995</v>
      </c>
      <c r="J13" s="118">
        <f t="shared" si="3"/>
        <v>-0.11576722208405876</v>
      </c>
      <c r="K13" s="196">
        <v>0.73980000000000001</v>
      </c>
      <c r="L13" s="118">
        <f t="shared" si="4"/>
        <v>4.0360005625087902E-2</v>
      </c>
    </row>
    <row r="14" spans="1:14" x14ac:dyDescent="0.25">
      <c r="A14" s="1" t="s">
        <v>85</v>
      </c>
      <c r="B14" s="116" t="s">
        <v>86</v>
      </c>
      <c r="C14" s="196">
        <v>0.6873999999999999</v>
      </c>
      <c r="D14" s="118">
        <v>2.363013698630136</v>
      </c>
      <c r="E14" s="196">
        <v>0.76780000000000004</v>
      </c>
      <c r="F14" s="118">
        <f t="shared" si="3"/>
        <v>0.11696246726796655</v>
      </c>
      <c r="G14" s="196">
        <v>0.81640000000000001</v>
      </c>
      <c r="H14" s="118">
        <f t="shared" si="3"/>
        <v>6.3297733784839716E-2</v>
      </c>
      <c r="I14" s="196">
        <v>0.80099999999999993</v>
      </c>
      <c r="J14" s="118">
        <f t="shared" si="3"/>
        <v>-1.8863302302792873E-2</v>
      </c>
      <c r="K14" s="196">
        <v>0.81370000000000009</v>
      </c>
      <c r="L14" s="118">
        <f t="shared" si="4"/>
        <v>1.5855181023720633E-2</v>
      </c>
    </row>
    <row r="15" spans="1:14" x14ac:dyDescent="0.25">
      <c r="A15" s="1" t="s">
        <v>87</v>
      </c>
      <c r="B15" s="116" t="s">
        <v>88</v>
      </c>
      <c r="C15" s="196">
        <v>0.80249999999999999</v>
      </c>
      <c r="D15" s="118">
        <v>1.008258258258258</v>
      </c>
      <c r="E15" s="196">
        <v>0.88969999999999994</v>
      </c>
      <c r="F15" s="118">
        <f t="shared" si="3"/>
        <v>0.10866043613707155</v>
      </c>
      <c r="G15" s="196">
        <v>0.87379999999999991</v>
      </c>
      <c r="H15" s="118">
        <f t="shared" si="3"/>
        <v>-1.7871192536810243E-2</v>
      </c>
      <c r="I15" s="196">
        <v>0.93040000000000012</v>
      </c>
      <c r="J15" s="118">
        <f t="shared" si="3"/>
        <v>6.4774547951476524E-2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0.89769999999999994</v>
      </c>
      <c r="D16" s="118">
        <v>0.44696969696969702</v>
      </c>
      <c r="E16" s="196">
        <v>0.91459999999999997</v>
      </c>
      <c r="F16" s="118">
        <f t="shared" si="3"/>
        <v>1.8825888381419187E-2</v>
      </c>
      <c r="G16" s="196">
        <v>0.90269999999999995</v>
      </c>
      <c r="H16" s="118">
        <f t="shared" si="3"/>
        <v>-1.3011152416356864E-2</v>
      </c>
      <c r="I16" s="196">
        <v>0.93909999999999993</v>
      </c>
      <c r="J16" s="118">
        <f t="shared" si="3"/>
        <v>4.0323474022377237E-2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0.70709999999999995</v>
      </c>
      <c r="D17" s="118">
        <v>0.2893873085339167</v>
      </c>
      <c r="E17" s="196">
        <v>0.78359999999999996</v>
      </c>
      <c r="F17" s="118">
        <f t="shared" si="3"/>
        <v>0.10818837505303347</v>
      </c>
      <c r="G17" s="196">
        <v>0.75800000000000001</v>
      </c>
      <c r="H17" s="118">
        <f t="shared" si="3"/>
        <v>-3.2669729453802865E-2</v>
      </c>
      <c r="I17" s="196">
        <v>0.84260000000000002</v>
      </c>
      <c r="J17" s="118">
        <f t="shared" si="3"/>
        <v>0.11160949868073877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0.77500000000000002</v>
      </c>
      <c r="D18" s="118">
        <v>0.12302564845674535</v>
      </c>
      <c r="E18" s="196">
        <v>0.85840000000000005</v>
      </c>
      <c r="F18" s="118">
        <f t="shared" si="3"/>
        <v>0.10761290322580641</v>
      </c>
      <c r="G18" s="196">
        <v>0.89359999999999995</v>
      </c>
      <c r="H18" s="118">
        <f t="shared" si="3"/>
        <v>4.1006523765144243E-2</v>
      </c>
      <c r="I18" s="196">
        <v>0.90410000000000001</v>
      </c>
      <c r="J18" s="118">
        <f t="shared" si="3"/>
        <v>1.1750223813786986E-2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0.79510000000000003</v>
      </c>
      <c r="D19" s="118">
        <v>0.11233911583659761</v>
      </c>
      <c r="E19" s="196">
        <v>0.85420000000000007</v>
      </c>
      <c r="F19" s="118">
        <f t="shared" si="3"/>
        <v>7.4330272921645069E-2</v>
      </c>
      <c r="G19" s="196">
        <v>0.83440000000000003</v>
      </c>
      <c r="H19" s="118">
        <f t="shared" si="3"/>
        <v>-2.317958323577618E-2</v>
      </c>
      <c r="I19" s="196">
        <v>0.83560000000000001</v>
      </c>
      <c r="J19" s="118">
        <f t="shared" si="3"/>
        <v>1.4381591562799834E-3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0.7854000000000001</v>
      </c>
      <c r="D20" s="118">
        <v>0.26697854492660111</v>
      </c>
      <c r="E20" s="196">
        <v>0.79709999999999992</v>
      </c>
      <c r="F20" s="118">
        <f t="shared" si="3"/>
        <v>1.4896867838044114E-2</v>
      </c>
      <c r="G20" s="196">
        <v>0.79709999999999992</v>
      </c>
      <c r="H20" s="118">
        <f t="shared" si="3"/>
        <v>0</v>
      </c>
      <c r="I20" s="196">
        <v>0.81180000000000008</v>
      </c>
      <c r="J20" s="118">
        <f t="shared" si="3"/>
        <v>1.8441851712457824E-2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0.74895069673736636</v>
      </c>
      <c r="D21" s="121">
        <v>0.55379420291654702</v>
      </c>
      <c r="E21" s="198">
        <v>0.81783519993171871</v>
      </c>
      <c r="F21" s="121">
        <f t="shared" si="3"/>
        <v>9.1974683372926913E-2</v>
      </c>
      <c r="G21" s="198">
        <v>0.84626026183947245</v>
      </c>
      <c r="H21" s="121">
        <f t="shared" si="3"/>
        <v>3.4756466718633527E-2</v>
      </c>
      <c r="I21" s="198">
        <v>0.84894608892196821</v>
      </c>
      <c r="J21" s="121">
        <f t="shared" si="3"/>
        <v>3.173760134568715E-3</v>
      </c>
      <c r="K21" s="198">
        <v>0.82893853627925762</v>
      </c>
      <c r="L21" s="121">
        <v>1.1203443071700514E-2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0.61520000000000008</v>
      </c>
      <c r="D31" s="118">
        <v>0.88827501534683884</v>
      </c>
      <c r="E31" s="196">
        <v>0.91280000000000006</v>
      </c>
      <c r="F31" s="118">
        <f t="shared" ref="F31:H43" si="8">IFERROR(E31/C31-1,"-")</f>
        <v>0.48374512353706112</v>
      </c>
      <c r="G31" s="196">
        <v>0.98140000000000005</v>
      </c>
      <c r="H31" s="118">
        <f t="shared" si="8"/>
        <v>7.5153374233128734E-2</v>
      </c>
      <c r="I31" s="196">
        <v>0.93849999999999989</v>
      </c>
      <c r="J31" s="118">
        <f t="shared" ref="J31:J43" si="9">IFERROR(I31/G31-1,"-")</f>
        <v>-4.3713062971265648E-2</v>
      </c>
      <c r="K31" s="196">
        <v>0.93180000000000007</v>
      </c>
      <c r="L31" s="118">
        <f t="shared" ref="L31:L36" si="10">IFERROR(K31/I31-1,"-")</f>
        <v>-7.139051678209718E-3</v>
      </c>
    </row>
    <row r="32" spans="1:27" x14ac:dyDescent="0.25">
      <c r="B32" s="116" t="s">
        <v>78</v>
      </c>
      <c r="C32" s="196">
        <v>0.86180000000000012</v>
      </c>
      <c r="D32" s="118">
        <v>1.1421824509072835</v>
      </c>
      <c r="E32" s="196">
        <v>0.96200000000000008</v>
      </c>
      <c r="F32" s="118">
        <f t="shared" si="8"/>
        <v>0.11626827570201903</v>
      </c>
      <c r="G32" s="196">
        <v>1.0293000000000001</v>
      </c>
      <c r="H32" s="118">
        <f t="shared" si="8"/>
        <v>6.9958419958420004E-2</v>
      </c>
      <c r="I32" s="196">
        <v>1.0306999999999999</v>
      </c>
      <c r="J32" s="118">
        <f t="shared" si="9"/>
        <v>1.3601476731757156E-3</v>
      </c>
      <c r="K32" s="196">
        <v>1.0061</v>
      </c>
      <c r="L32" s="118">
        <f t="shared" si="10"/>
        <v>-2.3867274667701555E-2</v>
      </c>
    </row>
    <row r="33" spans="2:14" x14ac:dyDescent="0.25">
      <c r="B33" s="116" t="s">
        <v>80</v>
      </c>
      <c r="C33" s="196">
        <v>0.8236</v>
      </c>
      <c r="D33" s="118">
        <v>0.97080641301746828</v>
      </c>
      <c r="E33" s="196">
        <v>0.7944</v>
      </c>
      <c r="F33" s="118">
        <f t="shared" si="8"/>
        <v>-3.5454103933948544E-2</v>
      </c>
      <c r="G33" s="196">
        <v>0.98959999999999992</v>
      </c>
      <c r="H33" s="118">
        <f t="shared" si="8"/>
        <v>0.2457200402819737</v>
      </c>
      <c r="I33" s="196">
        <v>0.90989999999999993</v>
      </c>
      <c r="J33" s="118">
        <f t="shared" si="9"/>
        <v>-8.0537590945836679E-2</v>
      </c>
      <c r="K33" s="196">
        <v>0.90989999999999993</v>
      </c>
      <c r="L33" s="118">
        <f t="shared" si="10"/>
        <v>0</v>
      </c>
    </row>
    <row r="34" spans="2:14" x14ac:dyDescent="0.25">
      <c r="B34" s="116" t="s">
        <v>82</v>
      </c>
      <c r="C34" s="196">
        <v>0.90949999999999998</v>
      </c>
      <c r="D34" s="118">
        <v>1.2517949987620698</v>
      </c>
      <c r="E34" s="196">
        <v>0.88819999999999988</v>
      </c>
      <c r="F34" s="118">
        <f t="shared" si="8"/>
        <v>-2.3419461242440986E-2</v>
      </c>
      <c r="G34" s="196">
        <v>0.91859999999999997</v>
      </c>
      <c r="H34" s="118">
        <f t="shared" si="8"/>
        <v>3.4226525557307097E-2</v>
      </c>
      <c r="I34" s="196">
        <v>0.92059999999999997</v>
      </c>
      <c r="J34" s="118">
        <f t="shared" si="9"/>
        <v>2.1772262138035625E-3</v>
      </c>
      <c r="K34" s="196">
        <v>0.88049999999999995</v>
      </c>
      <c r="L34" s="118">
        <f t="shared" si="10"/>
        <v>-4.3558548772539729E-2</v>
      </c>
    </row>
    <row r="35" spans="2:14" x14ac:dyDescent="0.25">
      <c r="B35" s="116" t="s">
        <v>84</v>
      </c>
      <c r="C35" s="196">
        <v>0.76180000000000003</v>
      </c>
      <c r="D35" s="118">
        <v>0.76383422088446418</v>
      </c>
      <c r="E35" s="196">
        <v>0.872</v>
      </c>
      <c r="F35" s="118">
        <f t="shared" si="8"/>
        <v>0.14465739039117875</v>
      </c>
      <c r="G35" s="196">
        <v>0.94200000000000006</v>
      </c>
      <c r="H35" s="118">
        <f t="shared" si="8"/>
        <v>8.0275229357798183E-2</v>
      </c>
      <c r="I35" s="196">
        <v>0.81980000000000008</v>
      </c>
      <c r="J35" s="118">
        <f t="shared" si="9"/>
        <v>-0.12972399150743097</v>
      </c>
      <c r="K35" s="196">
        <v>0.85309999999999997</v>
      </c>
      <c r="L35" s="118">
        <f t="shared" si="10"/>
        <v>4.0619663332519984E-2</v>
      </c>
    </row>
    <row r="36" spans="2:14" x14ac:dyDescent="0.25">
      <c r="B36" s="116" t="s">
        <v>86</v>
      </c>
      <c r="C36" s="196">
        <v>0.81559999999999999</v>
      </c>
      <c r="D36" s="118">
        <v>2.1321044546851002</v>
      </c>
      <c r="E36" s="196">
        <v>0.9104000000000001</v>
      </c>
      <c r="F36" s="118">
        <f t="shared" si="8"/>
        <v>0.11623344776851408</v>
      </c>
      <c r="G36" s="196">
        <v>0.96189999999999998</v>
      </c>
      <c r="H36" s="118">
        <f t="shared" si="8"/>
        <v>5.656854130052702E-2</v>
      </c>
      <c r="I36" s="196">
        <v>0.92480000000000007</v>
      </c>
      <c r="J36" s="118">
        <f t="shared" si="9"/>
        <v>-3.8569497868801261E-2</v>
      </c>
      <c r="K36" s="196">
        <v>0.93129999999999991</v>
      </c>
      <c r="L36" s="118">
        <f t="shared" si="10"/>
        <v>7.0285467128026191E-3</v>
      </c>
    </row>
    <row r="37" spans="2:14" x14ac:dyDescent="0.25">
      <c r="B37" s="116" t="s">
        <v>88</v>
      </c>
      <c r="C37" s="196">
        <v>0.92709999999999992</v>
      </c>
      <c r="D37" s="118">
        <v>0.90408708153624961</v>
      </c>
      <c r="E37" s="196">
        <v>1.0204</v>
      </c>
      <c r="F37" s="118">
        <f t="shared" si="8"/>
        <v>0.10063639305360805</v>
      </c>
      <c r="G37" s="196">
        <v>0.99629999999999996</v>
      </c>
      <c r="H37" s="118">
        <f t="shared" si="8"/>
        <v>-2.3618188945511598E-2</v>
      </c>
      <c r="I37" s="196">
        <v>1.0375000000000001</v>
      </c>
      <c r="J37" s="118">
        <f t="shared" si="9"/>
        <v>4.1353006122653913E-2</v>
      </c>
      <c r="K37" s="196"/>
      <c r="L37" s="118"/>
    </row>
    <row r="38" spans="2:14" x14ac:dyDescent="0.25">
      <c r="B38" s="116" t="s">
        <v>90</v>
      </c>
      <c r="C38" s="196">
        <v>1.0247999999999999</v>
      </c>
      <c r="D38" s="118">
        <v>0.30398269499936359</v>
      </c>
      <c r="E38" s="196">
        <v>1.0207999999999999</v>
      </c>
      <c r="F38" s="118">
        <f t="shared" si="8"/>
        <v>-3.9032006245121043E-3</v>
      </c>
      <c r="G38" s="196">
        <v>1.0063</v>
      </c>
      <c r="H38" s="118">
        <f t="shared" si="8"/>
        <v>-1.4204545454545414E-2</v>
      </c>
      <c r="I38" s="196">
        <v>1.0137</v>
      </c>
      <c r="J38" s="118">
        <f t="shared" si="9"/>
        <v>7.3536718672364554E-3</v>
      </c>
      <c r="K38" s="196"/>
      <c r="L38" s="118"/>
    </row>
    <row r="39" spans="2:14" x14ac:dyDescent="0.25">
      <c r="B39" s="116" t="s">
        <v>92</v>
      </c>
      <c r="C39" s="196">
        <v>0.81950000000000001</v>
      </c>
      <c r="D39" s="118">
        <v>0.19600116754232366</v>
      </c>
      <c r="E39" s="196">
        <v>0.88959999999999995</v>
      </c>
      <c r="F39" s="118">
        <f t="shared" si="8"/>
        <v>8.5539963392312401E-2</v>
      </c>
      <c r="G39" s="196">
        <v>0.85860000000000003</v>
      </c>
      <c r="H39" s="118">
        <f t="shared" si="8"/>
        <v>-3.484712230215814E-2</v>
      </c>
      <c r="I39" s="196">
        <v>0.9556</v>
      </c>
      <c r="J39" s="118">
        <f t="shared" si="9"/>
        <v>0.11297460982995577</v>
      </c>
      <c r="K39" s="196"/>
      <c r="L39" s="118"/>
    </row>
    <row r="40" spans="2:14" x14ac:dyDescent="0.25">
      <c r="B40" s="116" t="s">
        <v>94</v>
      </c>
      <c r="C40" s="196">
        <v>0.8881</v>
      </c>
      <c r="D40" s="118">
        <v>0.11865474241088281</v>
      </c>
      <c r="E40" s="196">
        <v>0.97180000000000011</v>
      </c>
      <c r="F40" s="118">
        <f t="shared" si="8"/>
        <v>9.424614345231408E-2</v>
      </c>
      <c r="G40" s="196">
        <v>1.0153000000000001</v>
      </c>
      <c r="H40" s="118">
        <f t="shared" si="8"/>
        <v>4.4762296768882548E-2</v>
      </c>
      <c r="I40" s="196">
        <v>1.0136000000000001</v>
      </c>
      <c r="J40" s="118">
        <f t="shared" si="9"/>
        <v>-1.6743819560721684E-3</v>
      </c>
      <c r="K40" s="196"/>
      <c r="L40" s="118"/>
    </row>
    <row r="41" spans="2:14" x14ac:dyDescent="0.25">
      <c r="B41" s="116" t="s">
        <v>96</v>
      </c>
      <c r="C41" s="196">
        <v>0.87360000000000004</v>
      </c>
      <c r="D41" s="118">
        <v>9.0228378884313232E-2</v>
      </c>
      <c r="E41" s="196">
        <v>0.95010000000000006</v>
      </c>
      <c r="F41" s="118">
        <f t="shared" si="8"/>
        <v>8.7568681318681341E-2</v>
      </c>
      <c r="G41" s="196">
        <v>0.92370000000000008</v>
      </c>
      <c r="H41" s="118">
        <f t="shared" si="8"/>
        <v>-2.7786548784338505E-2</v>
      </c>
      <c r="I41" s="196">
        <v>0.91390000000000005</v>
      </c>
      <c r="J41" s="118">
        <f t="shared" si="9"/>
        <v>-1.0609505250622542E-2</v>
      </c>
      <c r="K41" s="196"/>
      <c r="L41" s="118"/>
    </row>
    <row r="42" spans="2:14" x14ac:dyDescent="0.25">
      <c r="B42" s="116" t="s">
        <v>98</v>
      </c>
      <c r="C42" s="196">
        <v>0.86670000000000003</v>
      </c>
      <c r="D42" s="118">
        <v>0.30115598258519749</v>
      </c>
      <c r="E42" s="196">
        <v>0.87</v>
      </c>
      <c r="F42" s="118">
        <f t="shared" si="8"/>
        <v>3.8075458636206427E-3</v>
      </c>
      <c r="G42" s="196">
        <v>0.88249999999999995</v>
      </c>
      <c r="H42" s="118">
        <f t="shared" si="8"/>
        <v>1.4367816091954033E-2</v>
      </c>
      <c r="I42" s="196">
        <v>0.88930000000000009</v>
      </c>
      <c r="J42" s="118">
        <f t="shared" si="9"/>
        <v>7.7053824362607326E-3</v>
      </c>
      <c r="K42" s="196"/>
      <c r="L42" s="118"/>
    </row>
    <row r="43" spans="2:14" ht="15.75" x14ac:dyDescent="0.25">
      <c r="B43" s="119" t="s">
        <v>32</v>
      </c>
      <c r="C43" s="198">
        <v>0.84878834356712252</v>
      </c>
      <c r="D43" s="121">
        <v>0.3749016116603523</v>
      </c>
      <c r="E43" s="198">
        <v>0.92207090541724013</v>
      </c>
      <c r="F43" s="121">
        <f t="shared" si="8"/>
        <v>8.6337851368387009E-2</v>
      </c>
      <c r="G43" s="198">
        <v>0.95887504094051124</v>
      </c>
      <c r="H43" s="121">
        <f t="shared" si="8"/>
        <v>3.9914647894260469E-2</v>
      </c>
      <c r="I43" s="198">
        <v>0.9468475865347219</v>
      </c>
      <c r="J43" s="121">
        <f t="shared" si="9"/>
        <v>-1.2543296980586982E-2</v>
      </c>
      <c r="K43" s="198">
        <v>0.91748261498509853</v>
      </c>
      <c r="L43" s="121">
        <v>-5.2331221103819603E-3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0.63919999999999999</v>
      </c>
      <c r="D53" s="118" t="e">
        <v>#DIV/0!</v>
      </c>
      <c r="E53" s="196">
        <v>0.98719999999999997</v>
      </c>
      <c r="F53" s="118">
        <f t="shared" ref="F53:H65" si="14">IFERROR(E53/C53-1,"-")</f>
        <v>0.54443053817271592</v>
      </c>
      <c r="G53" s="196">
        <v>1.014</v>
      </c>
      <c r="H53" s="118">
        <f t="shared" si="14"/>
        <v>2.7147487844408458E-2</v>
      </c>
      <c r="I53" s="196">
        <v>0.95640000000000003</v>
      </c>
      <c r="J53" s="118">
        <f t="shared" ref="J53:J65" si="15">IFERROR(I53/G53-1,"-")</f>
        <v>-5.6804733727810586E-2</v>
      </c>
      <c r="K53" s="196">
        <v>0.97389999999999999</v>
      </c>
      <c r="L53" s="118">
        <f t="shared" ref="L53:L58" si="16">IFERROR(K53/I53-1,"-")</f>
        <v>1.8297783354245034E-2</v>
      </c>
    </row>
    <row r="54" spans="2:14" x14ac:dyDescent="0.25">
      <c r="B54" s="116" t="s">
        <v>78</v>
      </c>
      <c r="C54" s="196">
        <v>0.87879999999999991</v>
      </c>
      <c r="D54" s="118" t="e">
        <v>#DIV/0!</v>
      </c>
      <c r="E54" s="196">
        <v>1.0593000000000001</v>
      </c>
      <c r="F54" s="118">
        <f t="shared" si="14"/>
        <v>0.20539371870732848</v>
      </c>
      <c r="G54" s="196">
        <v>1.0624</v>
      </c>
      <c r="H54" s="118">
        <f t="shared" si="14"/>
        <v>2.9264608703860606E-3</v>
      </c>
      <c r="I54" s="196">
        <v>1.0770999999999999</v>
      </c>
      <c r="J54" s="118">
        <f t="shared" si="15"/>
        <v>1.3836596385542022E-2</v>
      </c>
      <c r="K54" s="196">
        <v>1.0503</v>
      </c>
      <c r="L54" s="118">
        <f t="shared" si="16"/>
        <v>-2.4881626589917327E-2</v>
      </c>
    </row>
    <row r="55" spans="2:14" x14ac:dyDescent="0.25">
      <c r="B55" s="116" t="s">
        <v>80</v>
      </c>
      <c r="C55" s="196">
        <v>0.81900000000000006</v>
      </c>
      <c r="D55" s="118" t="e">
        <v>#DIV/0!</v>
      </c>
      <c r="E55" s="196">
        <v>0.84499999999999997</v>
      </c>
      <c r="F55" s="118">
        <f t="shared" si="14"/>
        <v>3.1746031746031633E-2</v>
      </c>
      <c r="G55" s="196">
        <v>1.0183</v>
      </c>
      <c r="H55" s="118">
        <f t="shared" si="14"/>
        <v>0.20508875739644972</v>
      </c>
      <c r="I55" s="196">
        <v>0.96069999999999989</v>
      </c>
      <c r="J55" s="118">
        <f t="shared" si="15"/>
        <v>-5.6564863006972499E-2</v>
      </c>
      <c r="K55" s="196">
        <v>0.96160000000000001</v>
      </c>
      <c r="L55" s="118">
        <f t="shared" si="16"/>
        <v>9.3681690434066489E-4</v>
      </c>
    </row>
    <row r="56" spans="2:14" x14ac:dyDescent="0.25">
      <c r="B56" s="116" t="s">
        <v>82</v>
      </c>
      <c r="C56" s="196">
        <v>0.94669999999999999</v>
      </c>
      <c r="D56" s="118" t="e">
        <v>#DIV/0!</v>
      </c>
      <c r="E56" s="196">
        <v>0.95319999999999994</v>
      </c>
      <c r="F56" s="118">
        <f t="shared" si="14"/>
        <v>6.8659554241048415E-3</v>
      </c>
      <c r="G56" s="196">
        <v>0.96579999999999999</v>
      </c>
      <c r="H56" s="118">
        <f t="shared" si="14"/>
        <v>1.3218631976500195E-2</v>
      </c>
      <c r="I56" s="196">
        <v>0.96689999999999998</v>
      </c>
      <c r="J56" s="118">
        <f t="shared" si="15"/>
        <v>1.138952164009055E-3</v>
      </c>
      <c r="K56" s="196">
        <v>0.93599999999999994</v>
      </c>
      <c r="L56" s="118">
        <f t="shared" si="16"/>
        <v>-3.1957803288861331E-2</v>
      </c>
    </row>
    <row r="57" spans="2:14" x14ac:dyDescent="0.25">
      <c r="B57" s="116" t="s">
        <v>84</v>
      </c>
      <c r="C57" s="196">
        <v>0.74309999999999998</v>
      </c>
      <c r="D57" s="118" t="e">
        <v>#DIV/0!</v>
      </c>
      <c r="E57" s="196">
        <v>0.89180000000000004</v>
      </c>
      <c r="F57" s="118">
        <f t="shared" si="14"/>
        <v>0.2001076571120981</v>
      </c>
      <c r="G57" s="196">
        <v>0.94340000000000002</v>
      </c>
      <c r="H57" s="118">
        <f t="shared" si="14"/>
        <v>5.786050684009858E-2</v>
      </c>
      <c r="I57" s="196">
        <v>0.82499999999999996</v>
      </c>
      <c r="J57" s="118">
        <f t="shared" si="15"/>
        <v>-0.12550349798600813</v>
      </c>
      <c r="K57" s="196">
        <v>0.88359999999999994</v>
      </c>
      <c r="L57" s="118">
        <f t="shared" si="16"/>
        <v>7.1030303030302999E-2</v>
      </c>
    </row>
    <row r="58" spans="2:14" x14ac:dyDescent="0.25">
      <c r="B58" s="116" t="s">
        <v>86</v>
      </c>
      <c r="C58" s="196">
        <v>0.79879999999999995</v>
      </c>
      <c r="D58" s="118" t="e">
        <v>#DIV/0!</v>
      </c>
      <c r="E58" s="196">
        <v>0.95090000000000008</v>
      </c>
      <c r="F58" s="118">
        <f t="shared" si="14"/>
        <v>0.19041061592388608</v>
      </c>
      <c r="G58" s="196">
        <v>0.95669999999999999</v>
      </c>
      <c r="H58" s="118">
        <f t="shared" si="14"/>
        <v>6.0994846987063589E-3</v>
      </c>
      <c r="I58" s="196">
        <v>0.9587</v>
      </c>
      <c r="J58" s="118">
        <f t="shared" si="15"/>
        <v>2.0905194940943339E-3</v>
      </c>
      <c r="K58" s="196">
        <v>0.97250000000000003</v>
      </c>
      <c r="L58" s="118">
        <f t="shared" si="16"/>
        <v>1.4394492541983883E-2</v>
      </c>
    </row>
    <row r="59" spans="2:14" x14ac:dyDescent="0.25">
      <c r="B59" s="116" t="s">
        <v>88</v>
      </c>
      <c r="C59" s="196">
        <v>0.93409999999999993</v>
      </c>
      <c r="D59" s="118" t="e">
        <v>#DIV/0!</v>
      </c>
      <c r="E59" s="196">
        <v>1.0610999999999999</v>
      </c>
      <c r="F59" s="118">
        <f t="shared" si="14"/>
        <v>0.13595974735039085</v>
      </c>
      <c r="G59" s="196">
        <v>1.0078</v>
      </c>
      <c r="H59" s="118">
        <f t="shared" si="14"/>
        <v>-5.023089247007817E-2</v>
      </c>
      <c r="I59" s="196">
        <v>1.0750999999999999</v>
      </c>
      <c r="J59" s="118">
        <f t="shared" si="15"/>
        <v>6.6779122841833516E-2</v>
      </c>
      <c r="K59" s="196"/>
      <c r="L59" s="118"/>
    </row>
    <row r="60" spans="2:14" x14ac:dyDescent="0.25">
      <c r="B60" s="116" t="s">
        <v>90</v>
      </c>
      <c r="C60" s="196">
        <v>1.0628</v>
      </c>
      <c r="D60" s="118" t="e">
        <v>#DIV/0!</v>
      </c>
      <c r="E60" s="196">
        <v>1.0537000000000001</v>
      </c>
      <c r="F60" s="118">
        <f t="shared" si="14"/>
        <v>-8.5622882950695534E-3</v>
      </c>
      <c r="G60" s="196">
        <v>1.0227999999999999</v>
      </c>
      <c r="H60" s="118">
        <f t="shared" si="14"/>
        <v>-2.9325234886590223E-2</v>
      </c>
      <c r="I60" s="196">
        <v>1.0403</v>
      </c>
      <c r="J60" s="118">
        <f t="shared" si="15"/>
        <v>1.7109894407508763E-2</v>
      </c>
      <c r="K60" s="196"/>
      <c r="L60" s="118"/>
    </row>
    <row r="61" spans="2:14" x14ac:dyDescent="0.25">
      <c r="B61" s="116" t="s">
        <v>92</v>
      </c>
      <c r="C61" s="196">
        <v>0.8284999999999999</v>
      </c>
      <c r="D61" s="118" t="e">
        <v>#DIV/0!</v>
      </c>
      <c r="E61" s="196">
        <v>0.89219999999999999</v>
      </c>
      <c r="F61" s="118">
        <f t="shared" si="14"/>
        <v>7.6885938442969426E-2</v>
      </c>
      <c r="G61" s="196">
        <v>0.87370000000000003</v>
      </c>
      <c r="H61" s="118">
        <f t="shared" si="14"/>
        <v>-2.0735261152208029E-2</v>
      </c>
      <c r="I61" s="196">
        <v>0.98439999999999994</v>
      </c>
      <c r="J61" s="118">
        <f t="shared" si="15"/>
        <v>0.12670252947235872</v>
      </c>
      <c r="K61" s="196"/>
      <c r="L61" s="118"/>
    </row>
    <row r="62" spans="2:14" x14ac:dyDescent="0.25">
      <c r="B62" s="116" t="s">
        <v>94</v>
      </c>
      <c r="C62" s="196">
        <v>0.91280000000000006</v>
      </c>
      <c r="D62" s="118" t="e">
        <v>#DIV/0!</v>
      </c>
      <c r="E62" s="196">
        <v>1.0177</v>
      </c>
      <c r="F62" s="118">
        <f t="shared" si="14"/>
        <v>0.11492112182296221</v>
      </c>
      <c r="G62" s="196">
        <v>1.0761000000000001</v>
      </c>
      <c r="H62" s="118">
        <f t="shared" si="14"/>
        <v>5.7384297926697414E-2</v>
      </c>
      <c r="I62" s="196">
        <v>1.0436000000000001</v>
      </c>
      <c r="J62" s="118">
        <f t="shared" si="15"/>
        <v>-3.0201654121364108E-2</v>
      </c>
      <c r="K62" s="196"/>
      <c r="L62" s="118"/>
    </row>
    <row r="63" spans="2:14" x14ac:dyDescent="0.25">
      <c r="B63" s="116" t="s">
        <v>96</v>
      </c>
      <c r="C63" s="196">
        <v>0.89829999999999999</v>
      </c>
      <c r="D63" s="118" t="e">
        <v>#DIV/0!</v>
      </c>
      <c r="E63" s="196">
        <v>0.9998999999999999</v>
      </c>
      <c r="F63" s="118">
        <f t="shared" si="14"/>
        <v>0.11310252699543577</v>
      </c>
      <c r="G63" s="196">
        <v>0.95109999999999995</v>
      </c>
      <c r="H63" s="118">
        <f t="shared" si="14"/>
        <v>-4.8804880488048763E-2</v>
      </c>
      <c r="I63" s="196">
        <v>0.94189999999999996</v>
      </c>
      <c r="J63" s="118">
        <f t="shared" si="15"/>
        <v>-9.6730101987172468E-3</v>
      </c>
      <c r="K63" s="196"/>
      <c r="L63" s="118"/>
    </row>
    <row r="64" spans="2:14" x14ac:dyDescent="0.25">
      <c r="B64" s="116" t="s">
        <v>98</v>
      </c>
      <c r="C64" s="196">
        <v>0.88780000000000003</v>
      </c>
      <c r="D64" s="118" t="e">
        <v>#DIV/0!</v>
      </c>
      <c r="E64" s="196">
        <v>0.90180000000000005</v>
      </c>
      <c r="F64" s="118">
        <f t="shared" si="14"/>
        <v>1.5769317413832029E-2</v>
      </c>
      <c r="G64" s="196">
        <v>0.91739999999999999</v>
      </c>
      <c r="H64" s="118">
        <f t="shared" si="14"/>
        <v>1.7298735861610126E-2</v>
      </c>
      <c r="I64" s="196">
        <v>0.94379999999999997</v>
      </c>
      <c r="J64" s="118">
        <f t="shared" si="15"/>
        <v>2.877697841726623E-2</v>
      </c>
      <c r="K64" s="196"/>
      <c r="L64" s="118"/>
    </row>
    <row r="65" spans="2:14" ht="15.75" x14ac:dyDescent="0.25">
      <c r="B65" s="119" t="s">
        <v>32</v>
      </c>
      <c r="C65" s="198">
        <v>0.86230572081972345</v>
      </c>
      <c r="D65" s="121">
        <v>0.39679760482622961</v>
      </c>
      <c r="E65" s="198">
        <v>0.96785818737694584</v>
      </c>
      <c r="F65" s="121">
        <f t="shared" si="14"/>
        <v>0.1224072437521142</v>
      </c>
      <c r="G65" s="198">
        <v>0.9842204608862104</v>
      </c>
      <c r="H65" s="121">
        <f t="shared" si="14"/>
        <v>1.6905651801746968E-2</v>
      </c>
      <c r="I65" s="198">
        <v>0.98058235865639209</v>
      </c>
      <c r="J65" s="121">
        <f t="shared" si="15"/>
        <v>-3.6964301946562639E-3</v>
      </c>
      <c r="K65" s="198">
        <v>0.96164004941565684</v>
      </c>
      <c r="L65" s="121">
        <v>6.4995444683428882E-3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319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0.53200000000000003</v>
      </c>
      <c r="D75" s="118" t="e">
        <v>#DIV/0!</v>
      </c>
      <c r="E75" s="196">
        <v>0.65390000000000004</v>
      </c>
      <c r="F75" s="118">
        <f t="shared" ref="F75:F87" si="20">IFERROR(E75/C75-1,"-")</f>
        <v>0.22913533834586475</v>
      </c>
      <c r="G75" s="196">
        <v>0.86799999999999999</v>
      </c>
      <c r="H75" s="118">
        <f t="shared" ref="H75:H87" si="21">IFERROR(G75/E75-1,"-")</f>
        <v>0.32742009481572087</v>
      </c>
      <c r="I75" s="196">
        <v>0.87609999999999999</v>
      </c>
      <c r="J75" s="118">
        <f t="shared" ref="J75:J87" si="22">IFERROR(I75/G75-1,"-")</f>
        <v>9.3317972350230871E-3</v>
      </c>
      <c r="K75" s="196">
        <v>0.78520000000000001</v>
      </c>
      <c r="L75" s="118">
        <f t="shared" ref="L75:L80" si="23">IFERROR(K75/I75-1,"-")</f>
        <v>-0.10375527907773086</v>
      </c>
    </row>
    <row r="76" spans="2:14" x14ac:dyDescent="0.25">
      <c r="B76" s="116" t="s">
        <v>78</v>
      </c>
      <c r="C76" s="196">
        <v>0.80279999999999996</v>
      </c>
      <c r="D76" s="118" t="e">
        <v>#DIV/0!</v>
      </c>
      <c r="E76" s="196">
        <v>0.62309999999999999</v>
      </c>
      <c r="F76" s="118">
        <f t="shared" si="20"/>
        <v>-0.22384155455904331</v>
      </c>
      <c r="G76" s="196">
        <v>0.91409999999999991</v>
      </c>
      <c r="H76" s="118">
        <f t="shared" si="21"/>
        <v>0.4670197400096292</v>
      </c>
      <c r="I76" s="196">
        <v>0.86909999999999998</v>
      </c>
      <c r="J76" s="118">
        <f t="shared" si="22"/>
        <v>-4.9228749589760312E-2</v>
      </c>
      <c r="K76" s="196">
        <v>0.85219999999999996</v>
      </c>
      <c r="L76" s="118">
        <f t="shared" si="23"/>
        <v>-1.944540329076061E-2</v>
      </c>
    </row>
    <row r="77" spans="2:14" x14ac:dyDescent="0.25">
      <c r="B77" s="116" t="s">
        <v>80</v>
      </c>
      <c r="C77" s="196">
        <v>0.83989999999999998</v>
      </c>
      <c r="D77" s="118" t="e">
        <v>#DIV/0!</v>
      </c>
      <c r="E77" s="196">
        <v>0.61819999999999997</v>
      </c>
      <c r="F77" s="118">
        <f t="shared" si="20"/>
        <v>-0.26395999523752833</v>
      </c>
      <c r="G77" s="196">
        <v>0.88969999999999994</v>
      </c>
      <c r="H77" s="118">
        <f t="shared" si="21"/>
        <v>0.43917825946295697</v>
      </c>
      <c r="I77" s="196">
        <v>0.73329999999999995</v>
      </c>
      <c r="J77" s="118">
        <f t="shared" si="22"/>
        <v>-0.17578959199730249</v>
      </c>
      <c r="K77" s="196">
        <v>0.7298</v>
      </c>
      <c r="L77" s="118">
        <f t="shared" si="23"/>
        <v>-4.7729442247373965E-3</v>
      </c>
    </row>
    <row r="78" spans="2:14" x14ac:dyDescent="0.25">
      <c r="B78" s="116" t="s">
        <v>82</v>
      </c>
      <c r="C78" s="196">
        <v>0.7802</v>
      </c>
      <c r="D78" s="118" t="e">
        <v>#DIV/0!</v>
      </c>
      <c r="E78" s="196">
        <v>0.6762999999999999</v>
      </c>
      <c r="F78" s="118">
        <f t="shared" si="20"/>
        <v>-0.13317098179953868</v>
      </c>
      <c r="G78" s="196">
        <v>0.754</v>
      </c>
      <c r="H78" s="118">
        <f t="shared" si="21"/>
        <v>0.11488984178618966</v>
      </c>
      <c r="I78" s="196">
        <v>0.75950000000000006</v>
      </c>
      <c r="J78" s="118">
        <f t="shared" si="22"/>
        <v>7.2944297082229159E-3</v>
      </c>
      <c r="K78" s="196">
        <v>0.6873999999999999</v>
      </c>
      <c r="L78" s="118">
        <f t="shared" si="23"/>
        <v>-9.4930875576037077E-2</v>
      </c>
    </row>
    <row r="79" spans="2:14" x14ac:dyDescent="0.25">
      <c r="B79" s="116" t="s">
        <v>84</v>
      </c>
      <c r="C79" s="196">
        <v>0.82669999999999999</v>
      </c>
      <c r="D79" s="118" t="e">
        <v>#DIV/0!</v>
      </c>
      <c r="E79" s="196">
        <v>0.8075</v>
      </c>
      <c r="F79" s="118">
        <f t="shared" si="20"/>
        <v>-2.3224869964920791E-2</v>
      </c>
      <c r="G79" s="196">
        <v>0.93720000000000003</v>
      </c>
      <c r="H79" s="118">
        <f t="shared" si="21"/>
        <v>0.16061919504643973</v>
      </c>
      <c r="I79" s="196">
        <v>0.8015000000000001</v>
      </c>
      <c r="J79" s="118">
        <f t="shared" si="22"/>
        <v>-0.14479300042680321</v>
      </c>
      <c r="K79" s="196">
        <v>0.74690000000000001</v>
      </c>
      <c r="L79" s="118">
        <f t="shared" si="23"/>
        <v>-6.8122270742358215E-2</v>
      </c>
    </row>
    <row r="80" spans="2:14" x14ac:dyDescent="0.25">
      <c r="B80" s="116" t="s">
        <v>86</v>
      </c>
      <c r="C80" s="196">
        <v>0.87409999999999999</v>
      </c>
      <c r="D80" s="118" t="e">
        <v>#DIV/0!</v>
      </c>
      <c r="E80" s="196">
        <v>0.77829999999999999</v>
      </c>
      <c r="F80" s="118">
        <f t="shared" si="20"/>
        <v>-0.10959844411394581</v>
      </c>
      <c r="G80" s="196">
        <v>0.98010000000000008</v>
      </c>
      <c r="H80" s="118">
        <f t="shared" si="21"/>
        <v>0.25928305280740083</v>
      </c>
      <c r="I80" s="196">
        <v>0.80689999999999995</v>
      </c>
      <c r="J80" s="118">
        <f t="shared" si="22"/>
        <v>-0.17671666156514654</v>
      </c>
      <c r="K80" s="196">
        <v>0.78780000000000006</v>
      </c>
      <c r="L80" s="118">
        <f t="shared" si="23"/>
        <v>-2.3670839013508416E-2</v>
      </c>
    </row>
    <row r="81" spans="2:14" x14ac:dyDescent="0.25">
      <c r="B81" s="116" t="s">
        <v>88</v>
      </c>
      <c r="C81" s="196">
        <v>0.90269999999999995</v>
      </c>
      <c r="D81" s="118" t="e">
        <v>#DIV/0!</v>
      </c>
      <c r="E81" s="196">
        <v>0.87879999999999991</v>
      </c>
      <c r="F81" s="118">
        <f t="shared" si="20"/>
        <v>-2.647612717403347E-2</v>
      </c>
      <c r="G81" s="196">
        <v>0.95640000000000003</v>
      </c>
      <c r="H81" s="118">
        <f t="shared" si="21"/>
        <v>8.8302230314064811E-2</v>
      </c>
      <c r="I81" s="196">
        <v>0.90670000000000006</v>
      </c>
      <c r="J81" s="118">
        <f t="shared" si="22"/>
        <v>-5.1965704726055995E-2</v>
      </c>
      <c r="K81" s="196"/>
      <c r="L81" s="118"/>
    </row>
    <row r="82" spans="2:14" x14ac:dyDescent="0.25">
      <c r="B82" s="116" t="s">
        <v>90</v>
      </c>
      <c r="C82" s="196">
        <v>0.89249999999999996</v>
      </c>
      <c r="D82" s="118" t="e">
        <v>#DIV/0!</v>
      </c>
      <c r="E82" s="196">
        <v>0.90639999999999998</v>
      </c>
      <c r="F82" s="118">
        <f t="shared" si="20"/>
        <v>1.5574229691876829E-2</v>
      </c>
      <c r="G82" s="196">
        <v>0.94879999999999998</v>
      </c>
      <c r="H82" s="118">
        <f t="shared" si="21"/>
        <v>4.6778464254192409E-2</v>
      </c>
      <c r="I82" s="196">
        <v>0.92090000000000005</v>
      </c>
      <c r="J82" s="118">
        <f t="shared" si="22"/>
        <v>-2.9405564924114613E-2</v>
      </c>
      <c r="K82" s="196"/>
      <c r="L82" s="118"/>
    </row>
    <row r="83" spans="2:14" x14ac:dyDescent="0.25">
      <c r="B83" s="116" t="s">
        <v>92</v>
      </c>
      <c r="C83" s="196">
        <v>0.7881999999999999</v>
      </c>
      <c r="D83" s="118" t="e">
        <v>#DIV/0!</v>
      </c>
      <c r="E83" s="196">
        <v>0.88049999999999995</v>
      </c>
      <c r="F83" s="118">
        <f t="shared" si="20"/>
        <v>0.11710225831007359</v>
      </c>
      <c r="G83" s="196">
        <v>0.80590000000000006</v>
      </c>
      <c r="H83" s="118">
        <f t="shared" si="21"/>
        <v>-8.4724588302100945E-2</v>
      </c>
      <c r="I83" s="196">
        <v>0.85510000000000008</v>
      </c>
      <c r="J83" s="118">
        <f t="shared" si="22"/>
        <v>6.1049758034495527E-2</v>
      </c>
      <c r="K83" s="196"/>
      <c r="L83" s="118"/>
    </row>
    <row r="84" spans="2:14" x14ac:dyDescent="0.25">
      <c r="B84" s="116" t="s">
        <v>94</v>
      </c>
      <c r="C84" s="196">
        <v>0.80189999999999995</v>
      </c>
      <c r="D84" s="118" t="e">
        <v>#DIV/0!</v>
      </c>
      <c r="E84" s="196">
        <v>0.81169999999999998</v>
      </c>
      <c r="F84" s="118">
        <f t="shared" si="20"/>
        <v>1.2220975183938165E-2</v>
      </c>
      <c r="G84" s="196">
        <v>0.80370000000000008</v>
      </c>
      <c r="H84" s="118">
        <f t="shared" si="21"/>
        <v>-9.8558580756435976E-3</v>
      </c>
      <c r="I84" s="196">
        <v>0.90890000000000004</v>
      </c>
      <c r="J84" s="118">
        <f t="shared" si="22"/>
        <v>0.13089461241756872</v>
      </c>
      <c r="K84" s="196"/>
      <c r="L84" s="118"/>
    </row>
    <row r="85" spans="2:14" x14ac:dyDescent="0.25">
      <c r="B85" s="116" t="s">
        <v>96</v>
      </c>
      <c r="C85" s="196">
        <v>0.78749999999999998</v>
      </c>
      <c r="D85" s="118" t="e">
        <v>#DIV/0!</v>
      </c>
      <c r="E85" s="196">
        <v>0.77670000000000006</v>
      </c>
      <c r="F85" s="118">
        <f t="shared" si="20"/>
        <v>-1.3714285714285568E-2</v>
      </c>
      <c r="G85" s="196">
        <v>0.82819999999999994</v>
      </c>
      <c r="H85" s="118">
        <f t="shared" si="21"/>
        <v>6.6306167117290871E-2</v>
      </c>
      <c r="I85" s="196">
        <v>0.81640000000000001</v>
      </c>
      <c r="J85" s="118">
        <f t="shared" si="22"/>
        <v>-1.424776624003854E-2</v>
      </c>
      <c r="K85" s="196"/>
      <c r="L85" s="118"/>
    </row>
    <row r="86" spans="2:14" x14ac:dyDescent="0.25">
      <c r="B86" s="116" t="s">
        <v>98</v>
      </c>
      <c r="C86" s="196">
        <v>0.79339999999999999</v>
      </c>
      <c r="D86" s="118" t="e">
        <v>#DIV/0!</v>
      </c>
      <c r="E86" s="196">
        <v>0.7591</v>
      </c>
      <c r="F86" s="118">
        <f t="shared" si="20"/>
        <v>-4.3231661204940708E-2</v>
      </c>
      <c r="G86" s="196">
        <v>0.76069999999999993</v>
      </c>
      <c r="H86" s="118">
        <f t="shared" si="21"/>
        <v>2.1077591885125813E-3</v>
      </c>
      <c r="I86" s="196">
        <v>0.69959999999999989</v>
      </c>
      <c r="J86" s="118">
        <f t="shared" si="22"/>
        <v>-8.0320757197318349E-2</v>
      </c>
      <c r="K86" s="196"/>
      <c r="L86" s="118"/>
    </row>
    <row r="87" spans="2:14" ht="15.75" x14ac:dyDescent="0.25">
      <c r="B87" s="119" t="s">
        <v>32</v>
      </c>
      <c r="C87" s="198">
        <v>0.80174815694679358</v>
      </c>
      <c r="D87" s="121">
        <v>0.29870401907173627</v>
      </c>
      <c r="E87" s="198">
        <v>0.76521761584444759</v>
      </c>
      <c r="F87" s="121">
        <f t="shared" si="20"/>
        <v>-4.5563610949180267E-2</v>
      </c>
      <c r="G87" s="198">
        <v>0.87063189176104616</v>
      </c>
      <c r="H87" s="121">
        <f t="shared" si="21"/>
        <v>0.13775725196847399</v>
      </c>
      <c r="I87" s="198">
        <v>0.82939589170206451</v>
      </c>
      <c r="J87" s="121">
        <f t="shared" si="22"/>
        <v>-4.7363300666108943E-2</v>
      </c>
      <c r="K87" s="198">
        <v>0.76374315901291912</v>
      </c>
      <c r="L87" s="121">
        <v>-5.3595395416064506E-2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320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>
        <v>0.47100000000000003</v>
      </c>
      <c r="D97" s="118"/>
      <c r="E97" s="196">
        <v>0.5706</v>
      </c>
      <c r="F97" s="118">
        <f t="shared" ref="F97:H109" si="27">IFERROR(E97/C97-1,"-")</f>
        <v>0.2114649681528662</v>
      </c>
      <c r="G97" s="196">
        <v>0.60470000000000002</v>
      </c>
      <c r="H97" s="118">
        <f t="shared" si="27"/>
        <v>5.9761654398878372E-2</v>
      </c>
      <c r="I97" s="196">
        <v>0.58520000000000005</v>
      </c>
      <c r="J97" s="118">
        <f t="shared" ref="J97:J109" si="28">IFERROR(I97/G97-1,"-")</f>
        <v>-3.2247395402678958E-2</v>
      </c>
      <c r="K97" s="196">
        <v>0.66020000000000001</v>
      </c>
      <c r="L97" s="118">
        <f t="shared" ref="L97:L102" si="29">IFERROR(K97/I97-1,"-")</f>
        <v>0.12816131237183859</v>
      </c>
    </row>
    <row r="98" spans="2:12" x14ac:dyDescent="0.25">
      <c r="B98" s="116" t="s">
        <v>78</v>
      </c>
      <c r="C98" s="196">
        <v>0.57269999999999999</v>
      </c>
      <c r="D98" s="118"/>
      <c r="E98" s="196">
        <v>0.60880000000000001</v>
      </c>
      <c r="F98" s="118">
        <f t="shared" si="27"/>
        <v>6.3034747686397719E-2</v>
      </c>
      <c r="G98" s="196">
        <v>0.51560000000000006</v>
      </c>
      <c r="H98" s="118">
        <f t="shared" si="27"/>
        <v>-0.1530880420499342</v>
      </c>
      <c r="I98" s="196">
        <v>0.63429999999999997</v>
      </c>
      <c r="J98" s="118">
        <f t="shared" si="28"/>
        <v>0.23021722265321931</v>
      </c>
      <c r="K98" s="196">
        <v>0.69069999999999998</v>
      </c>
      <c r="L98" s="118">
        <f t="shared" si="29"/>
        <v>8.8916916285669334E-2</v>
      </c>
    </row>
    <row r="99" spans="2:12" x14ac:dyDescent="0.25">
      <c r="B99" s="116" t="s">
        <v>80</v>
      </c>
      <c r="C99" s="196">
        <v>0.53579999999999994</v>
      </c>
      <c r="D99" s="118"/>
      <c r="E99" s="196">
        <v>0.56409999999999993</v>
      </c>
      <c r="F99" s="118">
        <f t="shared" si="27"/>
        <v>5.2818215752146402E-2</v>
      </c>
      <c r="G99" s="196">
        <v>0.60250000000000004</v>
      </c>
      <c r="H99" s="118">
        <f t="shared" si="27"/>
        <v>6.8073036695621481E-2</v>
      </c>
      <c r="I99" s="196">
        <v>0.59760000000000002</v>
      </c>
      <c r="J99" s="118">
        <f t="shared" si="28"/>
        <v>-8.1327800829875674E-3</v>
      </c>
      <c r="K99" s="196">
        <v>0.63479999999999992</v>
      </c>
      <c r="L99" s="118">
        <f t="shared" si="29"/>
        <v>6.2248995983935629E-2</v>
      </c>
    </row>
    <row r="100" spans="2:12" x14ac:dyDescent="0.25">
      <c r="B100" s="116" t="s">
        <v>82</v>
      </c>
      <c r="C100" s="196">
        <v>0.45890000000000003</v>
      </c>
      <c r="D100" s="118"/>
      <c r="E100" s="196">
        <v>0.49159999999999998</v>
      </c>
      <c r="F100" s="118">
        <f t="shared" si="27"/>
        <v>7.1257354543473372E-2</v>
      </c>
      <c r="G100" s="196">
        <v>0.47450000000000003</v>
      </c>
      <c r="H100" s="118">
        <f t="shared" si="27"/>
        <v>-3.4784377542717571E-2</v>
      </c>
      <c r="I100" s="196">
        <v>0.55149999999999999</v>
      </c>
      <c r="J100" s="118">
        <f t="shared" si="28"/>
        <v>0.16227608008429906</v>
      </c>
      <c r="K100" s="196">
        <v>0.60270000000000001</v>
      </c>
      <c r="L100" s="118">
        <f t="shared" si="29"/>
        <v>9.283771532184959E-2</v>
      </c>
    </row>
    <row r="101" spans="2:12" x14ac:dyDescent="0.25">
      <c r="B101" s="116" t="s">
        <v>84</v>
      </c>
      <c r="C101" s="196">
        <v>0.2661</v>
      </c>
      <c r="D101" s="118"/>
      <c r="E101" s="196">
        <v>0.35649999999999998</v>
      </c>
      <c r="F101" s="118">
        <f t="shared" si="27"/>
        <v>0.3397219090567456</v>
      </c>
      <c r="G101" s="196">
        <v>0.4093</v>
      </c>
      <c r="H101" s="118">
        <f t="shared" si="27"/>
        <v>0.14810659186535768</v>
      </c>
      <c r="I101" s="196">
        <v>0.41439999999999999</v>
      </c>
      <c r="J101" s="118">
        <f t="shared" si="28"/>
        <v>1.2460298069875364E-2</v>
      </c>
      <c r="K101" s="196">
        <v>0.41090000000000004</v>
      </c>
      <c r="L101" s="118">
        <f t="shared" si="29"/>
        <v>-8.4459459459458319E-3</v>
      </c>
    </row>
    <row r="102" spans="2:12" x14ac:dyDescent="0.25">
      <c r="B102" s="116" t="s">
        <v>86</v>
      </c>
      <c r="C102" s="196">
        <v>0.32020000000000004</v>
      </c>
      <c r="D102" s="118"/>
      <c r="E102" s="196">
        <v>0.38009999999999999</v>
      </c>
      <c r="F102" s="118">
        <f t="shared" si="27"/>
        <v>0.1870705808869455</v>
      </c>
      <c r="G102" s="196">
        <v>0.39950000000000002</v>
      </c>
      <c r="H102" s="118">
        <f t="shared" si="27"/>
        <v>5.1039200210470925E-2</v>
      </c>
      <c r="I102" s="196">
        <v>0.46299999999999997</v>
      </c>
      <c r="J102" s="118">
        <f t="shared" si="28"/>
        <v>0.15894868585732147</v>
      </c>
      <c r="K102" s="196">
        <v>0.47240000000000004</v>
      </c>
      <c r="L102" s="118">
        <f t="shared" si="29"/>
        <v>2.0302375809935436E-2</v>
      </c>
    </row>
    <row r="103" spans="2:12" x14ac:dyDescent="0.25">
      <c r="B103" s="116" t="s">
        <v>88</v>
      </c>
      <c r="C103" s="196">
        <v>0.44600000000000001</v>
      </c>
      <c r="D103" s="118"/>
      <c r="E103" s="196">
        <v>0.51519999999999999</v>
      </c>
      <c r="F103" s="118">
        <f t="shared" si="27"/>
        <v>0.15515695067264579</v>
      </c>
      <c r="G103" s="196">
        <v>0.52290000000000003</v>
      </c>
      <c r="H103" s="118">
        <f t="shared" si="27"/>
        <v>1.4945652173913082E-2</v>
      </c>
      <c r="I103" s="196">
        <v>0.63790000000000002</v>
      </c>
      <c r="J103" s="118">
        <f t="shared" si="28"/>
        <v>0.21992732836106321</v>
      </c>
      <c r="K103" s="196"/>
      <c r="L103" s="118"/>
    </row>
    <row r="104" spans="2:12" x14ac:dyDescent="0.25">
      <c r="B104" s="116" t="s">
        <v>90</v>
      </c>
      <c r="C104" s="196">
        <v>0.53369999999999995</v>
      </c>
      <c r="D104" s="118"/>
      <c r="E104" s="196">
        <v>0.61020000000000008</v>
      </c>
      <c r="F104" s="118">
        <f t="shared" si="27"/>
        <v>0.14333895446880285</v>
      </c>
      <c r="G104" s="196">
        <v>0.60580000000000001</v>
      </c>
      <c r="H104" s="118">
        <f t="shared" si="27"/>
        <v>-7.2107505735825583E-3</v>
      </c>
      <c r="I104" s="196">
        <v>0.73530000000000006</v>
      </c>
      <c r="J104" s="118">
        <f t="shared" si="28"/>
        <v>0.21376691977550366</v>
      </c>
      <c r="K104" s="196"/>
      <c r="L104" s="118"/>
    </row>
    <row r="105" spans="2:12" x14ac:dyDescent="0.25">
      <c r="B105" s="116" t="s">
        <v>92</v>
      </c>
      <c r="C105" s="196">
        <v>0.38539999999999996</v>
      </c>
      <c r="D105" s="118"/>
      <c r="E105" s="196">
        <v>0.48009999999999997</v>
      </c>
      <c r="F105" s="118">
        <f t="shared" si="27"/>
        <v>0.24571873378308262</v>
      </c>
      <c r="G105" s="196">
        <v>0.4698</v>
      </c>
      <c r="H105" s="118">
        <f t="shared" si="27"/>
        <v>-2.1453863778379434E-2</v>
      </c>
      <c r="I105" s="196">
        <v>0.5343</v>
      </c>
      <c r="J105" s="118">
        <f t="shared" si="28"/>
        <v>0.13729246487867175</v>
      </c>
      <c r="K105" s="196"/>
      <c r="L105" s="118"/>
    </row>
    <row r="106" spans="2:12" x14ac:dyDescent="0.25">
      <c r="B106" s="116" t="s">
        <v>94</v>
      </c>
      <c r="C106" s="196">
        <v>0.45100000000000001</v>
      </c>
      <c r="D106" s="118"/>
      <c r="E106" s="196">
        <v>0.53380000000000005</v>
      </c>
      <c r="F106" s="118">
        <f t="shared" si="27"/>
        <v>0.1835920177383592</v>
      </c>
      <c r="G106" s="196">
        <v>0.54510000000000003</v>
      </c>
      <c r="H106" s="118">
        <f t="shared" si="27"/>
        <v>2.1168977144998102E-2</v>
      </c>
      <c r="I106" s="196">
        <v>0.60530000000000006</v>
      </c>
      <c r="J106" s="118">
        <f t="shared" si="28"/>
        <v>0.11043845166024591</v>
      </c>
      <c r="K106" s="196"/>
      <c r="L106" s="118"/>
    </row>
    <row r="107" spans="2:12" x14ac:dyDescent="0.25">
      <c r="B107" s="116" t="s">
        <v>96</v>
      </c>
      <c r="C107" s="196">
        <v>0.57030000000000003</v>
      </c>
      <c r="D107" s="118"/>
      <c r="E107" s="196">
        <v>0.57950000000000002</v>
      </c>
      <c r="F107" s="118">
        <f t="shared" si="27"/>
        <v>1.6131860424338118E-2</v>
      </c>
      <c r="G107" s="196">
        <v>0.59079999999999999</v>
      </c>
      <c r="H107" s="118">
        <f t="shared" si="27"/>
        <v>1.9499568593615235E-2</v>
      </c>
      <c r="I107" s="196">
        <v>0.62170000000000003</v>
      </c>
      <c r="J107" s="118">
        <f t="shared" si="28"/>
        <v>5.2301963439404187E-2</v>
      </c>
      <c r="K107" s="196"/>
      <c r="L107" s="118"/>
    </row>
    <row r="108" spans="2:12" x14ac:dyDescent="0.25">
      <c r="B108" s="116" t="s">
        <v>98</v>
      </c>
      <c r="C108" s="196">
        <v>0.55270000000000008</v>
      </c>
      <c r="D108" s="118"/>
      <c r="E108" s="196">
        <v>0.58860000000000001</v>
      </c>
      <c r="F108" s="118">
        <f t="shared" si="27"/>
        <v>6.4953862855074984E-2</v>
      </c>
      <c r="G108" s="196">
        <v>0.56399999999999995</v>
      </c>
      <c r="H108" s="118">
        <f t="shared" si="27"/>
        <v>-4.1794087665647406E-2</v>
      </c>
      <c r="I108" s="196">
        <v>0.60009999999999997</v>
      </c>
      <c r="J108" s="118">
        <f t="shared" si="28"/>
        <v>6.4007092198581583E-2</v>
      </c>
      <c r="K108" s="196"/>
      <c r="L108" s="118"/>
    </row>
    <row r="109" spans="2:12" ht="15.75" x14ac:dyDescent="0.25">
      <c r="B109" s="119" t="s">
        <v>32</v>
      </c>
      <c r="C109" s="200">
        <f>IFERROR(AVERAGE(C97:C108),"-")</f>
        <v>0.4636499999999999</v>
      </c>
      <c r="D109" s="121"/>
      <c r="E109" s="200">
        <f>IFERROR(AVERAGE(E97:E108),"-")</f>
        <v>0.52325833333333349</v>
      </c>
      <c r="F109" s="121">
        <f t="shared" si="27"/>
        <v>0.12856321219310596</v>
      </c>
      <c r="G109" s="200">
        <f>IFERROR(AVERAGE(G97:G108),"-")</f>
        <v>0.52537500000000004</v>
      </c>
      <c r="H109" s="121">
        <f t="shared" si="27"/>
        <v>4.0451657084612513E-3</v>
      </c>
      <c r="I109" s="200">
        <f>IFERROR(AVERAGE(I97:I108),"-")</f>
        <v>0.58171666666666666</v>
      </c>
      <c r="J109" s="121">
        <f t="shared" si="28"/>
        <v>0.10724085970338648</v>
      </c>
      <c r="K109" s="198">
        <v>0.57976772016557787</v>
      </c>
      <c r="L109" s="121">
        <v>7.4003981667197571E-2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2414-8E2D-429F-8010-663DEE6F0EBD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DED9-2DC9-473F-B75B-9796FD295258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275</v>
      </c>
      <c r="D7" s="202" t="s">
        <v>276</v>
      </c>
      <c r="E7" s="202" t="s">
        <v>277</v>
      </c>
      <c r="F7" s="92" t="s">
        <v>278</v>
      </c>
      <c r="G7" s="92" t="s">
        <v>279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275</v>
      </c>
      <c r="R7" s="203" t="s">
        <v>276</v>
      </c>
      <c r="S7" s="203" t="s">
        <v>277</v>
      </c>
      <c r="T7" s="92" t="s">
        <v>278</v>
      </c>
      <c r="U7" s="92" t="s">
        <v>279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275</v>
      </c>
      <c r="AF7" s="203" t="s">
        <v>276</v>
      </c>
      <c r="AG7" s="203" t="s">
        <v>277</v>
      </c>
      <c r="AH7" s="92" t="s">
        <v>278</v>
      </c>
      <c r="AI7" s="92" t="s">
        <v>279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/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DCA8-8BA8-4AC9-B921-253AA588F60B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54</v>
      </c>
      <c r="C16" s="228">
        <v>102.24</v>
      </c>
      <c r="D16" s="228">
        <v>98.71</v>
      </c>
      <c r="E16" s="228">
        <v>114.5</v>
      </c>
      <c r="F16" s="228">
        <v>129.22</v>
      </c>
      <c r="G16" s="228">
        <v>138.65</v>
      </c>
      <c r="H16" s="228">
        <v>118.46</v>
      </c>
      <c r="I16" s="102">
        <f t="shared" si="0"/>
        <v>-0.1456184637576633</v>
      </c>
      <c r="J16" s="228">
        <f t="shared" si="1"/>
        <v>-20.190000000000012</v>
      </c>
      <c r="K16" s="229">
        <v>110.79</v>
      </c>
      <c r="L16" s="229">
        <v>119.94</v>
      </c>
      <c r="M16" s="229">
        <v>131.65</v>
      </c>
      <c r="N16" s="229">
        <v>107.09</v>
      </c>
      <c r="O16" s="229">
        <v>108.28</v>
      </c>
      <c r="P16" s="102">
        <f t="shared" si="2"/>
        <v>1.111214866000565E-2</v>
      </c>
      <c r="Q16" s="228">
        <f t="shared" si="3"/>
        <v>1.1899999999999977</v>
      </c>
    </row>
    <row r="17" spans="2:17" x14ac:dyDescent="0.25">
      <c r="B17" s="96" t="s">
        <v>62</v>
      </c>
      <c r="C17" s="224">
        <v>108.14</v>
      </c>
      <c r="D17" s="224">
        <v>104.52</v>
      </c>
      <c r="E17" s="224">
        <v>121.1</v>
      </c>
      <c r="F17" s="224">
        <v>138.26</v>
      </c>
      <c r="G17" s="224">
        <v>145.62</v>
      </c>
      <c r="H17" s="224">
        <v>121.32</v>
      </c>
      <c r="I17" s="98">
        <f t="shared" si="0"/>
        <v>-0.16687268232385666</v>
      </c>
      <c r="J17" s="224">
        <f t="shared" si="1"/>
        <v>-24.300000000000011</v>
      </c>
      <c r="K17" s="225">
        <v>113.48</v>
      </c>
      <c r="L17" s="225">
        <v>126.96</v>
      </c>
      <c r="M17" s="225">
        <v>139.97</v>
      </c>
      <c r="N17" s="225">
        <v>111.88</v>
      </c>
      <c r="O17" s="225">
        <v>112.32</v>
      </c>
      <c r="P17" s="98">
        <f t="shared" si="2"/>
        <v>3.9327851269217451E-3</v>
      </c>
      <c r="Q17" s="224">
        <f t="shared" si="3"/>
        <v>0.43999999999999773</v>
      </c>
    </row>
    <row r="18" spans="2:17" x14ac:dyDescent="0.25">
      <c r="B18" s="99" t="s">
        <v>68</v>
      </c>
      <c r="C18" s="226">
        <v>0</v>
      </c>
      <c r="D18" s="226">
        <v>111.35</v>
      </c>
      <c r="E18" s="226">
        <v>128.75</v>
      </c>
      <c r="F18" s="226">
        <v>147.52000000000001</v>
      </c>
      <c r="G18" s="226">
        <v>153.44</v>
      </c>
      <c r="H18" s="226">
        <v>124</v>
      </c>
      <c r="I18" s="100">
        <f t="shared" si="0"/>
        <v>-0.19186652763295098</v>
      </c>
      <c r="J18" s="226">
        <f t="shared" si="1"/>
        <v>-29.439999999999998</v>
      </c>
      <c r="K18" s="227">
        <v>120.57</v>
      </c>
      <c r="L18" s="227">
        <v>134.07</v>
      </c>
      <c r="M18" s="227">
        <v>145.27000000000001</v>
      </c>
      <c r="N18" s="227">
        <v>112.21</v>
      </c>
      <c r="O18" s="227">
        <v>113.64</v>
      </c>
      <c r="P18" s="100">
        <f t="shared" si="2"/>
        <v>1.2743962213706439E-2</v>
      </c>
      <c r="Q18" s="226">
        <f t="shared" si="3"/>
        <v>1.4300000000000068</v>
      </c>
    </row>
    <row r="19" spans="2:17" x14ac:dyDescent="0.25">
      <c r="B19" s="99" t="s">
        <v>179</v>
      </c>
      <c r="C19" s="226">
        <v>0</v>
      </c>
      <c r="D19" s="226">
        <v>79.67</v>
      </c>
      <c r="E19" s="226">
        <v>92.67</v>
      </c>
      <c r="F19" s="226">
        <v>101.68</v>
      </c>
      <c r="G19" s="226">
        <v>114.46</v>
      </c>
      <c r="H19" s="226">
        <v>110.64</v>
      </c>
      <c r="I19" s="100">
        <f t="shared" si="0"/>
        <v>-3.3374104490651701E-2</v>
      </c>
      <c r="J19" s="226">
        <f t="shared" si="1"/>
        <v>-3.8199999999999932</v>
      </c>
      <c r="K19" s="227">
        <v>89.09</v>
      </c>
      <c r="L19" s="227">
        <v>101.13</v>
      </c>
      <c r="M19" s="227">
        <v>120</v>
      </c>
      <c r="N19" s="227">
        <v>110.64</v>
      </c>
      <c r="O19" s="227">
        <v>106.85</v>
      </c>
      <c r="P19" s="100">
        <f t="shared" si="2"/>
        <v>-3.4255242227042682E-2</v>
      </c>
      <c r="Q19" s="226">
        <f t="shared" si="3"/>
        <v>-3.7900000000000063</v>
      </c>
    </row>
    <row r="20" spans="2:17" x14ac:dyDescent="0.25">
      <c r="B20" s="96" t="s">
        <v>65</v>
      </c>
      <c r="C20" s="224">
        <v>76.39</v>
      </c>
      <c r="D20" s="224">
        <v>66.930000000000007</v>
      </c>
      <c r="E20" s="224">
        <v>72.900000000000006</v>
      </c>
      <c r="F20" s="224">
        <v>77.459999999999994</v>
      </c>
      <c r="G20" s="224">
        <v>94.86</v>
      </c>
      <c r="H20" s="224">
        <v>101.95</v>
      </c>
      <c r="I20" s="98">
        <f t="shared" si="0"/>
        <v>7.4741724646848029E-2</v>
      </c>
      <c r="J20" s="224">
        <f t="shared" si="1"/>
        <v>7.0900000000000034</v>
      </c>
      <c r="K20" s="225">
        <v>87.4</v>
      </c>
      <c r="L20" s="225">
        <v>61.8</v>
      </c>
      <c r="M20" s="225">
        <v>67.3</v>
      </c>
      <c r="N20" s="225">
        <v>73.23</v>
      </c>
      <c r="O20" s="225">
        <v>78.36</v>
      </c>
      <c r="P20" s="98">
        <f t="shared" si="2"/>
        <v>7.0053256861941859E-2</v>
      </c>
      <c r="Q20" s="224">
        <f t="shared" si="3"/>
        <v>5.1299999999999955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4F50-5450-411C-9336-A98C0DE61C44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54</v>
      </c>
      <c r="C16" s="228">
        <v>50.94</v>
      </c>
      <c r="D16" s="228">
        <v>53.72</v>
      </c>
      <c r="E16" s="228">
        <v>88.72</v>
      </c>
      <c r="F16" s="228">
        <v>109.01</v>
      </c>
      <c r="G16" s="228">
        <v>119.74</v>
      </c>
      <c r="H16" s="228">
        <v>101.6</v>
      </c>
      <c r="I16" s="102">
        <f t="shared" si="0"/>
        <v>-0.15149490562886259</v>
      </c>
      <c r="J16" s="228">
        <f t="shared" si="1"/>
        <v>-18.14</v>
      </c>
      <c r="K16" s="229">
        <v>80.959999999999994</v>
      </c>
      <c r="L16" s="229">
        <v>94.72</v>
      </c>
      <c r="M16" s="229">
        <v>108.17</v>
      </c>
      <c r="N16" s="229">
        <v>89.24</v>
      </c>
      <c r="O16" s="229">
        <v>85.81</v>
      </c>
      <c r="P16" s="102">
        <f t="shared" si="2"/>
        <v>-3.8435679067682527E-2</v>
      </c>
      <c r="Q16" s="228">
        <f t="shared" si="3"/>
        <v>-3.4299999999999926</v>
      </c>
    </row>
    <row r="17" spans="2:17" x14ac:dyDescent="0.25">
      <c r="B17" s="96" t="s">
        <v>62</v>
      </c>
      <c r="C17" s="224">
        <v>56.41</v>
      </c>
      <c r="D17" s="224">
        <v>62.75</v>
      </c>
      <c r="E17" s="224">
        <v>96.52</v>
      </c>
      <c r="F17" s="224">
        <v>120.21</v>
      </c>
      <c r="G17" s="224">
        <v>129.44</v>
      </c>
      <c r="H17" s="224">
        <v>106.42</v>
      </c>
      <c r="I17" s="98">
        <f t="shared" si="0"/>
        <v>-0.17784301606922126</v>
      </c>
      <c r="J17" s="224">
        <f t="shared" si="1"/>
        <v>-23.019999999999996</v>
      </c>
      <c r="K17" s="225">
        <v>88.63</v>
      </c>
      <c r="L17" s="225">
        <v>107.53</v>
      </c>
      <c r="M17" s="225">
        <v>121.37</v>
      </c>
      <c r="N17" s="225">
        <v>98.02</v>
      </c>
      <c r="O17" s="225">
        <v>94.77</v>
      </c>
      <c r="P17" s="98">
        <f t="shared" si="2"/>
        <v>-3.3156498673740042E-2</v>
      </c>
      <c r="Q17" s="224">
        <f t="shared" si="3"/>
        <v>-3.25</v>
      </c>
    </row>
    <row r="18" spans="2:17" x14ac:dyDescent="0.25">
      <c r="B18" s="99" t="s">
        <v>63</v>
      </c>
      <c r="C18" s="226">
        <v>0</v>
      </c>
      <c r="D18" s="226">
        <v>65.540000000000006</v>
      </c>
      <c r="E18" s="226">
        <v>100.75</v>
      </c>
      <c r="F18" s="226">
        <v>127.89</v>
      </c>
      <c r="G18" s="226">
        <v>135.86000000000001</v>
      </c>
      <c r="H18" s="226">
        <v>108.32</v>
      </c>
      <c r="I18" s="100">
        <f t="shared" si="0"/>
        <v>-0.20270867069041676</v>
      </c>
      <c r="J18" s="226">
        <f t="shared" si="1"/>
        <v>-27.54000000000002</v>
      </c>
      <c r="K18" s="227">
        <v>90.92</v>
      </c>
      <c r="L18" s="227">
        <v>112.44</v>
      </c>
      <c r="M18" s="227">
        <v>124.07</v>
      </c>
      <c r="N18" s="227">
        <v>97.06</v>
      </c>
      <c r="O18" s="227">
        <v>96.29</v>
      </c>
      <c r="P18" s="100">
        <f t="shared" si="2"/>
        <v>-7.9332371728827455E-3</v>
      </c>
      <c r="Q18" s="226">
        <f t="shared" si="3"/>
        <v>-0.76999999999999602</v>
      </c>
    </row>
    <row r="19" spans="2:17" x14ac:dyDescent="0.25">
      <c r="B19" s="99" t="s">
        <v>70</v>
      </c>
      <c r="C19" s="226">
        <v>0</v>
      </c>
      <c r="D19" s="226">
        <v>51.57</v>
      </c>
      <c r="E19" s="226">
        <v>79.3</v>
      </c>
      <c r="F19" s="226">
        <v>89.45</v>
      </c>
      <c r="G19" s="226">
        <v>103.35</v>
      </c>
      <c r="H19" s="226">
        <v>98.71</v>
      </c>
      <c r="I19" s="100">
        <f t="shared" si="0"/>
        <v>-4.4895984518626086E-2</v>
      </c>
      <c r="J19" s="226">
        <f t="shared" si="1"/>
        <v>-4.6400000000000006</v>
      </c>
      <c r="K19" s="227">
        <v>79.31</v>
      </c>
      <c r="L19" s="227">
        <v>88.84</v>
      </c>
      <c r="M19" s="227">
        <v>110.39</v>
      </c>
      <c r="N19" s="227">
        <v>101.91</v>
      </c>
      <c r="O19" s="227">
        <v>88.6</v>
      </c>
      <c r="P19" s="100">
        <f t="shared" si="2"/>
        <v>-0.13060543616916886</v>
      </c>
      <c r="Q19" s="226">
        <f t="shared" si="3"/>
        <v>-13.310000000000002</v>
      </c>
    </row>
    <row r="20" spans="2:17" x14ac:dyDescent="0.25">
      <c r="B20" s="96" t="s">
        <v>65</v>
      </c>
      <c r="C20" s="224">
        <v>31.82</v>
      </c>
      <c r="D20" s="224">
        <v>24.11</v>
      </c>
      <c r="E20" s="224">
        <v>48.07</v>
      </c>
      <c r="F20" s="224">
        <v>55.12</v>
      </c>
      <c r="G20" s="224">
        <v>69.489999999999995</v>
      </c>
      <c r="H20" s="224">
        <v>77.48</v>
      </c>
      <c r="I20" s="98">
        <f t="shared" si="0"/>
        <v>0.11498057274427986</v>
      </c>
      <c r="J20" s="224">
        <f t="shared" si="1"/>
        <v>7.9900000000000091</v>
      </c>
      <c r="K20" s="225">
        <v>41</v>
      </c>
      <c r="L20" s="225">
        <v>31.29</v>
      </c>
      <c r="M20" s="225">
        <v>39.33</v>
      </c>
      <c r="N20" s="225">
        <v>45.38</v>
      </c>
      <c r="O20" s="225">
        <v>42.8</v>
      </c>
      <c r="P20" s="98">
        <f t="shared" si="2"/>
        <v>-5.6853239312472548E-2</v>
      </c>
      <c r="Q20" s="224">
        <f t="shared" si="3"/>
        <v>-2.5800000000000054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8F46-7E5C-4F68-989E-5F5691C40643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D0E1-C270-4E15-BF60-8F851B318330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321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274</v>
      </c>
      <c r="D5" s="172" t="s">
        <v>275</v>
      </c>
      <c r="E5" s="172" t="s">
        <v>276</v>
      </c>
      <c r="F5" s="172" t="s">
        <v>277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278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279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33859</v>
      </c>
      <c r="D6" s="232">
        <v>122526</v>
      </c>
      <c r="E6" s="232">
        <v>133361</v>
      </c>
      <c r="F6" s="232">
        <v>142962</v>
      </c>
      <c r="G6" s="233">
        <f t="shared" ref="G6:G11" si="0">F6/E6-1</f>
        <v>7.1992561543479772E-2</v>
      </c>
      <c r="H6" s="232">
        <f t="shared" ref="H6:H11" si="1">F6-E6</f>
        <v>9601</v>
      </c>
      <c r="I6" s="233"/>
      <c r="J6" s="232">
        <v>136065</v>
      </c>
      <c r="K6" s="233">
        <f t="shared" ref="K6:K11" si="2">J6/F6-1</f>
        <v>-4.8243589205523185E-2</v>
      </c>
      <c r="L6" s="232">
        <f t="shared" ref="L6:L11" si="3">J6-F6</f>
        <v>-6897</v>
      </c>
      <c r="M6" s="233"/>
      <c r="N6" s="232">
        <v>141261</v>
      </c>
      <c r="O6" s="233">
        <f t="shared" ref="O6:O11" si="4">N6/J6-1</f>
        <v>3.8187630911696635E-2</v>
      </c>
      <c r="P6" s="232">
        <f t="shared" ref="P6:P11" si="5">N6-J6</f>
        <v>5196</v>
      </c>
      <c r="Q6" s="233">
        <f>N6/C6-1</f>
        <v>3.1720369768746863</v>
      </c>
      <c r="R6" s="232">
        <f>N6-C6</f>
        <v>107402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19690</v>
      </c>
      <c r="D7" s="232">
        <v>11499</v>
      </c>
      <c r="E7" s="232">
        <v>14533</v>
      </c>
      <c r="F7" s="232">
        <v>11059</v>
      </c>
      <c r="G7" s="233">
        <f t="shared" si="0"/>
        <v>-0.23904217986651066</v>
      </c>
      <c r="H7" s="232">
        <f t="shared" si="1"/>
        <v>-3474</v>
      </c>
      <c r="I7" s="233">
        <f>F7/$F$7</f>
        <v>1</v>
      </c>
      <c r="J7" s="232">
        <v>9469</v>
      </c>
      <c r="K7" s="233">
        <f t="shared" si="2"/>
        <v>-0.14377430147391268</v>
      </c>
      <c r="L7" s="232">
        <f t="shared" si="3"/>
        <v>-1590</v>
      </c>
      <c r="M7" s="233">
        <f>J7/$J$7</f>
        <v>1</v>
      </c>
      <c r="N7" s="232">
        <v>17750</v>
      </c>
      <c r="O7" s="233">
        <f t="shared" si="4"/>
        <v>0.87453796599429712</v>
      </c>
      <c r="P7" s="232">
        <f t="shared" si="5"/>
        <v>8281</v>
      </c>
      <c r="Q7" s="233">
        <f t="shared" ref="Q7:Q11" si="6">N7/C7-1</f>
        <v>-9.8527171152869464E-2</v>
      </c>
      <c r="R7" s="232">
        <f t="shared" ref="R7:R11" si="7">N7-C7</f>
        <v>-1940</v>
      </c>
      <c r="S7" s="233">
        <f>N7/$N$7</f>
        <v>1</v>
      </c>
      <c r="T7" s="233">
        <f>N7/$N$6</f>
        <v>0.12565393137525574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3058</v>
      </c>
      <c r="D8" s="235">
        <v>3624</v>
      </c>
      <c r="E8" s="235">
        <v>4946</v>
      </c>
      <c r="F8" s="235">
        <v>3931</v>
      </c>
      <c r="G8" s="236">
        <f t="shared" si="0"/>
        <v>-0.20521633643348158</v>
      </c>
      <c r="H8" s="235">
        <f t="shared" si="1"/>
        <v>-1015</v>
      </c>
      <c r="I8" s="236">
        <f>F8/$F$7</f>
        <v>0.3554570937697803</v>
      </c>
      <c r="J8" s="235">
        <v>4788</v>
      </c>
      <c r="K8" s="236">
        <f t="shared" si="2"/>
        <v>0.21801068430424819</v>
      </c>
      <c r="L8" s="235">
        <f t="shared" si="3"/>
        <v>857</v>
      </c>
      <c r="M8" s="236">
        <f>J8/$J$7</f>
        <v>0.50565001584116587</v>
      </c>
      <c r="N8" s="235">
        <v>6649</v>
      </c>
      <c r="O8" s="236">
        <f t="shared" si="4"/>
        <v>0.38868003341687563</v>
      </c>
      <c r="P8" s="235">
        <f t="shared" si="5"/>
        <v>1861</v>
      </c>
      <c r="Q8" s="236">
        <f t="shared" si="6"/>
        <v>1.1742969260954874</v>
      </c>
      <c r="R8" s="235">
        <f t="shared" si="7"/>
        <v>3591</v>
      </c>
      <c r="S8" s="236">
        <f>N8/$N$7</f>
        <v>0.37459154929577465</v>
      </c>
      <c r="T8" s="236">
        <f>N8/$N$6</f>
        <v>4.7068900828961993E-2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16632</v>
      </c>
      <c r="D9" s="238">
        <v>7875</v>
      </c>
      <c r="E9" s="238">
        <v>9587</v>
      </c>
      <c r="F9" s="238">
        <v>7128</v>
      </c>
      <c r="G9" s="239">
        <f t="shared" si="0"/>
        <v>-0.25649316783143838</v>
      </c>
      <c r="H9" s="240">
        <f t="shared" si="1"/>
        <v>-2459</v>
      </c>
      <c r="I9" s="241">
        <f>F9/$F$7</f>
        <v>0.6445429062302197</v>
      </c>
      <c r="J9" s="238">
        <v>4681</v>
      </c>
      <c r="K9" s="239">
        <f t="shared" si="2"/>
        <v>-0.34329405162738491</v>
      </c>
      <c r="L9" s="240">
        <f t="shared" si="3"/>
        <v>-2447</v>
      </c>
      <c r="M9" s="241">
        <f>J9/$J$7</f>
        <v>0.49434998415883408</v>
      </c>
      <c r="N9" s="238">
        <v>11101</v>
      </c>
      <c r="O9" s="239">
        <f t="shared" si="4"/>
        <v>1.3715018158513139</v>
      </c>
      <c r="P9" s="240">
        <f t="shared" si="5"/>
        <v>6420</v>
      </c>
      <c r="Q9" s="239">
        <f t="shared" si="6"/>
        <v>-0.3325517075517076</v>
      </c>
      <c r="R9" s="240">
        <f t="shared" si="7"/>
        <v>-5531</v>
      </c>
      <c r="S9" s="241">
        <f>N9/$N$7</f>
        <v>0.62540845070422535</v>
      </c>
      <c r="T9" s="241">
        <f>N9/$N$6</f>
        <v>7.8585030546293747E-2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6256</v>
      </c>
      <c r="D10" s="29">
        <v>6846</v>
      </c>
      <c r="E10" s="29">
        <v>8798</v>
      </c>
      <c r="F10" s="29">
        <v>5507</v>
      </c>
      <c r="G10" s="22">
        <f t="shared" si="0"/>
        <v>-0.37406228688338261</v>
      </c>
      <c r="H10" s="20">
        <f t="shared" si="1"/>
        <v>-3291</v>
      </c>
      <c r="I10" s="31">
        <f>F10/$F$7</f>
        <v>0.49796545799801067</v>
      </c>
      <c r="J10" s="29">
        <v>1488</v>
      </c>
      <c r="K10" s="22">
        <f t="shared" si="2"/>
        <v>-0.7297984383511894</v>
      </c>
      <c r="L10" s="20">
        <f t="shared" si="3"/>
        <v>-4019</v>
      </c>
      <c r="M10" s="31">
        <f>J10/$J$7</f>
        <v>0.15714436582532473</v>
      </c>
      <c r="N10" s="29">
        <v>4530</v>
      </c>
      <c r="O10" s="22">
        <f t="shared" si="4"/>
        <v>2.0443548387096775</v>
      </c>
      <c r="P10" s="20">
        <f t="shared" si="5"/>
        <v>3042</v>
      </c>
      <c r="Q10" s="22">
        <f t="shared" si="6"/>
        <v>-0.27589514066496168</v>
      </c>
      <c r="R10" s="20">
        <f t="shared" si="7"/>
        <v>-1726</v>
      </c>
      <c r="S10" s="31">
        <f>N10/$N$7</f>
        <v>0.25521126760563378</v>
      </c>
      <c r="T10" s="31">
        <f>N10/$N$6</f>
        <v>3.2068299105910338E-2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10376</v>
      </c>
      <c r="D11" s="29">
        <f>D9-D10</f>
        <v>1029</v>
      </c>
      <c r="E11" s="29">
        <f>E9-E10</f>
        <v>789</v>
      </c>
      <c r="F11" s="29">
        <f>F9-F10</f>
        <v>1621</v>
      </c>
      <c r="G11" s="22">
        <f t="shared" si="0"/>
        <v>1.0544993662864384</v>
      </c>
      <c r="H11" s="20">
        <f t="shared" si="1"/>
        <v>832</v>
      </c>
      <c r="I11" s="31">
        <f>F11/$F$7</f>
        <v>0.14657744823220906</v>
      </c>
      <c r="J11" s="29">
        <f>J9-J10</f>
        <v>3193</v>
      </c>
      <c r="K11" s="22">
        <f t="shared" si="2"/>
        <v>0.96977174583590386</v>
      </c>
      <c r="L11" s="20">
        <f t="shared" si="3"/>
        <v>1572</v>
      </c>
      <c r="M11" s="31">
        <f>J11/$J$7</f>
        <v>0.33720561833350937</v>
      </c>
      <c r="N11" s="29">
        <f>N9-N10</f>
        <v>6571</v>
      </c>
      <c r="O11" s="22">
        <f t="shared" si="4"/>
        <v>1.0579392420920763</v>
      </c>
      <c r="P11" s="20">
        <f t="shared" si="5"/>
        <v>3378</v>
      </c>
      <c r="Q11" s="22">
        <f t="shared" si="6"/>
        <v>-0.36671164225134922</v>
      </c>
      <c r="R11" s="20">
        <f t="shared" si="7"/>
        <v>-3805</v>
      </c>
      <c r="S11" s="31">
        <f>N11/$N$7</f>
        <v>0.37019718309859156</v>
      </c>
      <c r="T11" s="31">
        <f>N11/$N$6</f>
        <v>4.6516731440383402E-2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322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140346</v>
      </c>
      <c r="D124" s="232">
        <v>257142</v>
      </c>
      <c r="E124" s="232">
        <v>280769</v>
      </c>
      <c r="F124" s="232">
        <v>288350</v>
      </c>
      <c r="G124" s="233">
        <f t="shared" ref="G124:G129" si="8">F124/E124-1</f>
        <v>2.7000844110282918E-2</v>
      </c>
      <c r="H124" s="232">
        <f t="shared" ref="H124:H129" si="9">F124-E124</f>
        <v>7581</v>
      </c>
      <c r="I124" s="233"/>
      <c r="J124" s="232">
        <v>287664</v>
      </c>
      <c r="K124" s="233"/>
      <c r="L124" s="233">
        <f t="shared" ref="L124:L129" si="10">J124/F124-1</f>
        <v>-2.3790532339170722E-3</v>
      </c>
      <c r="M124" s="232">
        <f t="shared" ref="M124:M129" si="11">J124-F124</f>
        <v>-686</v>
      </c>
      <c r="N124" s="233">
        <f t="shared" ref="N124:N129" si="12">J124/D124-1</f>
        <v>0.11869706232354105</v>
      </c>
      <c r="O124" s="232">
        <f t="shared" ref="O124:O129" si="13">J124-D124</f>
        <v>30522</v>
      </c>
      <c r="Z124" s="1"/>
      <c r="AE124"/>
    </row>
    <row r="125" spans="2:31" ht="18.75" x14ac:dyDescent="0.3">
      <c r="B125" s="231" t="s">
        <v>181</v>
      </c>
      <c r="C125" s="232">
        <v>45216</v>
      </c>
      <c r="D125" s="232">
        <v>29086</v>
      </c>
      <c r="E125" s="232">
        <v>33671</v>
      </c>
      <c r="F125" s="232">
        <v>29209</v>
      </c>
      <c r="G125" s="233">
        <f t="shared" si="8"/>
        <v>-0.13251759674497343</v>
      </c>
      <c r="H125" s="232">
        <f t="shared" si="9"/>
        <v>-4462</v>
      </c>
      <c r="I125" s="233">
        <f>F125/$F$7</f>
        <v>2.6411972149380594</v>
      </c>
      <c r="J125" s="232">
        <v>32990</v>
      </c>
      <c r="K125" s="233">
        <f>J125/$J$125</f>
        <v>1</v>
      </c>
      <c r="L125" s="233">
        <f t="shared" si="10"/>
        <v>0.12944640350576875</v>
      </c>
      <c r="M125" s="232">
        <f t="shared" si="11"/>
        <v>3781</v>
      </c>
      <c r="N125" s="233">
        <f t="shared" si="12"/>
        <v>0.13422265007219969</v>
      </c>
      <c r="O125" s="232">
        <f t="shared" si="13"/>
        <v>3904</v>
      </c>
      <c r="Z125" s="1"/>
      <c r="AE125"/>
    </row>
    <row r="126" spans="2:31" ht="15.75" x14ac:dyDescent="0.25">
      <c r="B126" s="234" t="s">
        <v>105</v>
      </c>
      <c r="C126" s="235">
        <v>11021</v>
      </c>
      <c r="D126" s="235">
        <v>9118</v>
      </c>
      <c r="E126" s="235">
        <v>11319</v>
      </c>
      <c r="F126" s="235">
        <v>10833</v>
      </c>
      <c r="G126" s="236">
        <f t="shared" si="8"/>
        <v>-4.2936655181553096E-2</v>
      </c>
      <c r="H126" s="235">
        <f t="shared" si="9"/>
        <v>-486</v>
      </c>
      <c r="I126" s="236">
        <f>F126/$F$7</f>
        <v>0.97956415589112944</v>
      </c>
      <c r="J126" s="235">
        <v>13384</v>
      </c>
      <c r="K126" s="236">
        <f>J126/$J$125</f>
        <v>0.40569869657471963</v>
      </c>
      <c r="L126" s="236">
        <f t="shared" si="10"/>
        <v>0.23548416874365374</v>
      </c>
      <c r="M126" s="235">
        <f t="shared" si="11"/>
        <v>2551</v>
      </c>
      <c r="N126" s="236">
        <f t="shared" si="12"/>
        <v>0.4678657600350955</v>
      </c>
      <c r="O126" s="235">
        <f t="shared" si="13"/>
        <v>4266</v>
      </c>
      <c r="Z126" s="1"/>
      <c r="AE126"/>
    </row>
    <row r="127" spans="2:31" x14ac:dyDescent="0.25">
      <c r="B127" s="237" t="s">
        <v>108</v>
      </c>
      <c r="C127" s="238">
        <v>34195</v>
      </c>
      <c r="D127" s="238">
        <v>19968</v>
      </c>
      <c r="E127" s="238">
        <v>22352</v>
      </c>
      <c r="F127" s="238">
        <v>18376</v>
      </c>
      <c r="G127" s="239">
        <f t="shared" si="8"/>
        <v>-0.17788117394416603</v>
      </c>
      <c r="H127" s="240">
        <f t="shared" si="9"/>
        <v>-3976</v>
      </c>
      <c r="I127" s="241">
        <f>F127/$F$7</f>
        <v>1.6616330590469301</v>
      </c>
      <c r="J127" s="238">
        <v>19606</v>
      </c>
      <c r="K127" s="241">
        <f>J127/$J$125</f>
        <v>0.59430130342528042</v>
      </c>
      <c r="L127" s="239">
        <f t="shared" si="10"/>
        <v>6.693513278188945E-2</v>
      </c>
      <c r="M127" s="240">
        <f t="shared" si="11"/>
        <v>1230</v>
      </c>
      <c r="N127" s="239">
        <f t="shared" si="12"/>
        <v>-1.8129006410256387E-2</v>
      </c>
      <c r="O127" s="240">
        <f t="shared" si="13"/>
        <v>-362</v>
      </c>
      <c r="Z127" s="1"/>
      <c r="AE127"/>
    </row>
    <row r="128" spans="2:31" x14ac:dyDescent="0.25">
      <c r="B128" s="242" t="s">
        <v>185</v>
      </c>
      <c r="C128" s="29">
        <v>22992</v>
      </c>
      <c r="D128" s="29">
        <v>14923</v>
      </c>
      <c r="E128" s="29">
        <v>19841</v>
      </c>
      <c r="F128" s="29">
        <v>14724</v>
      </c>
      <c r="G128" s="22">
        <f t="shared" si="8"/>
        <v>-0.25790030744418124</v>
      </c>
      <c r="H128" s="20">
        <f t="shared" si="9"/>
        <v>-5117</v>
      </c>
      <c r="I128" s="31">
        <f>F128/$F$7</f>
        <v>1.3314042861018176</v>
      </c>
      <c r="J128" s="29">
        <v>4249</v>
      </c>
      <c r="K128" s="31">
        <f>J128/$J$125</f>
        <v>0.12879660503182783</v>
      </c>
      <c r="L128" s="22">
        <f t="shared" si="10"/>
        <v>-0.71142352621570226</v>
      </c>
      <c r="M128" s="20">
        <f t="shared" si="11"/>
        <v>-10475</v>
      </c>
      <c r="N128" s="22">
        <f t="shared" si="12"/>
        <v>-0.71527172820478457</v>
      </c>
      <c r="O128" s="20">
        <f t="shared" si="13"/>
        <v>-10674</v>
      </c>
      <c r="Z128" s="1"/>
      <c r="AE128"/>
    </row>
    <row r="129" spans="2:31" x14ac:dyDescent="0.25">
      <c r="B129" s="242" t="s">
        <v>187</v>
      </c>
      <c r="C129" s="29">
        <f>C127-C128</f>
        <v>11203</v>
      </c>
      <c r="D129" s="29">
        <f>D127-D128</f>
        <v>5045</v>
      </c>
      <c r="E129" s="29">
        <f>E127-E128</f>
        <v>2511</v>
      </c>
      <c r="F129" s="29">
        <f>F127-F128</f>
        <v>3652</v>
      </c>
      <c r="G129" s="22">
        <f t="shared" si="8"/>
        <v>0.45440063719633605</v>
      </c>
      <c r="H129" s="20">
        <f t="shared" si="9"/>
        <v>1141</v>
      </c>
      <c r="I129" s="31">
        <f>F129/$F$7</f>
        <v>0.3302287729451126</v>
      </c>
      <c r="J129" s="29">
        <f>J127-J128</f>
        <v>15357</v>
      </c>
      <c r="K129" s="31">
        <f>J129/$J$125</f>
        <v>0.46550469839345254</v>
      </c>
      <c r="L129" s="22">
        <f t="shared" si="10"/>
        <v>3.2050930996714131</v>
      </c>
      <c r="M129" s="20">
        <f t="shared" si="11"/>
        <v>11705</v>
      </c>
      <c r="N129" s="22">
        <f t="shared" si="12"/>
        <v>2.0440039643211101</v>
      </c>
      <c r="O129" s="20">
        <f t="shared" si="13"/>
        <v>10312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F238-8F1F-41A3-9463-73F0E6448C97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3C48-E5A2-4534-8887-3A95E329385D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19690</v>
      </c>
      <c r="D6" s="250">
        <v>11499</v>
      </c>
      <c r="E6" s="250">
        <v>14533</v>
      </c>
      <c r="F6" s="251">
        <f>E6/$E$6</f>
        <v>1</v>
      </c>
      <c r="G6" s="250">
        <v>11059</v>
      </c>
      <c r="H6" s="251">
        <f>G6/E6-1</f>
        <v>-0.23904217986651066</v>
      </c>
      <c r="I6" s="250">
        <f>G6-E6</f>
        <v>-3474</v>
      </c>
      <c r="J6" s="251">
        <f>G6/$G$6</f>
        <v>1</v>
      </c>
      <c r="K6" s="250">
        <v>9469</v>
      </c>
      <c r="L6" s="251">
        <f t="shared" ref="L6:L12" si="0">K6/G6-1</f>
        <v>-0.14377430147391268</v>
      </c>
      <c r="M6" s="250">
        <f t="shared" ref="M6:M12" si="1">K6-G6</f>
        <v>-1590</v>
      </c>
      <c r="N6" s="251">
        <f>K6/$K$6</f>
        <v>1</v>
      </c>
      <c r="O6" s="250">
        <v>17750</v>
      </c>
      <c r="P6" s="251">
        <f t="shared" ref="P6:P11" si="2">O6/K6-1</f>
        <v>0.87453796599429712</v>
      </c>
      <c r="Q6" s="250">
        <f t="shared" ref="Q6:Q12" si="3">O6-K6</f>
        <v>8281</v>
      </c>
      <c r="R6" s="251">
        <f>O6/C6-1</f>
        <v>-9.8527171152869464E-2</v>
      </c>
      <c r="S6" s="250">
        <f>O6-C6</f>
        <v>-1940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16639</v>
      </c>
      <c r="D7" s="253">
        <v>8843</v>
      </c>
      <c r="E7" s="253">
        <v>10689</v>
      </c>
      <c r="F7" s="254">
        <f t="shared" ref="F7:F12" si="4">E7/$E$6</f>
        <v>0.73549852060827081</v>
      </c>
      <c r="G7" s="253">
        <v>8071</v>
      </c>
      <c r="H7" s="255">
        <f>G7/E7-1</f>
        <v>-0.24492468893254749</v>
      </c>
      <c r="I7" s="256">
        <f>G7-E7</f>
        <v>-2618</v>
      </c>
      <c r="J7" s="254">
        <f>G7/$G$6</f>
        <v>0.729812822135817</v>
      </c>
      <c r="K7" s="253">
        <v>6445</v>
      </c>
      <c r="L7" s="257">
        <f t="shared" si="0"/>
        <v>-0.20146202453227602</v>
      </c>
      <c r="M7" s="258">
        <f t="shared" si="1"/>
        <v>-1626</v>
      </c>
      <c r="N7" s="254">
        <f>K7/$K$6</f>
        <v>0.68064209525821096</v>
      </c>
      <c r="O7" s="253">
        <v>13387</v>
      </c>
      <c r="P7" s="255">
        <f t="shared" si="2"/>
        <v>1.0771140418929401</v>
      </c>
      <c r="Q7" s="256">
        <f t="shared" si="3"/>
        <v>6942</v>
      </c>
      <c r="R7" s="255">
        <f t="shared" ref="R7:R10" si="5">O7/C7-1</f>
        <v>-0.19544443776669274</v>
      </c>
      <c r="S7" s="256">
        <f t="shared" ref="S7:S10" si="6">O7-C7</f>
        <v>-3252</v>
      </c>
      <c r="T7" s="254">
        <f>O7/$O$6</f>
        <v>0.75419718309859152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2433</v>
      </c>
      <c r="E8" s="259">
        <v>3307</v>
      </c>
      <c r="F8" s="260">
        <f t="shared" si="4"/>
        <v>0.22755109062134452</v>
      </c>
      <c r="G8" s="259">
        <v>3095</v>
      </c>
      <c r="H8" s="261">
        <f>IFERROR(G8/E8-1,"-")</f>
        <v>-6.4106440882975457E-2</v>
      </c>
      <c r="I8" s="262">
        <f t="shared" ref="I8:I12" si="7">G8-E8</f>
        <v>-212</v>
      </c>
      <c r="J8" s="260">
        <f t="shared" ref="J8:J12" si="8">G8/$G$6</f>
        <v>0.27986255538475452</v>
      </c>
      <c r="K8" s="259">
        <v>1174</v>
      </c>
      <c r="L8" s="263">
        <f>IFERROR(K8/G8-1,"-")</f>
        <v>-0.62067851373182559</v>
      </c>
      <c r="M8" s="264">
        <f>IF(G8=0,"nd",K8-G8)</f>
        <v>-1921</v>
      </c>
      <c r="N8" s="265">
        <f t="shared" ref="N8:N12" si="9">K8/$K$6</f>
        <v>0.1239835251874538</v>
      </c>
      <c r="O8" s="259">
        <v>1069</v>
      </c>
      <c r="P8" s="263">
        <f>IFERROR(O8/K8-1,"-")</f>
        <v>-8.943781942078366E-2</v>
      </c>
      <c r="Q8" s="266">
        <f t="shared" si="3"/>
        <v>-105</v>
      </c>
      <c r="R8" s="263" t="str">
        <f>IFERROR(O8/C8-1,"-")</f>
        <v>-</v>
      </c>
      <c r="S8" s="266">
        <f t="shared" si="6"/>
        <v>1069</v>
      </c>
      <c r="T8" s="265">
        <f t="shared" ref="T8:T12" si="10">O8/$O$6</f>
        <v>6.0225352112676059E-2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6410</v>
      </c>
      <c r="E9" s="259">
        <v>7382</v>
      </c>
      <c r="F9" s="265">
        <f t="shared" si="4"/>
        <v>0.50794742998692632</v>
      </c>
      <c r="G9" s="259">
        <v>4976</v>
      </c>
      <c r="H9" s="261">
        <f>IFERROR(G9/E9-1,"-")</f>
        <v>-0.32592793280953669</v>
      </c>
      <c r="I9" s="266">
        <f t="shared" si="7"/>
        <v>-2406</v>
      </c>
      <c r="J9" s="265">
        <f t="shared" si="8"/>
        <v>0.44995026675106248</v>
      </c>
      <c r="K9" s="259">
        <v>5271</v>
      </c>
      <c r="L9" s="263">
        <f>IFERROR(K9/G9-1,"-")</f>
        <v>5.9284565916398746E-2</v>
      </c>
      <c r="M9" s="264">
        <f>IF(G9=0,"nd",K9-G9)</f>
        <v>295</v>
      </c>
      <c r="N9" s="265">
        <f t="shared" si="9"/>
        <v>0.55665857007075725</v>
      </c>
      <c r="O9" s="259">
        <v>12318</v>
      </c>
      <c r="P9" s="263">
        <f t="shared" si="2"/>
        <v>1.3369379624359703</v>
      </c>
      <c r="Q9" s="266">
        <f t="shared" si="3"/>
        <v>7047</v>
      </c>
      <c r="R9" s="267" t="e">
        <f t="shared" si="5"/>
        <v>#DIV/0!</v>
      </c>
      <c r="S9" s="266">
        <f t="shared" si="6"/>
        <v>12318</v>
      </c>
      <c r="T9" s="265">
        <f t="shared" si="10"/>
        <v>0.69397183098591553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3051</v>
      </c>
      <c r="D10" s="268">
        <v>2656</v>
      </c>
      <c r="E10" s="268">
        <v>3844</v>
      </c>
      <c r="F10" s="269">
        <f>IFERROR(E10/$E$6,"-")</f>
        <v>0.26450147939172919</v>
      </c>
      <c r="G10" s="268">
        <v>2988</v>
      </c>
      <c r="H10" s="257">
        <f>IFERROR(G10/E10-1,"-")</f>
        <v>-0.22268470343392299</v>
      </c>
      <c r="I10" s="258">
        <f>IFERROR(G10-E10,"-")</f>
        <v>-856</v>
      </c>
      <c r="J10" s="269">
        <f>IFERROR(G10/$G$6,"-")</f>
        <v>0.270187177864183</v>
      </c>
      <c r="K10" s="268">
        <v>3024</v>
      </c>
      <c r="L10" s="257">
        <f>IFERROR(K10/G10-1,"-")</f>
        <v>1.2048192771084265E-2</v>
      </c>
      <c r="M10" s="258">
        <f>IFERROR(K10-G10,"-")</f>
        <v>36</v>
      </c>
      <c r="N10" s="269">
        <f>IFERROR(K10/$K$6,"-")</f>
        <v>0.31935790474178899</v>
      </c>
      <c r="O10" s="268">
        <v>4363</v>
      </c>
      <c r="P10" s="257">
        <f>IFERROR(O10/K10-1,"-")</f>
        <v>0.44279100529100535</v>
      </c>
      <c r="Q10" s="258">
        <f>IFERROR(O10-K10,"-")</f>
        <v>1339</v>
      </c>
      <c r="R10" s="257">
        <f t="shared" si="5"/>
        <v>0.43002294329727953</v>
      </c>
      <c r="S10" s="258">
        <f t="shared" si="6"/>
        <v>1312</v>
      </c>
      <c r="T10" s="269">
        <f>IFERROR(O10/$O$6,"-")</f>
        <v>0.24580281690140846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963</v>
      </c>
      <c r="D11" s="259">
        <v>924</v>
      </c>
      <c r="E11" s="259">
        <v>1245</v>
      </c>
      <c r="F11" s="265">
        <f t="shared" si="4"/>
        <v>8.5667102456478364E-2</v>
      </c>
      <c r="G11" s="259">
        <v>909</v>
      </c>
      <c r="H11" s="267">
        <f t="shared" ref="H11:H12" si="11">G11/E11-1</f>
        <v>-0.26987951807228916</v>
      </c>
      <c r="I11" s="266">
        <f t="shared" si="7"/>
        <v>-336</v>
      </c>
      <c r="J11" s="265">
        <f t="shared" si="8"/>
        <v>8.2195496880368923E-2</v>
      </c>
      <c r="K11" s="259">
        <v>0</v>
      </c>
      <c r="L11" s="263">
        <f>K11/G11-1</f>
        <v>-1</v>
      </c>
      <c r="M11" s="266">
        <f t="shared" si="1"/>
        <v>-909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>
        <f t="shared" ref="R11:R12" si="12">O11/D11-1</f>
        <v>-1</v>
      </c>
      <c r="S11" s="266">
        <f t="shared" ref="S11:S12" si="13">O11-D11</f>
        <v>-924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13.387 viajeros 
cuota: 75,4%</v>
      </c>
    </row>
    <row r="20" spans="1:27" x14ac:dyDescent="0.25">
      <c r="AA20" t="str">
        <f>CONCATENATE("Apartamentos: 
",FIXED(O10,0)," viajeros
cuota: ",FIXED(T10*100,1),"%")</f>
        <v>Apartamentos: 
4.363 viajeros
cuota: 24,6%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19690</v>
      </c>
      <c r="D134" s="235">
        <v>9118</v>
      </c>
      <c r="E134" s="235">
        <v>11319</v>
      </c>
      <c r="F134" s="235">
        <v>10833</v>
      </c>
      <c r="G134" s="236">
        <f>F134/E134-1</f>
        <v>-4.2936655181553096E-2</v>
      </c>
      <c r="H134" s="235">
        <f>F134-E134</f>
        <v>-486</v>
      </c>
      <c r="I134" s="236">
        <f>F134/F$134</f>
        <v>1</v>
      </c>
      <c r="J134" s="235">
        <v>13384</v>
      </c>
      <c r="K134" s="236">
        <f>J134/J$134</f>
        <v>1</v>
      </c>
      <c r="L134" s="236">
        <f>J134/F134-1</f>
        <v>0.23548416874365374</v>
      </c>
      <c r="M134" s="235">
        <f>J134-F134</f>
        <v>2551</v>
      </c>
      <c r="N134" s="236">
        <f>J134/D134-1</f>
        <v>0.4678657600350955</v>
      </c>
      <c r="O134" s="235">
        <f>J134-D134</f>
        <v>4266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16639</v>
      </c>
      <c r="D135" s="253">
        <v>6650</v>
      </c>
      <c r="E135" s="253">
        <v>8564</v>
      </c>
      <c r="F135" s="253">
        <v>8462</v>
      </c>
      <c r="G135" s="257">
        <f>IFERROR(F135/E135-1,"-")</f>
        <v>-1.1910322279308772E-2</v>
      </c>
      <c r="H135" s="253">
        <f t="shared" ref="H135:H138" si="14">F135-E135</f>
        <v>-102</v>
      </c>
      <c r="I135" s="255">
        <f>F135/F$134</f>
        <v>0.78113172713006551</v>
      </c>
      <c r="J135" s="253">
        <v>9215</v>
      </c>
      <c r="K135" s="254">
        <f t="shared" ref="K135:K138" si="15">J135/J$134</f>
        <v>0.68850866706515246</v>
      </c>
      <c r="L135" s="255">
        <f t="shared" ref="L135:L138" si="16">J135/F135-1</f>
        <v>8.8986055306074174E-2</v>
      </c>
      <c r="M135" s="256">
        <f t="shared" ref="M135:M138" si="17">J135-F135</f>
        <v>753</v>
      </c>
      <c r="N135" s="254">
        <f t="shared" ref="N135:N138" si="18">J135/D135-1</f>
        <v>0.38571428571428568</v>
      </c>
      <c r="O135" s="253">
        <f t="shared" ref="O135:O138" si="19">J135-D135</f>
        <v>2565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0</v>
      </c>
      <c r="D136" s="259">
        <v>71</v>
      </c>
      <c r="E136" s="259">
        <v>0</v>
      </c>
      <c r="F136" s="259">
        <v>0</v>
      </c>
      <c r="G136" s="263" t="str">
        <f t="shared" ref="G136:G138" si="20">IFERROR(F136/E136-1,"-")</f>
        <v>-</v>
      </c>
      <c r="H136" s="259">
        <f t="shared" si="14"/>
        <v>0</v>
      </c>
      <c r="I136" s="267">
        <f t="shared" ref="I136:I138" si="21">F136/F$134</f>
        <v>0</v>
      </c>
      <c r="J136" s="259">
        <v>0</v>
      </c>
      <c r="K136" s="265">
        <f t="shared" si="15"/>
        <v>0</v>
      </c>
      <c r="L136" s="267" t="e">
        <f t="shared" si="16"/>
        <v>#DIV/0!</v>
      </c>
      <c r="M136" s="266">
        <f t="shared" si="17"/>
        <v>0</v>
      </c>
      <c r="N136" s="265">
        <f t="shared" si="18"/>
        <v>-1</v>
      </c>
      <c r="O136" s="259">
        <f t="shared" si="19"/>
        <v>-71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8246</v>
      </c>
      <c r="D137" s="259">
        <v>6579</v>
      </c>
      <c r="E137" s="259">
        <v>8564</v>
      </c>
      <c r="F137" s="259">
        <v>8462</v>
      </c>
      <c r="G137" s="261">
        <f t="shared" si="20"/>
        <v>-1.1910322279308772E-2</v>
      </c>
      <c r="H137" s="259">
        <f t="shared" si="14"/>
        <v>-102</v>
      </c>
      <c r="I137" s="271">
        <f t="shared" si="21"/>
        <v>0.78113172713006551</v>
      </c>
      <c r="J137" s="259">
        <v>9215</v>
      </c>
      <c r="K137" s="265">
        <f t="shared" si="15"/>
        <v>0.68850866706515246</v>
      </c>
      <c r="L137" s="267">
        <f t="shared" si="16"/>
        <v>8.8986055306074174E-2</v>
      </c>
      <c r="M137" s="266">
        <f t="shared" si="17"/>
        <v>753</v>
      </c>
      <c r="N137" s="265">
        <f t="shared" si="18"/>
        <v>0.40066879464964278</v>
      </c>
      <c r="O137" s="259">
        <f t="shared" si="19"/>
        <v>2636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2775</v>
      </c>
      <c r="D138" s="253">
        <v>2468</v>
      </c>
      <c r="E138" s="253">
        <v>2755</v>
      </c>
      <c r="F138" s="253">
        <v>2371</v>
      </c>
      <c r="G138" s="257">
        <f t="shared" si="20"/>
        <v>-0.13938294010889296</v>
      </c>
      <c r="H138" s="253">
        <f t="shared" si="14"/>
        <v>-384</v>
      </c>
      <c r="I138" s="255">
        <f t="shared" si="21"/>
        <v>0.21886827286993446</v>
      </c>
      <c r="J138" s="253">
        <v>4169</v>
      </c>
      <c r="K138" s="254">
        <f t="shared" si="15"/>
        <v>0.3114913329348476</v>
      </c>
      <c r="L138" s="255">
        <f t="shared" si="16"/>
        <v>0.75832981864192317</v>
      </c>
      <c r="M138" s="256">
        <f t="shared" si="17"/>
        <v>1798</v>
      </c>
      <c r="N138" s="254">
        <f t="shared" si="18"/>
        <v>0.68922204213938421</v>
      </c>
      <c r="O138" s="253">
        <f t="shared" si="19"/>
        <v>1701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B25D-0A7B-45DA-9211-3E44F809AE11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3058</v>
      </c>
      <c r="D6" s="250">
        <v>3624</v>
      </c>
      <c r="E6" s="250">
        <v>4946</v>
      </c>
      <c r="F6" s="251">
        <f>E6/$E$6</f>
        <v>1</v>
      </c>
      <c r="G6" s="250">
        <v>3931</v>
      </c>
      <c r="H6" s="251">
        <f>G6/E6-1</f>
        <v>-0.20521633643348158</v>
      </c>
      <c r="I6" s="250">
        <f>G6-E6</f>
        <v>-1015</v>
      </c>
      <c r="J6" s="251">
        <f>G6/$G$6</f>
        <v>1</v>
      </c>
      <c r="K6" s="250">
        <v>4788</v>
      </c>
      <c r="L6" s="251">
        <f t="shared" ref="L6:L12" si="0">K6/G6-1</f>
        <v>0.21801068430424819</v>
      </c>
      <c r="M6" s="250">
        <f t="shared" ref="M6:M12" si="1">K6-G6</f>
        <v>857</v>
      </c>
      <c r="N6" s="251">
        <f>K6/$K$6</f>
        <v>1</v>
      </c>
      <c r="O6" s="250">
        <v>6649</v>
      </c>
      <c r="P6" s="251">
        <f t="shared" ref="P6:P11" si="2">O6/K6-1</f>
        <v>0.38868003341687563</v>
      </c>
      <c r="Q6" s="250">
        <f t="shared" ref="Q6:Q12" si="3">O6-K6</f>
        <v>1861</v>
      </c>
      <c r="R6" s="251">
        <f>O6/C6-1</f>
        <v>1.1742969260954874</v>
      </c>
      <c r="S6" s="250">
        <f>O6-C6</f>
        <v>3591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2095</v>
      </c>
      <c r="D7" s="253">
        <v>2700</v>
      </c>
      <c r="E7" s="253">
        <v>3701</v>
      </c>
      <c r="F7" s="254">
        <f t="shared" ref="F7:F12" si="4">E7/$E$6</f>
        <v>0.7482814395471088</v>
      </c>
      <c r="G7" s="253">
        <v>3022</v>
      </c>
      <c r="H7" s="255">
        <f>G7/E7-1</f>
        <v>-0.1834639286679276</v>
      </c>
      <c r="I7" s="256">
        <f>G7-E7</f>
        <v>-679</v>
      </c>
      <c r="J7" s="254">
        <f>G7/$G$6</f>
        <v>0.76876112948359199</v>
      </c>
      <c r="K7" s="253">
        <v>3617</v>
      </c>
      <c r="L7" s="257">
        <f t="shared" si="0"/>
        <v>0.19688947716743876</v>
      </c>
      <c r="M7" s="258">
        <f t="shared" si="1"/>
        <v>595</v>
      </c>
      <c r="N7" s="254">
        <f>K7/$K$6</f>
        <v>0.75543024227234756</v>
      </c>
      <c r="O7" s="253">
        <v>4839</v>
      </c>
      <c r="P7" s="255">
        <f t="shared" si="2"/>
        <v>0.33784904617085987</v>
      </c>
      <c r="Q7" s="256">
        <f t="shared" si="3"/>
        <v>1222</v>
      </c>
      <c r="R7" s="255">
        <f t="shared" ref="R7:R10" si="5">O7/C7-1</f>
        <v>1.3097852028639618</v>
      </c>
      <c r="S7" s="256">
        <f t="shared" ref="S7:S10" si="6">O7-C7</f>
        <v>2744</v>
      </c>
      <c r="T7" s="254">
        <f>O7/$O$6</f>
        <v>0.72777861332531213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71</v>
      </c>
      <c r="E8" s="259">
        <v>0</v>
      </c>
      <c r="F8" s="260">
        <f t="shared" si="4"/>
        <v>0</v>
      </c>
      <c r="G8" s="259">
        <v>0</v>
      </c>
      <c r="H8" s="261" t="str">
        <f>IFERROR(G8/E8-1,"-")</f>
        <v>-</v>
      </c>
      <c r="I8" s="262">
        <f t="shared" ref="I8:I12" si="7">G8-E8</f>
        <v>0</v>
      </c>
      <c r="J8" s="260">
        <f t="shared" ref="J8:J12" si="8">G8/$G$6</f>
        <v>0</v>
      </c>
      <c r="K8" s="259">
        <v>0</v>
      </c>
      <c r="L8" s="263" t="str">
        <f>IFERROR(K8/G8-1,"-")</f>
        <v>-</v>
      </c>
      <c r="M8" s="264" t="str">
        <f>IF(G8=0,"nd",K8-G8)</f>
        <v>nd</v>
      </c>
      <c r="N8" s="265">
        <f t="shared" ref="N8:N12" si="9">K8/$K$6</f>
        <v>0</v>
      </c>
      <c r="O8" s="259">
        <v>0</v>
      </c>
      <c r="P8" s="263" t="str">
        <f>IFERROR(O8/K8-1,"-")</f>
        <v>-</v>
      </c>
      <c r="Q8" s="266">
        <f t="shared" si="3"/>
        <v>0</v>
      </c>
      <c r="R8" s="263" t="str">
        <f>IFERROR(O8/C8-1,"-")</f>
        <v>-</v>
      </c>
      <c r="S8" s="266">
        <f t="shared" si="6"/>
        <v>0</v>
      </c>
      <c r="T8" s="265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2629</v>
      </c>
      <c r="E9" s="259">
        <v>3701</v>
      </c>
      <c r="F9" s="265">
        <f t="shared" si="4"/>
        <v>0.7482814395471088</v>
      </c>
      <c r="G9" s="259">
        <v>3022</v>
      </c>
      <c r="H9" s="261">
        <f>IFERROR(G9/E9-1,"-")</f>
        <v>-0.1834639286679276</v>
      </c>
      <c r="I9" s="266">
        <f t="shared" si="7"/>
        <v>-679</v>
      </c>
      <c r="J9" s="265">
        <f t="shared" si="8"/>
        <v>0.76876112948359199</v>
      </c>
      <c r="K9" s="259">
        <v>3617</v>
      </c>
      <c r="L9" s="263">
        <f>IFERROR(K9/G9-1,"-")</f>
        <v>0.19688947716743876</v>
      </c>
      <c r="M9" s="264">
        <f>IF(G9=0,"nd",K9-G9)</f>
        <v>595</v>
      </c>
      <c r="N9" s="265">
        <f t="shared" si="9"/>
        <v>0.75543024227234756</v>
      </c>
      <c r="O9" s="259">
        <v>4839</v>
      </c>
      <c r="P9" s="263">
        <f t="shared" si="2"/>
        <v>0.33784904617085987</v>
      </c>
      <c r="Q9" s="266">
        <f t="shared" si="3"/>
        <v>1222</v>
      </c>
      <c r="R9" s="267" t="e">
        <f t="shared" si="5"/>
        <v>#DIV/0!</v>
      </c>
      <c r="S9" s="266">
        <f t="shared" si="6"/>
        <v>4839</v>
      </c>
      <c r="T9" s="265">
        <f t="shared" si="10"/>
        <v>0.72777861332531213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963</v>
      </c>
      <c r="D10" s="268">
        <v>924</v>
      </c>
      <c r="E10" s="268">
        <v>1245</v>
      </c>
      <c r="F10" s="269">
        <f>IFERROR(E10/$E$6,"-")</f>
        <v>0.2517185604528912</v>
      </c>
      <c r="G10" s="268">
        <v>909</v>
      </c>
      <c r="H10" s="257">
        <f>IFERROR(G10/E10-1,"-")</f>
        <v>-0.26987951807228916</v>
      </c>
      <c r="I10" s="258">
        <f>IFERROR(G10-E10,"-")</f>
        <v>-336</v>
      </c>
      <c r="J10" s="269">
        <f>IFERROR(G10/$G$6,"-")</f>
        <v>0.23123887051640804</v>
      </c>
      <c r="K10" s="268">
        <v>1171</v>
      </c>
      <c r="L10" s="257">
        <f>IFERROR(K10/G10-1,"-")</f>
        <v>0.28822882288228824</v>
      </c>
      <c r="M10" s="258">
        <f>IFERROR(K10-G10,"-")</f>
        <v>262</v>
      </c>
      <c r="N10" s="269">
        <f>IFERROR(K10/$K$6,"-")</f>
        <v>0.24456975772765246</v>
      </c>
      <c r="O10" s="268">
        <v>1810</v>
      </c>
      <c r="P10" s="257">
        <f>IFERROR(O10/K10-1,"-")</f>
        <v>0.54568744662681468</v>
      </c>
      <c r="Q10" s="258">
        <f>IFERROR(O10-K10,"-")</f>
        <v>639</v>
      </c>
      <c r="R10" s="257">
        <f t="shared" si="5"/>
        <v>0.87954309449636559</v>
      </c>
      <c r="S10" s="258">
        <f t="shared" si="6"/>
        <v>847</v>
      </c>
      <c r="T10" s="269">
        <f>IFERROR(O10/$O$6,"-")</f>
        <v>0.27222138667468793</v>
      </c>
      <c r="V10" s="29"/>
      <c r="W10" s="81"/>
      <c r="AE10" s="1"/>
    </row>
    <row r="11" spans="1:31" s="4" customFormat="1" hidden="1" x14ac:dyDescent="0.25">
      <c r="B11" s="99" t="s">
        <v>179</v>
      </c>
      <c r="C11" s="259">
        <v>963</v>
      </c>
      <c r="D11" s="259">
        <v>924</v>
      </c>
      <c r="E11" s="259">
        <v>1245</v>
      </c>
      <c r="F11" s="265">
        <f t="shared" si="4"/>
        <v>0.2517185604528912</v>
      </c>
      <c r="G11" s="259">
        <v>909</v>
      </c>
      <c r="H11" s="267">
        <f t="shared" ref="H11:H12" si="11">G11/E11-1</f>
        <v>-0.26987951807228916</v>
      </c>
      <c r="I11" s="266">
        <f t="shared" si="7"/>
        <v>-336</v>
      </c>
      <c r="J11" s="265">
        <f t="shared" si="8"/>
        <v>0.23123887051640804</v>
      </c>
      <c r="K11" s="259">
        <v>0</v>
      </c>
      <c r="L11" s="263">
        <f>K11/G11-1</f>
        <v>-1</v>
      </c>
      <c r="M11" s="266">
        <f t="shared" si="1"/>
        <v>-909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>
        <f t="shared" ref="R11:R12" si="12">O11/D11-1</f>
        <v>-1</v>
      </c>
      <c r="S11" s="266">
        <f t="shared" ref="S11:S12" si="13">O11-D11</f>
        <v>-924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4.839 viajeros 
cuota: 72,8%</v>
      </c>
    </row>
    <row r="20" spans="27:27" x14ac:dyDescent="0.25">
      <c r="AA20" t="str">
        <f>CONCATENATE("Apartamentos: 
",FIXED(O10,0)," viajeros
cuota: ",FIXED(T10*100,1),"%")</f>
        <v>Apartamentos: 
1.810 viajeros
cuota: 27,2%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11021</v>
      </c>
      <c r="D134" s="235">
        <v>9118</v>
      </c>
      <c r="E134" s="235">
        <v>11319</v>
      </c>
      <c r="F134" s="235">
        <v>10833</v>
      </c>
      <c r="G134" s="236">
        <f>F134/E134-1</f>
        <v>-4.2936655181553096E-2</v>
      </c>
      <c r="H134" s="235">
        <f>F134-E134</f>
        <v>-486</v>
      </c>
      <c r="I134" s="236">
        <f>F134/F$134</f>
        <v>1</v>
      </c>
      <c r="J134" s="235">
        <v>13384</v>
      </c>
      <c r="K134" s="236">
        <f>J134/J$134</f>
        <v>1</v>
      </c>
      <c r="L134" s="236">
        <f>J134/F134-1</f>
        <v>0.23548416874365374</v>
      </c>
      <c r="M134" s="235">
        <f>J134-F134</f>
        <v>2551</v>
      </c>
      <c r="N134" s="236">
        <f>J134/D134-1</f>
        <v>0.4678657600350955</v>
      </c>
      <c r="O134" s="235">
        <f>J134-D134</f>
        <v>4266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8246</v>
      </c>
      <c r="D135" s="253">
        <v>6650</v>
      </c>
      <c r="E135" s="253">
        <v>8564</v>
      </c>
      <c r="F135" s="253">
        <v>8462</v>
      </c>
      <c r="G135" s="257">
        <f>IFERROR(F135/E135-1,"-")</f>
        <v>-1.1910322279308772E-2</v>
      </c>
      <c r="H135" s="253">
        <f t="shared" ref="H135:H138" si="14">F135-E135</f>
        <v>-102</v>
      </c>
      <c r="I135" s="255">
        <f>F135/F$134</f>
        <v>0.78113172713006551</v>
      </c>
      <c r="J135" s="253">
        <v>9215</v>
      </c>
      <c r="K135" s="254">
        <f t="shared" ref="K135:K138" si="15">J135/J$134</f>
        <v>0.68850866706515246</v>
      </c>
      <c r="L135" s="255">
        <f t="shared" ref="L135:L138" si="16">J135/F135-1</f>
        <v>8.8986055306074174E-2</v>
      </c>
      <c r="M135" s="256">
        <f t="shared" ref="M135:M138" si="17">J135-F135</f>
        <v>753</v>
      </c>
      <c r="N135" s="254">
        <f t="shared" ref="N135:N138" si="18">J135/D135-1</f>
        <v>0.38571428571428568</v>
      </c>
      <c r="O135" s="253">
        <f t="shared" ref="O135:O138" si="19">J135-D135</f>
        <v>2565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0</v>
      </c>
      <c r="D136" s="259">
        <v>71</v>
      </c>
      <c r="E136" s="259">
        <v>0</v>
      </c>
      <c r="F136" s="259">
        <v>0</v>
      </c>
      <c r="G136" s="263" t="str">
        <f t="shared" ref="G136:G138" si="20">IFERROR(F136/E136-1,"-")</f>
        <v>-</v>
      </c>
      <c r="H136" s="259">
        <f t="shared" si="14"/>
        <v>0</v>
      </c>
      <c r="I136" s="267">
        <f t="shared" ref="I136:I138" si="21">F136/F$134</f>
        <v>0</v>
      </c>
      <c r="J136" s="259">
        <v>0</v>
      </c>
      <c r="K136" s="265">
        <f t="shared" si="15"/>
        <v>0</v>
      </c>
      <c r="L136" s="267" t="e">
        <f t="shared" si="16"/>
        <v>#DIV/0!</v>
      </c>
      <c r="M136" s="266">
        <f t="shared" si="17"/>
        <v>0</v>
      </c>
      <c r="N136" s="265">
        <f t="shared" si="18"/>
        <v>-1</v>
      </c>
      <c r="O136" s="259">
        <f t="shared" si="19"/>
        <v>-71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8246</v>
      </c>
      <c r="D137" s="259">
        <v>6579</v>
      </c>
      <c r="E137" s="259">
        <v>8564</v>
      </c>
      <c r="F137" s="259">
        <v>8462</v>
      </c>
      <c r="G137" s="261">
        <f t="shared" si="20"/>
        <v>-1.1910322279308772E-2</v>
      </c>
      <c r="H137" s="259">
        <f t="shared" si="14"/>
        <v>-102</v>
      </c>
      <c r="I137" s="271">
        <f t="shared" si="21"/>
        <v>0.78113172713006551</v>
      </c>
      <c r="J137" s="259">
        <v>9215</v>
      </c>
      <c r="K137" s="265">
        <f t="shared" si="15"/>
        <v>0.68850866706515246</v>
      </c>
      <c r="L137" s="267">
        <f t="shared" si="16"/>
        <v>8.8986055306074174E-2</v>
      </c>
      <c r="M137" s="266">
        <f t="shared" si="17"/>
        <v>753</v>
      </c>
      <c r="N137" s="265">
        <f t="shared" si="18"/>
        <v>0.40066879464964278</v>
      </c>
      <c r="O137" s="259">
        <f t="shared" si="19"/>
        <v>2636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2775</v>
      </c>
      <c r="D138" s="253">
        <v>2468</v>
      </c>
      <c r="E138" s="253">
        <v>2755</v>
      </c>
      <c r="F138" s="253">
        <v>2371</v>
      </c>
      <c r="G138" s="257">
        <f t="shared" si="20"/>
        <v>-0.13938294010889296</v>
      </c>
      <c r="H138" s="253">
        <f t="shared" si="14"/>
        <v>-384</v>
      </c>
      <c r="I138" s="255">
        <f t="shared" si="21"/>
        <v>0.21886827286993446</v>
      </c>
      <c r="J138" s="253">
        <v>4169</v>
      </c>
      <c r="K138" s="254">
        <f t="shared" si="15"/>
        <v>0.3114913329348476</v>
      </c>
      <c r="L138" s="255">
        <f t="shared" si="16"/>
        <v>0.75832981864192317</v>
      </c>
      <c r="M138" s="256">
        <f t="shared" si="17"/>
        <v>1798</v>
      </c>
      <c r="N138" s="254">
        <f t="shared" si="18"/>
        <v>0.68922204213938421</v>
      </c>
      <c r="O138" s="253">
        <f t="shared" si="19"/>
        <v>1701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18BC-3E18-439F-82DA-E412D583A322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16632</v>
      </c>
      <c r="D6" s="250">
        <v>7875</v>
      </c>
      <c r="E6" s="250">
        <v>9587</v>
      </c>
      <c r="F6" s="251">
        <f>E6/$E$6</f>
        <v>1</v>
      </c>
      <c r="G6" s="250">
        <v>7128</v>
      </c>
      <c r="H6" s="251">
        <f>G6/E6-1</f>
        <v>-0.25649316783143838</v>
      </c>
      <c r="I6" s="250">
        <f>G6-E6</f>
        <v>-2459</v>
      </c>
      <c r="J6" s="251">
        <f>G6/$G$6</f>
        <v>1</v>
      </c>
      <c r="K6" s="250">
        <v>4681</v>
      </c>
      <c r="L6" s="251">
        <f t="shared" ref="L6:L12" si="0">K6/G6-1</f>
        <v>-0.34329405162738491</v>
      </c>
      <c r="M6" s="250">
        <f t="shared" ref="M6:M12" si="1">K6-G6</f>
        <v>-2447</v>
      </c>
      <c r="N6" s="251">
        <f>K6/$K$6</f>
        <v>1</v>
      </c>
      <c r="O6" s="250">
        <v>11101</v>
      </c>
      <c r="P6" s="251">
        <f t="shared" ref="P6:P11" si="2">O6/K6-1</f>
        <v>1.3715018158513139</v>
      </c>
      <c r="Q6" s="250">
        <f t="shared" ref="Q6:Q12" si="3">O6-K6</f>
        <v>6420</v>
      </c>
      <c r="R6" s="251">
        <f>O6/C6-1</f>
        <v>-0.3325517075517076</v>
      </c>
      <c r="S6" s="250">
        <f>O6-C6</f>
        <v>-5531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14544</v>
      </c>
      <c r="D7" s="253">
        <v>6143</v>
      </c>
      <c r="E7" s="253">
        <v>6988</v>
      </c>
      <c r="F7" s="254">
        <f t="shared" ref="F7:F12" si="4">E7/$E$6</f>
        <v>0.7289037237926359</v>
      </c>
      <c r="G7" s="253">
        <v>5049</v>
      </c>
      <c r="H7" s="255">
        <f>G7/E7-1</f>
        <v>-0.27747567258156836</v>
      </c>
      <c r="I7" s="256">
        <f>G7-E7</f>
        <v>-1939</v>
      </c>
      <c r="J7" s="254">
        <f>G7/$G$6</f>
        <v>0.70833333333333337</v>
      </c>
      <c r="K7" s="253">
        <v>2828</v>
      </c>
      <c r="L7" s="257">
        <f t="shared" si="0"/>
        <v>-0.43988908694791051</v>
      </c>
      <c r="M7" s="258">
        <f t="shared" si="1"/>
        <v>-2221</v>
      </c>
      <c r="N7" s="254">
        <f>K7/$K$6</f>
        <v>0.60414441358684046</v>
      </c>
      <c r="O7" s="253">
        <v>8548</v>
      </c>
      <c r="P7" s="255">
        <f t="shared" si="2"/>
        <v>2.0226308345120225</v>
      </c>
      <c r="Q7" s="256">
        <f t="shared" si="3"/>
        <v>5720</v>
      </c>
      <c r="R7" s="255">
        <f t="shared" ref="R7:R10" si="5">O7/C7-1</f>
        <v>-0.41226622662266221</v>
      </c>
      <c r="S7" s="256">
        <f t="shared" ref="S7:S10" si="6">O7-C7</f>
        <v>-5996</v>
      </c>
      <c r="T7" s="254">
        <f>O7/$O$6</f>
        <v>0.77002071885415724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0</v>
      </c>
      <c r="D8" s="259">
        <v>2362</v>
      </c>
      <c r="E8" s="259">
        <v>3307</v>
      </c>
      <c r="F8" s="260">
        <f t="shared" si="4"/>
        <v>0.34494628142276001</v>
      </c>
      <c r="G8" s="259">
        <v>3095</v>
      </c>
      <c r="H8" s="261">
        <f>IFERROR(G8/E8-1,"-")</f>
        <v>-6.4106440882975457E-2</v>
      </c>
      <c r="I8" s="262">
        <f t="shared" ref="I8:I12" si="7">G8-E8</f>
        <v>-212</v>
      </c>
      <c r="J8" s="260">
        <f t="shared" ref="J8:J12" si="8">G8/$G$6</f>
        <v>0.43420314253647585</v>
      </c>
      <c r="K8" s="259">
        <v>1174</v>
      </c>
      <c r="L8" s="263">
        <f>IFERROR(K8/G8-1,"-")</f>
        <v>-0.62067851373182559</v>
      </c>
      <c r="M8" s="264">
        <f>IF(G8=0,"nd",K8-G8)</f>
        <v>-1921</v>
      </c>
      <c r="N8" s="265">
        <f t="shared" ref="N8:N12" si="9">K8/$K$6</f>
        <v>0.2508011108737449</v>
      </c>
      <c r="O8" s="259">
        <v>1069</v>
      </c>
      <c r="P8" s="263">
        <f>IFERROR(O8/K8-1,"-")</f>
        <v>-8.943781942078366E-2</v>
      </c>
      <c r="Q8" s="266">
        <f t="shared" si="3"/>
        <v>-105</v>
      </c>
      <c r="R8" s="263" t="str">
        <f>IFERROR(O8/C8-1,"-")</f>
        <v>-</v>
      </c>
      <c r="S8" s="266">
        <f t="shared" si="6"/>
        <v>1069</v>
      </c>
      <c r="T8" s="265">
        <f t="shared" ref="T8:T12" si="10">O8/$O$6</f>
        <v>9.6297630844068102E-2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0</v>
      </c>
      <c r="D9" s="259">
        <v>3781</v>
      </c>
      <c r="E9" s="259">
        <v>3681</v>
      </c>
      <c r="F9" s="265">
        <f t="shared" si="4"/>
        <v>0.38395744236987589</v>
      </c>
      <c r="G9" s="259">
        <v>1954</v>
      </c>
      <c r="H9" s="261">
        <f>IFERROR(G9/E9-1,"-")</f>
        <v>-0.46916598750339578</v>
      </c>
      <c r="I9" s="266">
        <f t="shared" si="7"/>
        <v>-1727</v>
      </c>
      <c r="J9" s="265">
        <f t="shared" si="8"/>
        <v>0.27413019079685746</v>
      </c>
      <c r="K9" s="259">
        <v>1654</v>
      </c>
      <c r="L9" s="263">
        <f>IFERROR(K9/G9-1,"-")</f>
        <v>-0.15353121801432956</v>
      </c>
      <c r="M9" s="264">
        <f>IF(G9=0,"nd",K9-G9)</f>
        <v>-300</v>
      </c>
      <c r="N9" s="265">
        <f t="shared" si="9"/>
        <v>0.3533433027130955</v>
      </c>
      <c r="O9" s="259">
        <v>7479</v>
      </c>
      <c r="P9" s="263">
        <f t="shared" si="2"/>
        <v>3.5217654171704957</v>
      </c>
      <c r="Q9" s="266">
        <f t="shared" si="3"/>
        <v>5825</v>
      </c>
      <c r="R9" s="267" t="e">
        <f t="shared" si="5"/>
        <v>#DIV/0!</v>
      </c>
      <c r="S9" s="266">
        <f t="shared" si="6"/>
        <v>7479</v>
      </c>
      <c r="T9" s="265">
        <f t="shared" si="10"/>
        <v>0.67372308801008918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2088</v>
      </c>
      <c r="D10" s="268">
        <v>1732</v>
      </c>
      <c r="E10" s="268">
        <v>2599</v>
      </c>
      <c r="F10" s="269">
        <f>IFERROR(E10/$E$6,"-")</f>
        <v>0.27109627620736415</v>
      </c>
      <c r="G10" s="268">
        <v>2079</v>
      </c>
      <c r="H10" s="257">
        <f>IFERROR(G10/E10-1,"-")</f>
        <v>-0.20007695267410541</v>
      </c>
      <c r="I10" s="258">
        <f>IFERROR(G10-E10,"-")</f>
        <v>-520</v>
      </c>
      <c r="J10" s="269">
        <f>IFERROR(G10/$G$6,"-")</f>
        <v>0.29166666666666669</v>
      </c>
      <c r="K10" s="268">
        <v>1853</v>
      </c>
      <c r="L10" s="257">
        <f>IFERROR(K10/G10-1,"-")</f>
        <v>-0.10870610870610875</v>
      </c>
      <c r="M10" s="258">
        <f>IFERROR(K10-G10,"-")</f>
        <v>-226</v>
      </c>
      <c r="N10" s="269">
        <f>IFERROR(K10/$K$6,"-")</f>
        <v>0.3958555864131596</v>
      </c>
      <c r="O10" s="268">
        <v>2553</v>
      </c>
      <c r="P10" s="257">
        <f>IFERROR(O10/K10-1,"-")</f>
        <v>0.37776578521316773</v>
      </c>
      <c r="Q10" s="258">
        <f>IFERROR(O10-K10,"-")</f>
        <v>700</v>
      </c>
      <c r="R10" s="257">
        <f t="shared" si="5"/>
        <v>0.22270114942528729</v>
      </c>
      <c r="S10" s="258">
        <f t="shared" si="6"/>
        <v>465</v>
      </c>
      <c r="T10" s="269">
        <f>IFERROR(O10/$O$6,"-")</f>
        <v>0.22997928114584271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2088</v>
      </c>
      <c r="D11" s="259">
        <v>1732</v>
      </c>
      <c r="E11" s="259">
        <v>2599</v>
      </c>
      <c r="F11" s="265">
        <f t="shared" si="4"/>
        <v>0.27109627620736415</v>
      </c>
      <c r="G11" s="259">
        <v>2079</v>
      </c>
      <c r="H11" s="267">
        <f t="shared" ref="H11:H12" si="11">G11/E11-1</f>
        <v>-0.20007695267410541</v>
      </c>
      <c r="I11" s="266">
        <f t="shared" si="7"/>
        <v>-520</v>
      </c>
      <c r="J11" s="265">
        <f t="shared" si="8"/>
        <v>0.29166666666666669</v>
      </c>
      <c r="K11" s="259">
        <v>0</v>
      </c>
      <c r="L11" s="263">
        <f>K11/G11-1</f>
        <v>-1</v>
      </c>
      <c r="M11" s="266">
        <f t="shared" si="1"/>
        <v>-2079</v>
      </c>
      <c r="N11" s="265">
        <f t="shared" si="9"/>
        <v>0</v>
      </c>
      <c r="O11" s="259">
        <v>0</v>
      </c>
      <c r="P11" s="267" t="e">
        <f t="shared" si="2"/>
        <v>#DIV/0!</v>
      </c>
      <c r="Q11" s="266">
        <f t="shared" si="3"/>
        <v>0</v>
      </c>
      <c r="R11" s="267">
        <f t="shared" ref="R11:R12" si="12">O11/D11-1</f>
        <v>-1</v>
      </c>
      <c r="S11" s="266">
        <f t="shared" ref="S11:S12" si="13">O11-D11</f>
        <v>-1732</v>
      </c>
      <c r="T11" s="265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>
        <v>0</v>
      </c>
      <c r="D12" s="259">
        <v>0</v>
      </c>
      <c r="E12" s="259">
        <v>0</v>
      </c>
      <c r="F12" s="265">
        <f t="shared" si="4"/>
        <v>0</v>
      </c>
      <c r="G12" s="259">
        <v>0</v>
      </c>
      <c r="H12" s="267" t="e">
        <f t="shared" si="11"/>
        <v>#DIV/0!</v>
      </c>
      <c r="I12" s="266">
        <f t="shared" si="7"/>
        <v>0</v>
      </c>
      <c r="J12" s="265">
        <f t="shared" si="8"/>
        <v>0</v>
      </c>
      <c r="K12" s="259">
        <v>0</v>
      </c>
      <c r="L12" s="263" t="e">
        <f t="shared" si="0"/>
        <v>#DIV/0!</v>
      </c>
      <c r="M12" s="266">
        <f t="shared" si="1"/>
        <v>0</v>
      </c>
      <c r="N12" s="265">
        <f t="shared" si="9"/>
        <v>0</v>
      </c>
      <c r="O12" s="259">
        <v>0</v>
      </c>
      <c r="P12" s="267" t="e">
        <f>O12/K12-1</f>
        <v>#DIV/0!</v>
      </c>
      <c r="Q12" s="266">
        <f t="shared" si="3"/>
        <v>0</v>
      </c>
      <c r="R12" s="267" t="e">
        <f t="shared" si="12"/>
        <v>#DIV/0!</v>
      </c>
      <c r="S12" s="266">
        <f t="shared" si="13"/>
        <v>0</v>
      </c>
      <c r="T12" s="265">
        <f t="shared" si="10"/>
        <v>0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8.548 viajeros 
cuota: 77,0%</v>
      </c>
    </row>
    <row r="20" spans="27:27" x14ac:dyDescent="0.25">
      <c r="AA20" t="str">
        <f>CONCATENATE("Apartamentos: 
",FIXED(O10,0)," viajeros
cuota: ",FIXED(T10*100,1),"%")</f>
        <v>Apartamentos: 
2.553 viajeros
cuota: 23,0%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34195</v>
      </c>
      <c r="D134" s="235">
        <v>19968</v>
      </c>
      <c r="E134" s="235">
        <v>22352</v>
      </c>
      <c r="F134" s="235">
        <v>18376</v>
      </c>
      <c r="G134" s="236">
        <f>F134/E134-1</f>
        <v>-0.17788117394416603</v>
      </c>
      <c r="H134" s="235">
        <f>F134-E134</f>
        <v>-3976</v>
      </c>
      <c r="I134" s="236">
        <f>F134/F$134</f>
        <v>1</v>
      </c>
      <c r="J134" s="235">
        <v>19606</v>
      </c>
      <c r="K134" s="236">
        <f>J134/J$134</f>
        <v>1</v>
      </c>
      <c r="L134" s="236">
        <f>J134/F134-1</f>
        <v>6.693513278188945E-2</v>
      </c>
      <c r="M134" s="235">
        <f>J134-F134</f>
        <v>1230</v>
      </c>
      <c r="N134" s="236">
        <f>J134/D134-1</f>
        <v>-1.8129006410256387E-2</v>
      </c>
      <c r="O134" s="235">
        <f>J134-D134</f>
        <v>-362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29524</v>
      </c>
      <c r="D135" s="253">
        <v>14679</v>
      </c>
      <c r="E135" s="253">
        <v>16252</v>
      </c>
      <c r="F135" s="253">
        <v>13022</v>
      </c>
      <c r="G135" s="257">
        <f>IFERROR(F135/E135-1,"-")</f>
        <v>-0.19874476987447698</v>
      </c>
      <c r="H135" s="253">
        <f t="shared" ref="H135:H138" si="14">F135-E135</f>
        <v>-3230</v>
      </c>
      <c r="I135" s="255">
        <f>F135/F$134</f>
        <v>0.70864170657379189</v>
      </c>
      <c r="J135" s="253">
        <v>14530</v>
      </c>
      <c r="K135" s="254">
        <f t="shared" ref="K135:K138" si="15">J135/J$134</f>
        <v>0.74109966336835664</v>
      </c>
      <c r="L135" s="255">
        <f t="shared" ref="L135:L138" si="16">J135/F135-1</f>
        <v>0.11580402395945333</v>
      </c>
      <c r="M135" s="256">
        <f t="shared" ref="M135:M138" si="17">J135-F135</f>
        <v>1508</v>
      </c>
      <c r="N135" s="254">
        <f t="shared" ref="N135:N138" si="18">J135/D135-1</f>
        <v>-1.015055521493291E-2</v>
      </c>
      <c r="O135" s="253">
        <f t="shared" ref="O135:O138" si="19">J135-D135</f>
        <v>-149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9339</v>
      </c>
      <c r="D136" s="259">
        <v>5415</v>
      </c>
      <c r="E136" s="259">
        <v>7999</v>
      </c>
      <c r="F136" s="259">
        <v>6701</v>
      </c>
      <c r="G136" s="263">
        <f t="shared" ref="G136:G138" si="20">IFERROR(F136/E136-1,"-")</f>
        <v>-0.16227028378547315</v>
      </c>
      <c r="H136" s="259">
        <f t="shared" si="14"/>
        <v>-1298</v>
      </c>
      <c r="I136" s="267">
        <f t="shared" ref="I136:I138" si="21">F136/F$134</f>
        <v>0.364660426643448</v>
      </c>
      <c r="J136" s="259">
        <v>3206</v>
      </c>
      <c r="K136" s="265">
        <f t="shared" si="15"/>
        <v>0.16352137100887484</v>
      </c>
      <c r="L136" s="267">
        <f t="shared" si="16"/>
        <v>-0.52156394567974929</v>
      </c>
      <c r="M136" s="266">
        <f t="shared" si="17"/>
        <v>-3495</v>
      </c>
      <c r="N136" s="265">
        <f t="shared" si="18"/>
        <v>-0.40794090489381352</v>
      </c>
      <c r="O136" s="259">
        <f t="shared" si="19"/>
        <v>-2209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20185</v>
      </c>
      <c r="D137" s="259">
        <v>9264</v>
      </c>
      <c r="E137" s="259">
        <v>8253</v>
      </c>
      <c r="F137" s="259">
        <v>6321</v>
      </c>
      <c r="G137" s="261">
        <f t="shared" si="20"/>
        <v>-0.23409669211195927</v>
      </c>
      <c r="H137" s="259">
        <f t="shared" si="14"/>
        <v>-1932</v>
      </c>
      <c r="I137" s="271">
        <f t="shared" si="21"/>
        <v>0.34398127993034394</v>
      </c>
      <c r="J137" s="259">
        <v>11324</v>
      </c>
      <c r="K137" s="265">
        <f t="shared" si="15"/>
        <v>0.57757829235948177</v>
      </c>
      <c r="L137" s="267">
        <f t="shared" si="16"/>
        <v>0.79148868849865517</v>
      </c>
      <c r="M137" s="266">
        <f t="shared" si="17"/>
        <v>5003</v>
      </c>
      <c r="N137" s="265">
        <f t="shared" si="18"/>
        <v>0.22236614853195169</v>
      </c>
      <c r="O137" s="259">
        <f t="shared" si="19"/>
        <v>2060</v>
      </c>
      <c r="Q137" s="29"/>
      <c r="R137" s="81"/>
      <c r="Z137" s="1"/>
    </row>
    <row r="138" spans="1:31" s="4" customFormat="1" x14ac:dyDescent="0.25">
      <c r="B138" s="252" t="s">
        <v>200</v>
      </c>
      <c r="C138" s="253">
        <v>4671</v>
      </c>
      <c r="D138" s="253">
        <v>5289</v>
      </c>
      <c r="E138" s="253">
        <v>6100</v>
      </c>
      <c r="F138" s="253">
        <v>5354</v>
      </c>
      <c r="G138" s="257">
        <f t="shared" si="20"/>
        <v>-0.12229508196721306</v>
      </c>
      <c r="H138" s="253">
        <f t="shared" si="14"/>
        <v>-746</v>
      </c>
      <c r="I138" s="255">
        <f t="shared" si="21"/>
        <v>0.29135829342620811</v>
      </c>
      <c r="J138" s="253">
        <v>5076</v>
      </c>
      <c r="K138" s="254">
        <f t="shared" si="15"/>
        <v>0.25890033663164336</v>
      </c>
      <c r="L138" s="255">
        <f t="shared" si="16"/>
        <v>-5.192379529323865E-2</v>
      </c>
      <c r="M138" s="256">
        <f t="shared" si="17"/>
        <v>-278</v>
      </c>
      <c r="N138" s="254">
        <f t="shared" si="18"/>
        <v>-4.0272263187748125E-2</v>
      </c>
      <c r="O138" s="253">
        <f t="shared" si="19"/>
        <v>-213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C7A2-79C9-4DAB-B84F-1C74C42D3233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E3C9-81E0-4575-977C-8C338CF27B1B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CF4B-D510-4BE2-9E98-E3D8D283BD0F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D95D-7AEB-48A1-B7C2-914BA613C1D3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32990</v>
      </c>
      <c r="D8" s="118">
        <f t="shared" ref="D8:D21" si="0">C8/C9-1</f>
        <v>0.12944640350576875</v>
      </c>
    </row>
    <row r="9" spans="1:5" x14ac:dyDescent="0.25">
      <c r="A9" s="1"/>
      <c r="B9" s="116">
        <f>B8-1</f>
        <v>2024</v>
      </c>
      <c r="C9" s="117">
        <v>29209</v>
      </c>
      <c r="D9" s="118">
        <f t="shared" si="0"/>
        <v>-0.13251759674497343</v>
      </c>
    </row>
    <row r="10" spans="1:5" x14ac:dyDescent="0.25">
      <c r="A10" s="1"/>
      <c r="B10" s="116">
        <f t="shared" ref="B10:B22" si="1">B9-1</f>
        <v>2023</v>
      </c>
      <c r="C10" s="117">
        <v>33671</v>
      </c>
      <c r="D10" s="118">
        <f t="shared" si="0"/>
        <v>0.15763597607096203</v>
      </c>
    </row>
    <row r="11" spans="1:5" x14ac:dyDescent="0.25">
      <c r="A11" s="1"/>
      <c r="B11" s="116">
        <f t="shared" si="1"/>
        <v>2022</v>
      </c>
      <c r="C11" s="117">
        <v>29086</v>
      </c>
      <c r="D11" s="118">
        <f t="shared" si="0"/>
        <v>-0.35673213021939132</v>
      </c>
    </row>
    <row r="12" spans="1:5" x14ac:dyDescent="0.25">
      <c r="A12" s="1" t="s">
        <v>77</v>
      </c>
      <c r="B12" s="116">
        <f t="shared" si="1"/>
        <v>2021</v>
      </c>
      <c r="C12" s="117">
        <v>45216</v>
      </c>
      <c r="D12" s="118">
        <f t="shared" si="0"/>
        <v>0.68471254517679503</v>
      </c>
    </row>
    <row r="13" spans="1:5" x14ac:dyDescent="0.25">
      <c r="A13" s="1" t="s">
        <v>79</v>
      </c>
      <c r="B13" s="116">
        <f t="shared" si="1"/>
        <v>2020</v>
      </c>
      <c r="C13" s="117">
        <v>26839</v>
      </c>
      <c r="D13" s="118">
        <f t="shared" si="0"/>
        <v>-0.41112842003642192</v>
      </c>
    </row>
    <row r="14" spans="1:5" x14ac:dyDescent="0.25">
      <c r="A14" s="1" t="s">
        <v>81</v>
      </c>
      <c r="B14" s="116">
        <f t="shared" si="1"/>
        <v>2019</v>
      </c>
      <c r="C14" s="117">
        <v>45577</v>
      </c>
      <c r="D14" s="118">
        <f t="shared" si="0"/>
        <v>-0.12297952586206895</v>
      </c>
    </row>
    <row r="15" spans="1:5" x14ac:dyDescent="0.25">
      <c r="A15" s="1" t="s">
        <v>83</v>
      </c>
      <c r="B15" s="116">
        <f t="shared" si="1"/>
        <v>2018</v>
      </c>
      <c r="C15" s="117">
        <v>51968</v>
      </c>
      <c r="D15" s="118">
        <f t="shared" si="0"/>
        <v>0.26233968130586871</v>
      </c>
    </row>
    <row r="16" spans="1:5" x14ac:dyDescent="0.25">
      <c r="A16" s="1" t="s">
        <v>85</v>
      </c>
      <c r="B16" s="116">
        <f t="shared" si="1"/>
        <v>2017</v>
      </c>
      <c r="C16" s="117">
        <v>41168</v>
      </c>
      <c r="D16" s="118">
        <f>C16/C17-1</f>
        <v>1.1424219345011366E-2</v>
      </c>
    </row>
    <row r="17" spans="1:4" x14ac:dyDescent="0.25">
      <c r="A17" s="1" t="s">
        <v>87</v>
      </c>
      <c r="B17" s="116">
        <f t="shared" si="1"/>
        <v>2016</v>
      </c>
      <c r="C17" s="117">
        <v>40703</v>
      </c>
      <c r="D17" s="118">
        <f t="shared" si="0"/>
        <v>-7.3165378143063009E-3</v>
      </c>
    </row>
    <row r="18" spans="1:4" x14ac:dyDescent="0.25">
      <c r="A18" s="1" t="s">
        <v>89</v>
      </c>
      <c r="B18" s="116">
        <f t="shared" si="1"/>
        <v>2015</v>
      </c>
      <c r="C18" s="117">
        <v>41003</v>
      </c>
      <c r="D18" s="118">
        <f t="shared" si="0"/>
        <v>-0.11377439643806597</v>
      </c>
    </row>
    <row r="19" spans="1:4" x14ac:dyDescent="0.25">
      <c r="A19" s="1" t="s">
        <v>91</v>
      </c>
      <c r="B19" s="116">
        <f t="shared" si="1"/>
        <v>2014</v>
      </c>
      <c r="C19" s="117">
        <v>46267</v>
      </c>
      <c r="D19" s="118">
        <f t="shared" si="0"/>
        <v>0.20732216481394494</v>
      </c>
    </row>
    <row r="20" spans="1:4" x14ac:dyDescent="0.25">
      <c r="A20" s="1" t="s">
        <v>93</v>
      </c>
      <c r="B20" s="116">
        <f t="shared" si="1"/>
        <v>2013</v>
      </c>
      <c r="C20" s="117">
        <v>38322</v>
      </c>
      <c r="D20" s="118">
        <f>C20/C21-1</f>
        <v>-7.4459606327738181E-2</v>
      </c>
    </row>
    <row r="21" spans="1:4" x14ac:dyDescent="0.25">
      <c r="A21" s="1" t="s">
        <v>95</v>
      </c>
      <c r="B21" s="116">
        <f t="shared" si="1"/>
        <v>2012</v>
      </c>
      <c r="C21" s="117">
        <v>41405</v>
      </c>
      <c r="D21" s="118">
        <f t="shared" si="0"/>
        <v>9.1270887143534818E-2</v>
      </c>
    </row>
    <row r="22" spans="1:4" x14ac:dyDescent="0.25">
      <c r="A22" s="1" t="s">
        <v>97</v>
      </c>
      <c r="B22" s="116">
        <f t="shared" si="1"/>
        <v>2011</v>
      </c>
      <c r="C22" s="117">
        <v>37942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7B982-DB34-4CC6-802A-4B6514506F5B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13384</v>
      </c>
      <c r="D8" s="118">
        <f t="shared" ref="D8:D21" si="0">C8/C9-1</f>
        <v>0.23548416874365374</v>
      </c>
    </row>
    <row r="9" spans="1:5" x14ac:dyDescent="0.25">
      <c r="A9" s="1"/>
      <c r="B9" s="116">
        <f>B8-1</f>
        <v>2024</v>
      </c>
      <c r="C9" s="117">
        <v>10833</v>
      </c>
      <c r="D9" s="118">
        <f t="shared" si="0"/>
        <v>-4.2936655181553096E-2</v>
      </c>
    </row>
    <row r="10" spans="1:5" x14ac:dyDescent="0.25">
      <c r="A10" s="1"/>
      <c r="B10" s="116">
        <f t="shared" ref="B10:B22" si="1">B9-1</f>
        <v>2023</v>
      </c>
      <c r="C10" s="117">
        <v>11319</v>
      </c>
      <c r="D10" s="118">
        <f t="shared" si="0"/>
        <v>0.24139065584558028</v>
      </c>
    </row>
    <row r="11" spans="1:5" x14ac:dyDescent="0.25">
      <c r="A11" s="1"/>
      <c r="B11" s="116">
        <f t="shared" si="1"/>
        <v>2022</v>
      </c>
      <c r="C11" s="117">
        <v>9118</v>
      </c>
      <c r="D11" s="118">
        <f t="shared" si="0"/>
        <v>-0.17267035659196084</v>
      </c>
    </row>
    <row r="12" spans="1:5" x14ac:dyDescent="0.25">
      <c r="A12" s="1" t="s">
        <v>77</v>
      </c>
      <c r="B12" s="116">
        <f t="shared" si="1"/>
        <v>2021</v>
      </c>
      <c r="C12" s="117">
        <v>11021</v>
      </c>
      <c r="D12" s="118">
        <f t="shared" si="0"/>
        <v>0.6252765078896918</v>
      </c>
    </row>
    <row r="13" spans="1:5" x14ac:dyDescent="0.25">
      <c r="A13" s="1" t="s">
        <v>79</v>
      </c>
      <c r="B13" s="116">
        <f t="shared" si="1"/>
        <v>2020</v>
      </c>
      <c r="C13" s="117">
        <v>6781</v>
      </c>
      <c r="D13" s="118">
        <f t="shared" si="0"/>
        <v>-0.6722096002320298</v>
      </c>
    </row>
    <row r="14" spans="1:5" x14ac:dyDescent="0.25">
      <c r="A14" s="1" t="s">
        <v>81</v>
      </c>
      <c r="B14" s="116">
        <f t="shared" si="1"/>
        <v>2019</v>
      </c>
      <c r="C14" s="117">
        <v>20687</v>
      </c>
      <c r="D14" s="118">
        <f t="shared" si="0"/>
        <v>0.35625778535370101</v>
      </c>
    </row>
    <row r="15" spans="1:5" x14ac:dyDescent="0.25">
      <c r="A15" s="1" t="s">
        <v>83</v>
      </c>
      <c r="B15" s="116">
        <f t="shared" si="1"/>
        <v>2018</v>
      </c>
      <c r="C15" s="117">
        <v>15253</v>
      </c>
      <c r="D15" s="118">
        <f>C15/C16-1</f>
        <v>0.23656262667207129</v>
      </c>
    </row>
    <row r="16" spans="1:5" x14ac:dyDescent="0.25">
      <c r="A16" s="1" t="s">
        <v>85</v>
      </c>
      <c r="B16" s="116">
        <f t="shared" si="1"/>
        <v>2017</v>
      </c>
      <c r="C16" s="117">
        <v>12335</v>
      </c>
      <c r="D16" s="118">
        <f>C16/C17-1</f>
        <v>0.10946213347724409</v>
      </c>
    </row>
    <row r="17" spans="1:4" x14ac:dyDescent="0.25">
      <c r="A17" s="1" t="s">
        <v>87</v>
      </c>
      <c r="B17" s="116">
        <f t="shared" si="1"/>
        <v>2016</v>
      </c>
      <c r="C17" s="117">
        <v>11118</v>
      </c>
      <c r="D17" s="118">
        <f t="shared" si="0"/>
        <v>4.081632653061229E-2</v>
      </c>
    </row>
    <row r="18" spans="1:4" x14ac:dyDescent="0.25">
      <c r="A18" s="1" t="s">
        <v>89</v>
      </c>
      <c r="B18" s="116">
        <f t="shared" si="1"/>
        <v>2015</v>
      </c>
      <c r="C18" s="117">
        <v>10682</v>
      </c>
      <c r="D18" s="118">
        <f t="shared" si="0"/>
        <v>-0.18638129332013098</v>
      </c>
    </row>
    <row r="19" spans="1:4" x14ac:dyDescent="0.25">
      <c r="A19" s="1" t="s">
        <v>91</v>
      </c>
      <c r="B19" s="116">
        <f t="shared" si="1"/>
        <v>2014</v>
      </c>
      <c r="C19" s="117">
        <v>13129</v>
      </c>
      <c r="D19" s="118">
        <f t="shared" si="0"/>
        <v>0.17770003588087557</v>
      </c>
    </row>
    <row r="20" spans="1:4" x14ac:dyDescent="0.25">
      <c r="A20" s="1" t="s">
        <v>93</v>
      </c>
      <c r="B20" s="116">
        <f t="shared" si="1"/>
        <v>2013</v>
      </c>
      <c r="C20" s="117">
        <v>11148</v>
      </c>
      <c r="D20" s="118">
        <f>C20/C21-1</f>
        <v>-0.50822709426970758</v>
      </c>
    </row>
    <row r="21" spans="1:4" x14ac:dyDescent="0.25">
      <c r="A21" s="1" t="s">
        <v>95</v>
      </c>
      <c r="B21" s="116">
        <f t="shared" si="1"/>
        <v>2012</v>
      </c>
      <c r="C21" s="117">
        <v>22669</v>
      </c>
      <c r="D21" s="118">
        <f t="shared" si="0"/>
        <v>0.75919602669563857</v>
      </c>
    </row>
    <row r="22" spans="1:4" x14ac:dyDescent="0.25">
      <c r="A22" s="1" t="s">
        <v>97</v>
      </c>
      <c r="B22" s="116">
        <f t="shared" si="1"/>
        <v>2011</v>
      </c>
      <c r="C22" s="117">
        <v>12886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070F-FE20-4150-B180-59FD79D4A943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328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19606</v>
      </c>
      <c r="D8" s="118">
        <f t="shared" ref="D8:D21" si="0">C8/C9-1</f>
        <v>6.693513278188945E-2</v>
      </c>
    </row>
    <row r="9" spans="1:5" x14ac:dyDescent="0.25">
      <c r="A9" s="1"/>
      <c r="B9" s="116">
        <f>B8-1</f>
        <v>2024</v>
      </c>
      <c r="C9" s="117">
        <v>18376</v>
      </c>
      <c r="D9" s="118">
        <f t="shared" si="0"/>
        <v>-0.17788117394416603</v>
      </c>
    </row>
    <row r="10" spans="1:5" x14ac:dyDescent="0.25">
      <c r="A10" s="1"/>
      <c r="B10" s="116">
        <f t="shared" ref="B10:B22" si="1">B9-1</f>
        <v>2023</v>
      </c>
      <c r="C10" s="117">
        <v>22352</v>
      </c>
      <c r="D10" s="118">
        <f t="shared" si="0"/>
        <v>0.11939102564102555</v>
      </c>
    </row>
    <row r="11" spans="1:5" x14ac:dyDescent="0.25">
      <c r="A11" s="1"/>
      <c r="B11" s="116">
        <f t="shared" si="1"/>
        <v>2022</v>
      </c>
      <c r="C11" s="117">
        <v>19968</v>
      </c>
      <c r="D11" s="118">
        <f t="shared" si="0"/>
        <v>-0.41605497879806985</v>
      </c>
    </row>
    <row r="12" spans="1:5" x14ac:dyDescent="0.25">
      <c r="A12" s="1" t="s">
        <v>77</v>
      </c>
      <c r="B12" s="116">
        <f t="shared" si="1"/>
        <v>2021</v>
      </c>
      <c r="C12" s="117">
        <v>34195</v>
      </c>
      <c r="D12" s="118">
        <f t="shared" si="0"/>
        <v>0.70480606241898491</v>
      </c>
    </row>
    <row r="13" spans="1:5" x14ac:dyDescent="0.25">
      <c r="A13" s="1" t="s">
        <v>79</v>
      </c>
      <c r="B13" s="116">
        <f t="shared" si="1"/>
        <v>2020</v>
      </c>
      <c r="C13" s="117">
        <v>20058</v>
      </c>
      <c r="D13" s="118">
        <f t="shared" si="0"/>
        <v>-0.1941341904379269</v>
      </c>
    </row>
    <row r="14" spans="1:5" x14ac:dyDescent="0.25">
      <c r="A14" s="1" t="s">
        <v>81</v>
      </c>
      <c r="B14" s="116">
        <f t="shared" si="1"/>
        <v>2019</v>
      </c>
      <c r="C14" s="117">
        <v>24890</v>
      </c>
      <c r="D14" s="118">
        <f t="shared" si="0"/>
        <v>-0.32207544600299609</v>
      </c>
    </row>
    <row r="15" spans="1:5" x14ac:dyDescent="0.25">
      <c r="A15" s="1" t="s">
        <v>83</v>
      </c>
      <c r="B15" s="116">
        <f t="shared" si="1"/>
        <v>2018</v>
      </c>
      <c r="C15" s="117">
        <v>36715</v>
      </c>
      <c r="D15" s="118">
        <f>C15/C16-1</f>
        <v>0.27336732216557413</v>
      </c>
    </row>
    <row r="16" spans="1:5" x14ac:dyDescent="0.25">
      <c r="A16" s="1" t="s">
        <v>85</v>
      </c>
      <c r="B16" s="116">
        <f t="shared" si="1"/>
        <v>2017</v>
      </c>
      <c r="C16" s="117">
        <v>28833</v>
      </c>
      <c r="D16" s="118">
        <f>C16/C17-1</f>
        <v>-2.5418286293729886E-2</v>
      </c>
    </row>
    <row r="17" spans="1:4" x14ac:dyDescent="0.25">
      <c r="A17" s="1" t="s">
        <v>87</v>
      </c>
      <c r="B17" s="116">
        <f t="shared" si="1"/>
        <v>2016</v>
      </c>
      <c r="C17" s="117">
        <v>29585</v>
      </c>
      <c r="D17" s="118">
        <f t="shared" si="0"/>
        <v>-2.4273605751789162E-2</v>
      </c>
    </row>
    <row r="18" spans="1:4" x14ac:dyDescent="0.25">
      <c r="A18" s="1" t="s">
        <v>89</v>
      </c>
      <c r="B18" s="116">
        <f t="shared" si="1"/>
        <v>2015</v>
      </c>
      <c r="C18" s="117">
        <v>30321</v>
      </c>
      <c r="D18" s="118">
        <f t="shared" si="0"/>
        <v>-8.5008147745790352E-2</v>
      </c>
    </row>
    <row r="19" spans="1:4" x14ac:dyDescent="0.25">
      <c r="A19" s="1" t="s">
        <v>91</v>
      </c>
      <c r="B19" s="116">
        <f t="shared" si="1"/>
        <v>2014</v>
      </c>
      <c r="C19" s="117">
        <v>33138</v>
      </c>
      <c r="D19" s="118">
        <f t="shared" si="0"/>
        <v>0.21947449768160743</v>
      </c>
    </row>
    <row r="20" spans="1:4" x14ac:dyDescent="0.25">
      <c r="A20" s="1" t="s">
        <v>93</v>
      </c>
      <c r="B20" s="116">
        <f t="shared" si="1"/>
        <v>2013</v>
      </c>
      <c r="C20" s="117">
        <v>27174</v>
      </c>
      <c r="D20" s="118">
        <f>C20/C21-1</f>
        <v>0.45036293766011948</v>
      </c>
    </row>
    <row r="21" spans="1:4" x14ac:dyDescent="0.25">
      <c r="A21" s="1" t="s">
        <v>95</v>
      </c>
      <c r="B21" s="116">
        <f t="shared" si="1"/>
        <v>2012</v>
      </c>
      <c r="C21" s="117">
        <v>18736</v>
      </c>
      <c r="D21" s="118">
        <f t="shared" si="0"/>
        <v>-0.2522349936143039</v>
      </c>
    </row>
    <row r="22" spans="1:4" x14ac:dyDescent="0.25">
      <c r="A22" s="1" t="s">
        <v>97</v>
      </c>
      <c r="B22" s="116">
        <f t="shared" si="1"/>
        <v>2011</v>
      </c>
      <c r="C22" s="117">
        <v>25056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4C2B-A47F-448A-A95A-EC80CB449248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54</v>
      </c>
      <c r="C17" s="101">
        <v>3786</v>
      </c>
      <c r="D17" s="101">
        <v>4393</v>
      </c>
      <c r="E17" s="101">
        <v>6413</v>
      </c>
      <c r="F17" s="101">
        <v>6356</v>
      </c>
      <c r="G17" s="101">
        <v>6825</v>
      </c>
      <c r="H17" s="101">
        <v>6497</v>
      </c>
      <c r="I17" s="102">
        <f t="shared" si="0"/>
        <v>-4.8058608058608066E-2</v>
      </c>
      <c r="J17" s="102">
        <f t="shared" si="1"/>
        <v>0.47894377418620526</v>
      </c>
      <c r="K17" s="101">
        <f t="shared" si="2"/>
        <v>-328</v>
      </c>
      <c r="L17" s="101">
        <f t="shared" si="3"/>
        <v>2104</v>
      </c>
      <c r="M17" s="95">
        <f>H17/H17</f>
        <v>1</v>
      </c>
      <c r="N17" s="101">
        <v>6412</v>
      </c>
      <c r="O17" s="101">
        <v>6177</v>
      </c>
      <c r="P17" s="101">
        <v>6415</v>
      </c>
      <c r="Q17" s="101">
        <v>6497</v>
      </c>
      <c r="R17" s="101">
        <v>6393</v>
      </c>
      <c r="S17" s="102">
        <f t="shared" si="4"/>
        <v>-1.6007388025242375E-2</v>
      </c>
      <c r="T17" s="102">
        <f t="shared" si="5"/>
        <v>-2.963194011228909E-3</v>
      </c>
      <c r="U17" s="101">
        <f t="shared" si="6"/>
        <v>-104</v>
      </c>
      <c r="V17" s="101">
        <f t="shared" si="7"/>
        <v>-19</v>
      </c>
      <c r="W17" s="95">
        <f>R17/R17</f>
        <v>1</v>
      </c>
    </row>
    <row r="18" spans="2:23" x14ac:dyDescent="0.25">
      <c r="B18" s="96" t="s">
        <v>62</v>
      </c>
      <c r="C18" s="97">
        <v>2472</v>
      </c>
      <c r="D18" s="97">
        <v>2822</v>
      </c>
      <c r="E18" s="97">
        <v>4753</v>
      </c>
      <c r="F18" s="97">
        <v>4696</v>
      </c>
      <c r="G18" s="97">
        <v>5151</v>
      </c>
      <c r="H18" s="97">
        <v>4755</v>
      </c>
      <c r="I18" s="98">
        <f t="shared" si="0"/>
        <v>-7.687827606290043E-2</v>
      </c>
      <c r="J18" s="98">
        <f t="shared" si="1"/>
        <v>0.68497519489723602</v>
      </c>
      <c r="K18" s="97">
        <f t="shared" si="2"/>
        <v>-396</v>
      </c>
      <c r="L18" s="97">
        <f t="shared" si="3"/>
        <v>1933</v>
      </c>
      <c r="M18" s="98">
        <f>H18/H17</f>
        <v>0.73187625057718952</v>
      </c>
      <c r="N18" s="97">
        <v>4752</v>
      </c>
      <c r="O18" s="97">
        <v>4517</v>
      </c>
      <c r="P18" s="97">
        <v>4755</v>
      </c>
      <c r="Q18" s="97">
        <v>4755</v>
      </c>
      <c r="R18" s="97">
        <v>4755</v>
      </c>
      <c r="S18" s="98">
        <f t="shared" si="4"/>
        <v>0</v>
      </c>
      <c r="T18" s="98">
        <f t="shared" si="5"/>
        <v>6.3131313131314926E-4</v>
      </c>
      <c r="U18" s="97">
        <f t="shared" si="6"/>
        <v>0</v>
      </c>
      <c r="V18" s="97">
        <f t="shared" si="7"/>
        <v>3</v>
      </c>
      <c r="W18" s="98">
        <f>R18/R17</f>
        <v>0.74378226184889729</v>
      </c>
    </row>
    <row r="19" spans="2:23" x14ac:dyDescent="0.25">
      <c r="B19" s="99" t="s">
        <v>63</v>
      </c>
      <c r="C19" s="53">
        <v>0</v>
      </c>
      <c r="D19" s="53">
        <v>2173</v>
      </c>
      <c r="E19" s="53">
        <v>3692</v>
      </c>
      <c r="F19" s="53">
        <v>3635</v>
      </c>
      <c r="G19" s="53">
        <v>4002</v>
      </c>
      <c r="H19" s="53">
        <v>3694</v>
      </c>
      <c r="I19" s="100">
        <f t="shared" si="0"/>
        <v>-7.6961519240379861E-2</v>
      </c>
      <c r="J19" s="100">
        <f t="shared" si="1"/>
        <v>0.69995398067188219</v>
      </c>
      <c r="K19" s="53">
        <f t="shared" si="2"/>
        <v>-308</v>
      </c>
      <c r="L19" s="53">
        <f t="shared" si="3"/>
        <v>1521</v>
      </c>
      <c r="M19" s="100">
        <f>H19/H17</f>
        <v>0.56857010928120666</v>
      </c>
      <c r="N19" s="53">
        <v>3691</v>
      </c>
      <c r="O19" s="53">
        <v>3456</v>
      </c>
      <c r="P19" s="53">
        <v>3694</v>
      </c>
      <c r="Q19" s="53">
        <v>3694</v>
      </c>
      <c r="R19" s="53">
        <v>3694</v>
      </c>
      <c r="S19" s="100">
        <f t="shared" si="4"/>
        <v>0</v>
      </c>
      <c r="T19" s="100">
        <f t="shared" si="5"/>
        <v>8.127878623678253E-4</v>
      </c>
      <c r="U19" s="53">
        <f t="shared" si="6"/>
        <v>0</v>
      </c>
      <c r="V19" s="53">
        <f t="shared" si="7"/>
        <v>3</v>
      </c>
      <c r="W19" s="100">
        <f>R19/R17</f>
        <v>0.57781949006726108</v>
      </c>
    </row>
    <row r="20" spans="2:23" x14ac:dyDescent="0.25">
      <c r="B20" s="99" t="s">
        <v>64</v>
      </c>
      <c r="C20" s="53">
        <v>0</v>
      </c>
      <c r="D20" s="53">
        <v>649</v>
      </c>
      <c r="E20" s="53">
        <v>1061</v>
      </c>
      <c r="F20" s="53">
        <v>1061</v>
      </c>
      <c r="G20" s="53">
        <v>1149</v>
      </c>
      <c r="H20" s="53">
        <v>1061</v>
      </c>
      <c r="I20" s="100">
        <f t="shared" si="0"/>
        <v>-7.6588337684943442E-2</v>
      </c>
      <c r="J20" s="100">
        <f t="shared" si="1"/>
        <v>0.6348228043143298</v>
      </c>
      <c r="K20" s="53">
        <f t="shared" si="2"/>
        <v>-88</v>
      </c>
      <c r="L20" s="53">
        <f t="shared" si="3"/>
        <v>412</v>
      </c>
      <c r="M20" s="100">
        <f>H20/H17</f>
        <v>0.16330614129598275</v>
      </c>
      <c r="N20" s="53">
        <v>1061</v>
      </c>
      <c r="O20" s="53">
        <v>1061</v>
      </c>
      <c r="P20" s="53">
        <v>1061</v>
      </c>
      <c r="Q20" s="53">
        <v>1061</v>
      </c>
      <c r="R20" s="53">
        <v>1061</v>
      </c>
      <c r="S20" s="100">
        <f t="shared" si="4"/>
        <v>0</v>
      </c>
      <c r="T20" s="100">
        <f t="shared" si="5"/>
        <v>0</v>
      </c>
      <c r="U20" s="53">
        <f t="shared" si="6"/>
        <v>0</v>
      </c>
      <c r="V20" s="53">
        <f t="shared" si="7"/>
        <v>0</v>
      </c>
      <c r="W20" s="100">
        <f>R20/R17</f>
        <v>0.16596277178163615</v>
      </c>
    </row>
    <row r="21" spans="2:23" x14ac:dyDescent="0.25">
      <c r="B21" s="96" t="s">
        <v>65</v>
      </c>
      <c r="C21" s="97">
        <v>1314</v>
      </c>
      <c r="D21" s="97">
        <v>1571</v>
      </c>
      <c r="E21" s="97">
        <v>1660</v>
      </c>
      <c r="F21" s="97">
        <v>1660</v>
      </c>
      <c r="G21" s="97">
        <v>1674</v>
      </c>
      <c r="H21" s="97">
        <v>1742</v>
      </c>
      <c r="I21" s="98">
        <f t="shared" si="0"/>
        <v>4.0621266427718128E-2</v>
      </c>
      <c r="J21" s="98">
        <f t="shared" si="1"/>
        <v>0.10884786760025467</v>
      </c>
      <c r="K21" s="97">
        <f t="shared" si="2"/>
        <v>68</v>
      </c>
      <c r="L21" s="97">
        <f t="shared" si="3"/>
        <v>171</v>
      </c>
      <c r="M21" s="98">
        <f>H21/H17</f>
        <v>0.26812374942281053</v>
      </c>
      <c r="N21" s="97">
        <v>1660</v>
      </c>
      <c r="O21" s="97">
        <v>1660</v>
      </c>
      <c r="P21" s="97">
        <v>1660</v>
      </c>
      <c r="Q21" s="97">
        <v>1742</v>
      </c>
      <c r="R21" s="97">
        <v>1638</v>
      </c>
      <c r="S21" s="98">
        <f t="shared" si="4"/>
        <v>-5.9701492537313383E-2</v>
      </c>
      <c r="T21" s="98">
        <f t="shared" si="5"/>
        <v>-1.3253012048192736E-2</v>
      </c>
      <c r="U21" s="97">
        <f t="shared" si="6"/>
        <v>-104</v>
      </c>
      <c r="V21" s="97">
        <f t="shared" si="7"/>
        <v>-22</v>
      </c>
      <c r="W21" s="98">
        <f>R21/R17</f>
        <v>0.25621773815110277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2B80-7353-4FF0-AF06-7FF79273E5F6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54</v>
      </c>
      <c r="C17" s="101">
        <v>9</v>
      </c>
      <c r="D17" s="101">
        <v>11</v>
      </c>
      <c r="E17" s="101">
        <v>14</v>
      </c>
      <c r="F17" s="101">
        <v>14</v>
      </c>
      <c r="G17" s="101">
        <v>15</v>
      </c>
      <c r="H17" s="101">
        <v>15</v>
      </c>
      <c r="I17" s="102">
        <f t="shared" si="2"/>
        <v>0</v>
      </c>
      <c r="J17" s="101">
        <f t="shared" si="3"/>
        <v>0</v>
      </c>
      <c r="K17" s="95">
        <f>H17/H17</f>
        <v>1</v>
      </c>
      <c r="L17" s="101">
        <v>14</v>
      </c>
      <c r="M17" s="101">
        <v>13</v>
      </c>
      <c r="N17" s="101">
        <v>14</v>
      </c>
      <c r="O17" s="101">
        <v>15</v>
      </c>
      <c r="P17" s="101">
        <v>15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4</v>
      </c>
      <c r="D18" s="97">
        <v>5</v>
      </c>
      <c r="E18" s="97">
        <v>8</v>
      </c>
      <c r="F18" s="97">
        <v>8</v>
      </c>
      <c r="G18" s="97">
        <v>9</v>
      </c>
      <c r="H18" s="97">
        <v>8</v>
      </c>
      <c r="I18" s="98">
        <f t="shared" si="2"/>
        <v>-0.11111111111111116</v>
      </c>
      <c r="J18" s="97">
        <f t="shared" si="3"/>
        <v>-1</v>
      </c>
      <c r="K18" s="98">
        <f>H18/H17</f>
        <v>0.53333333333333333</v>
      </c>
      <c r="L18" s="97">
        <v>8</v>
      </c>
      <c r="M18" s="97">
        <v>7</v>
      </c>
      <c r="N18" s="97">
        <v>8</v>
      </c>
      <c r="O18" s="97">
        <v>8</v>
      </c>
      <c r="P18" s="97">
        <v>8</v>
      </c>
      <c r="Q18" s="98">
        <f t="shared" si="0"/>
        <v>0</v>
      </c>
      <c r="R18" s="97">
        <f t="shared" si="1"/>
        <v>0</v>
      </c>
      <c r="S18" s="98">
        <f>P18/P17</f>
        <v>0.53333333333333333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4</v>
      </c>
      <c r="E19" s="53">
        <v>6</v>
      </c>
      <c r="F19" s="53">
        <v>6</v>
      </c>
      <c r="G19" s="53">
        <v>7</v>
      </c>
      <c r="H19" s="53">
        <v>6</v>
      </c>
      <c r="I19" s="100">
        <f t="shared" si="2"/>
        <v>-0.1428571428571429</v>
      </c>
      <c r="J19" s="53">
        <f t="shared" si="3"/>
        <v>-1</v>
      </c>
      <c r="K19" s="100">
        <f>H19/H17</f>
        <v>0.4</v>
      </c>
      <c r="L19" s="53">
        <v>6</v>
      </c>
      <c r="M19" s="53">
        <v>5</v>
      </c>
      <c r="N19" s="53">
        <v>6</v>
      </c>
      <c r="O19" s="53">
        <v>6</v>
      </c>
      <c r="P19" s="53">
        <v>6</v>
      </c>
      <c r="Q19" s="100">
        <f t="shared" si="0"/>
        <v>0</v>
      </c>
      <c r="R19" s="53">
        <f t="shared" si="1"/>
        <v>0</v>
      </c>
      <c r="S19" s="100">
        <f>P19/P17</f>
        <v>0.4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2</v>
      </c>
      <c r="E20" s="53">
        <v>2</v>
      </c>
      <c r="F20" s="53">
        <v>2</v>
      </c>
      <c r="G20" s="53">
        <v>2</v>
      </c>
      <c r="H20" s="53">
        <v>2</v>
      </c>
      <c r="I20" s="100">
        <f t="shared" si="2"/>
        <v>0</v>
      </c>
      <c r="J20" s="53">
        <f t="shared" si="3"/>
        <v>0</v>
      </c>
      <c r="K20" s="100">
        <f>H20/H17</f>
        <v>0.13333333333333333</v>
      </c>
      <c r="L20" s="53">
        <v>2</v>
      </c>
      <c r="M20" s="53">
        <v>2</v>
      </c>
      <c r="N20" s="53">
        <v>2</v>
      </c>
      <c r="O20" s="53">
        <v>2</v>
      </c>
      <c r="P20" s="53">
        <v>2</v>
      </c>
      <c r="Q20" s="100">
        <f t="shared" si="0"/>
        <v>0</v>
      </c>
      <c r="R20" s="53">
        <f t="shared" si="1"/>
        <v>0</v>
      </c>
      <c r="S20" s="100">
        <f>P20/P17</f>
        <v>0.13333333333333333</v>
      </c>
    </row>
    <row r="21" spans="1:19" x14ac:dyDescent="0.25">
      <c r="A21" s="1"/>
      <c r="B21" s="96" t="s">
        <v>65</v>
      </c>
      <c r="C21" s="97">
        <v>5</v>
      </c>
      <c r="D21" s="97">
        <v>6</v>
      </c>
      <c r="E21" s="97">
        <v>6</v>
      </c>
      <c r="F21" s="97">
        <v>6</v>
      </c>
      <c r="G21" s="97">
        <v>6</v>
      </c>
      <c r="H21" s="97">
        <v>7</v>
      </c>
      <c r="I21" s="98">
        <f t="shared" si="2"/>
        <v>0.16666666666666674</v>
      </c>
      <c r="J21" s="97">
        <f t="shared" si="3"/>
        <v>1</v>
      </c>
      <c r="K21" s="98">
        <f>H21/H17</f>
        <v>0.46666666666666667</v>
      </c>
      <c r="L21" s="97">
        <v>6</v>
      </c>
      <c r="M21" s="97">
        <v>6</v>
      </c>
      <c r="N21" s="97">
        <v>6</v>
      </c>
      <c r="O21" s="97">
        <v>7</v>
      </c>
      <c r="P21" s="97">
        <v>7</v>
      </c>
      <c r="Q21" s="98">
        <f t="shared" si="0"/>
        <v>0</v>
      </c>
      <c r="R21" s="97">
        <f t="shared" si="1"/>
        <v>0</v>
      </c>
      <c r="S21" s="98">
        <f>P21/P17</f>
        <v>0.46666666666666667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EE7B-739F-41DC-BB1F-E2ED32117079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AB82-F38B-47A6-8D6A-7CB0FA4026B9}">
  <sheetPr>
    <tabColor theme="7" tint="0.79998168889431442"/>
  </sheetPr>
  <dimension ref="A4:M290"/>
  <sheetViews>
    <sheetView showGridLines="0" zoomScaleNormal="100" workbookViewId="0">
      <selection activeCell="K1" sqref="K1:L1048576"/>
    </sheetView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15598</v>
      </c>
      <c r="D9" s="118">
        <v>1.5065081150570463</v>
      </c>
      <c r="E9" s="117">
        <v>22490</v>
      </c>
      <c r="F9" s="118">
        <f t="shared" ref="F9:J21" si="0">IFERROR(E9/C9-1,"-")</f>
        <v>0.44185151942556744</v>
      </c>
      <c r="G9" s="117">
        <v>23190</v>
      </c>
      <c r="H9" s="118">
        <f t="shared" si="0"/>
        <v>3.1124944419742118E-2</v>
      </c>
      <c r="I9" s="117">
        <v>22528</v>
      </c>
      <c r="J9" s="118">
        <f t="shared" si="0"/>
        <v>-2.8546787408365693E-2</v>
      </c>
      <c r="K9" s="117">
        <v>23783</v>
      </c>
      <c r="L9" s="118">
        <f t="shared" ref="L9:L14" si="1">IFERROR(K9/I9-1,"-")</f>
        <v>5.5708451704545414E-2</v>
      </c>
    </row>
    <row r="10" spans="1:13" x14ac:dyDescent="0.25">
      <c r="A10" s="1" t="s">
        <v>77</v>
      </c>
      <c r="B10" s="116" t="s">
        <v>78</v>
      </c>
      <c r="C10" s="117">
        <v>21666</v>
      </c>
      <c r="D10" s="118">
        <v>3.2192794547224928</v>
      </c>
      <c r="E10" s="117">
        <v>23086</v>
      </c>
      <c r="F10" s="118">
        <f t="shared" si="0"/>
        <v>6.5540478168559124E-2</v>
      </c>
      <c r="G10" s="117">
        <v>23921</v>
      </c>
      <c r="H10" s="118">
        <f t="shared" si="0"/>
        <v>3.6169106817985019E-2</v>
      </c>
      <c r="I10" s="117">
        <v>23285</v>
      </c>
      <c r="J10" s="118">
        <f t="shared" si="0"/>
        <v>-2.6587517244262338E-2</v>
      </c>
      <c r="K10" s="117">
        <v>21964</v>
      </c>
      <c r="L10" s="118">
        <f t="shared" si="1"/>
        <v>-5.6731801589005815E-2</v>
      </c>
    </row>
    <row r="11" spans="1:13" x14ac:dyDescent="0.25">
      <c r="A11" s="1" t="s">
        <v>79</v>
      </c>
      <c r="B11" s="116" t="s">
        <v>80</v>
      </c>
      <c r="C11" s="117">
        <v>22231</v>
      </c>
      <c r="D11" s="118">
        <v>3.1069647145760211</v>
      </c>
      <c r="E11" s="117">
        <v>21689</v>
      </c>
      <c r="F11" s="118">
        <f t="shared" si="0"/>
        <v>-2.4380369753947195E-2</v>
      </c>
      <c r="G11" s="117">
        <v>27356</v>
      </c>
      <c r="H11" s="118">
        <f t="shared" si="0"/>
        <v>0.26128452210798092</v>
      </c>
      <c r="I11" s="117">
        <v>24054</v>
      </c>
      <c r="J11" s="118">
        <f t="shared" si="0"/>
        <v>-0.12070478140078955</v>
      </c>
      <c r="K11" s="117">
        <v>23677</v>
      </c>
      <c r="L11" s="118">
        <f t="shared" si="1"/>
        <v>-1.5673068928244827E-2</v>
      </c>
    </row>
    <row r="12" spans="1:13" x14ac:dyDescent="0.25">
      <c r="A12" s="1" t="s">
        <v>81</v>
      </c>
      <c r="B12" s="116" t="s">
        <v>82</v>
      </c>
      <c r="C12" s="117">
        <v>23894</v>
      </c>
      <c r="D12" s="118">
        <v>2.6970447160761255</v>
      </c>
      <c r="E12" s="117">
        <v>23484</v>
      </c>
      <c r="F12" s="118">
        <f t="shared" si="0"/>
        <v>-1.715911944421189E-2</v>
      </c>
      <c r="G12" s="117">
        <v>22205</v>
      </c>
      <c r="H12" s="118">
        <f t="shared" si="0"/>
        <v>-5.4462612842786529E-2</v>
      </c>
      <c r="I12" s="117">
        <v>23503</v>
      </c>
      <c r="J12" s="118">
        <f t="shared" si="0"/>
        <v>5.845530285971634E-2</v>
      </c>
      <c r="K12" s="117">
        <v>23510</v>
      </c>
      <c r="L12" s="118">
        <f t="shared" si="1"/>
        <v>2.9783431902319357E-4</v>
      </c>
    </row>
    <row r="13" spans="1:13" x14ac:dyDescent="0.25">
      <c r="A13" s="1" t="s">
        <v>83</v>
      </c>
      <c r="B13" s="116" t="s">
        <v>84</v>
      </c>
      <c r="C13" s="117">
        <v>20251</v>
      </c>
      <c r="D13" s="118">
        <v>1.9680492452000586</v>
      </c>
      <c r="E13" s="117">
        <v>21547</v>
      </c>
      <c r="F13" s="118">
        <f t="shared" si="0"/>
        <v>6.3996839662238791E-2</v>
      </c>
      <c r="G13" s="117">
        <v>23449</v>
      </c>
      <c r="H13" s="118">
        <f t="shared" si="0"/>
        <v>8.8272149255116616E-2</v>
      </c>
      <c r="I13" s="117">
        <v>19536</v>
      </c>
      <c r="J13" s="118">
        <f t="shared" si="0"/>
        <v>-0.16687278775214298</v>
      </c>
      <c r="K13" s="117">
        <v>23254</v>
      </c>
      <c r="L13" s="118">
        <f t="shared" si="1"/>
        <v>0.19031531531531543</v>
      </c>
    </row>
    <row r="14" spans="1:13" x14ac:dyDescent="0.25">
      <c r="A14" s="1" t="s">
        <v>85</v>
      </c>
      <c r="B14" s="116" t="s">
        <v>86</v>
      </c>
      <c r="C14" s="117">
        <v>18886</v>
      </c>
      <c r="D14" s="118">
        <v>3.9673855865334033</v>
      </c>
      <c r="E14" s="117">
        <v>21065</v>
      </c>
      <c r="F14" s="118">
        <f t="shared" si="0"/>
        <v>0.11537646934237</v>
      </c>
      <c r="G14" s="117">
        <v>22841</v>
      </c>
      <c r="H14" s="118">
        <f t="shared" si="0"/>
        <v>8.4310467600284822E-2</v>
      </c>
      <c r="I14" s="117">
        <v>23159</v>
      </c>
      <c r="J14" s="118">
        <f t="shared" si="0"/>
        <v>1.3922332647432256E-2</v>
      </c>
      <c r="K14" s="117">
        <v>25073</v>
      </c>
      <c r="L14" s="118">
        <f t="shared" si="1"/>
        <v>8.2646055529167928E-2</v>
      </c>
    </row>
    <row r="15" spans="1:13" x14ac:dyDescent="0.25">
      <c r="A15" s="1" t="s">
        <v>87</v>
      </c>
      <c r="B15" s="116" t="s">
        <v>88</v>
      </c>
      <c r="C15" s="117">
        <v>23111</v>
      </c>
      <c r="D15" s="118">
        <v>1.2615715823466092</v>
      </c>
      <c r="E15" s="117">
        <v>26451</v>
      </c>
      <c r="F15" s="118">
        <f t="shared" si="0"/>
        <v>0.14451992557656523</v>
      </c>
      <c r="G15" s="117">
        <v>24893</v>
      </c>
      <c r="H15" s="118">
        <f t="shared" si="0"/>
        <v>-5.8901364787720678E-2</v>
      </c>
      <c r="I15" s="117">
        <v>27952</v>
      </c>
      <c r="J15" s="118">
        <f t="shared" si="0"/>
        <v>0.12288595187402085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24659</v>
      </c>
      <c r="D16" s="118">
        <v>0.35199298207138541</v>
      </c>
      <c r="E16" s="117">
        <v>25495</v>
      </c>
      <c r="F16" s="118">
        <f t="shared" si="0"/>
        <v>3.3902429133379375E-2</v>
      </c>
      <c r="G16" s="117">
        <v>25319</v>
      </c>
      <c r="H16" s="118">
        <f t="shared" si="0"/>
        <v>-6.9033143753677306E-3</v>
      </c>
      <c r="I16" s="117">
        <v>25459</v>
      </c>
      <c r="J16" s="118">
        <f t="shared" si="0"/>
        <v>5.5294442908486729E-3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20130</v>
      </c>
      <c r="D17" s="118">
        <v>0.31853016309687554</v>
      </c>
      <c r="E17" s="117">
        <v>22106</v>
      </c>
      <c r="F17" s="118">
        <f t="shared" si="0"/>
        <v>9.8161947342275235E-2</v>
      </c>
      <c r="G17" s="117">
        <v>21182</v>
      </c>
      <c r="H17" s="118">
        <f t="shared" si="0"/>
        <v>-4.1798606713109532E-2</v>
      </c>
      <c r="I17" s="117">
        <v>24257</v>
      </c>
      <c r="J17" s="118">
        <f t="shared" si="0"/>
        <v>0.14517042772165056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22327</v>
      </c>
      <c r="D18" s="118">
        <v>-3.5133967156439017E-2</v>
      </c>
      <c r="E18" s="117">
        <v>25007</v>
      </c>
      <c r="F18" s="118">
        <f t="shared" si="0"/>
        <v>0.12003403950373981</v>
      </c>
      <c r="G18" s="117">
        <v>27341</v>
      </c>
      <c r="H18" s="118">
        <f t="shared" si="0"/>
        <v>9.3333866517375075E-2</v>
      </c>
      <c r="I18" s="117">
        <v>26482</v>
      </c>
      <c r="J18" s="118">
        <f t="shared" si="0"/>
        <v>-3.1418016897699408E-2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21079</v>
      </c>
      <c r="D19" s="118">
        <v>6.2556709345700234E-2</v>
      </c>
      <c r="E19" s="117">
        <v>24207</v>
      </c>
      <c r="F19" s="118">
        <f t="shared" si="0"/>
        <v>0.14839413634422893</v>
      </c>
      <c r="G19" s="117">
        <v>23363</v>
      </c>
      <c r="H19" s="118">
        <f t="shared" si="0"/>
        <v>-3.4865947866319691E-2</v>
      </c>
      <c r="I19" s="117">
        <v>23375</v>
      </c>
      <c r="J19" s="118">
        <f t="shared" si="0"/>
        <v>5.1363266703763344E-4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23310</v>
      </c>
      <c r="D20" s="118">
        <v>0.17822482814395468</v>
      </c>
      <c r="E20" s="117">
        <v>24142</v>
      </c>
      <c r="F20" s="118">
        <f t="shared" si="0"/>
        <v>3.5692835692835656E-2</v>
      </c>
      <c r="G20" s="117">
        <v>23290</v>
      </c>
      <c r="H20" s="118">
        <f t="shared" si="0"/>
        <v>-3.5291193770193074E-2</v>
      </c>
      <c r="I20" s="117">
        <v>24074</v>
      </c>
      <c r="J20" s="118">
        <f t="shared" si="0"/>
        <v>3.3662516101331086E-2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257142</v>
      </c>
      <c r="D21" s="121">
        <v>0.8322004189645591</v>
      </c>
      <c r="E21" s="120">
        <v>280769</v>
      </c>
      <c r="F21" s="121">
        <f t="shared" si="0"/>
        <v>9.1883084054724673E-2</v>
      </c>
      <c r="G21" s="120">
        <v>288350</v>
      </c>
      <c r="H21" s="121">
        <f t="shared" si="0"/>
        <v>2.7000844110282918E-2</v>
      </c>
      <c r="I21" s="120">
        <v>287664</v>
      </c>
      <c r="J21" s="121">
        <f t="shared" si="0"/>
        <v>-2.3790532339170722E-3</v>
      </c>
      <c r="K21" s="120">
        <v>141261</v>
      </c>
      <c r="L21" s="121">
        <v>3.8187630911696635E-2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744</v>
      </c>
      <c r="D31" s="118">
        <v>-0.77810915597971964</v>
      </c>
      <c r="E31" s="117">
        <v>1649</v>
      </c>
      <c r="F31" s="118">
        <f t="shared" ref="F31:J43" si="2">IFERROR(E31/C31-1,"-")</f>
        <v>1.2163978494623655</v>
      </c>
      <c r="G31" s="117">
        <v>1053</v>
      </c>
      <c r="H31" s="118">
        <f t="shared" si="2"/>
        <v>-0.3614311704063069</v>
      </c>
      <c r="I31" s="117">
        <v>851</v>
      </c>
      <c r="J31" s="118">
        <f t="shared" si="2"/>
        <v>-0.19183285849952514</v>
      </c>
      <c r="K31" s="117">
        <v>1324</v>
      </c>
      <c r="L31" s="118">
        <f t="shared" ref="L31" si="3">IFERROR(K31/I31-1,"-")</f>
        <v>0.55581668625146885</v>
      </c>
    </row>
    <row r="32" spans="1:13" x14ac:dyDescent="0.25">
      <c r="B32" s="116" t="s">
        <v>78</v>
      </c>
      <c r="C32" s="117">
        <v>1386</v>
      </c>
      <c r="D32" s="118">
        <v>-0.50851063829787235</v>
      </c>
      <c r="E32" s="117">
        <v>1146</v>
      </c>
      <c r="F32" s="118">
        <f t="shared" si="2"/>
        <v>-0.17316017316017318</v>
      </c>
      <c r="G32" s="117">
        <v>1343</v>
      </c>
      <c r="H32" s="118">
        <f t="shared" si="2"/>
        <v>0.17190226876090753</v>
      </c>
      <c r="I32" s="117">
        <v>670</v>
      </c>
      <c r="J32" s="118">
        <f t="shared" si="2"/>
        <v>-0.50111690245718543</v>
      </c>
      <c r="K32" s="117">
        <v>862</v>
      </c>
      <c r="L32" s="118">
        <f>IFERROR(K32/I32-1,"-")</f>
        <v>0.28656716417910455</v>
      </c>
    </row>
    <row r="33" spans="2:13" x14ac:dyDescent="0.25">
      <c r="B33" s="116" t="s">
        <v>80</v>
      </c>
      <c r="C33" s="117">
        <v>1477</v>
      </c>
      <c r="D33" s="118">
        <v>-0.52324080051646216</v>
      </c>
      <c r="E33" s="117">
        <v>1783</v>
      </c>
      <c r="F33" s="118">
        <f t="shared" si="2"/>
        <v>0.2071767095463779</v>
      </c>
      <c r="G33" s="117">
        <v>2340</v>
      </c>
      <c r="H33" s="118">
        <f t="shared" si="2"/>
        <v>0.31239484015703867</v>
      </c>
      <c r="I33" s="117">
        <v>929</v>
      </c>
      <c r="J33" s="118">
        <f t="shared" si="2"/>
        <v>-0.60299145299145307</v>
      </c>
      <c r="K33" s="117">
        <v>1376</v>
      </c>
      <c r="L33" s="118">
        <f>IFERROR(K33/I33-1,"-")</f>
        <v>0.48116254036598494</v>
      </c>
    </row>
    <row r="34" spans="2:13" x14ac:dyDescent="0.25">
      <c r="B34" s="116" t="s">
        <v>82</v>
      </c>
      <c r="C34" s="117">
        <v>3054</v>
      </c>
      <c r="D34" s="118">
        <v>-0.29387283236994222</v>
      </c>
      <c r="E34" s="117">
        <v>3984</v>
      </c>
      <c r="F34" s="118">
        <f t="shared" si="2"/>
        <v>0.30451866404715133</v>
      </c>
      <c r="G34" s="117">
        <v>1383</v>
      </c>
      <c r="H34" s="118">
        <f t="shared" si="2"/>
        <v>-0.65286144578313254</v>
      </c>
      <c r="I34" s="117">
        <v>2250</v>
      </c>
      <c r="J34" s="118">
        <f t="shared" si="2"/>
        <v>0.6268980477223427</v>
      </c>
      <c r="K34" s="117">
        <v>3171</v>
      </c>
      <c r="L34" s="118">
        <f>IFERROR(K34/I34-1,"-")</f>
        <v>0.40933333333333333</v>
      </c>
    </row>
    <row r="35" spans="2:13" x14ac:dyDescent="0.25">
      <c r="B35" s="116" t="s">
        <v>84</v>
      </c>
      <c r="C35" s="117">
        <v>2857</v>
      </c>
      <c r="D35" s="118">
        <v>-0.30095424516760461</v>
      </c>
      <c r="E35" s="117">
        <v>2472</v>
      </c>
      <c r="F35" s="118">
        <f t="shared" si="2"/>
        <v>-0.13475673783689179</v>
      </c>
      <c r="G35" s="117">
        <v>2206</v>
      </c>
      <c r="H35" s="118">
        <f t="shared" si="2"/>
        <v>-0.10760517799352753</v>
      </c>
      <c r="I35" s="117">
        <v>1847</v>
      </c>
      <c r="J35" s="118">
        <f t="shared" si="2"/>
        <v>-0.16273798730734357</v>
      </c>
      <c r="K35" s="117">
        <v>4643</v>
      </c>
      <c r="L35" s="118">
        <f>IFERROR(K35/I35-1,"-")</f>
        <v>1.5138061721710883</v>
      </c>
    </row>
    <row r="36" spans="2:13" x14ac:dyDescent="0.25">
      <c r="B36" s="116" t="s">
        <v>86</v>
      </c>
      <c r="C36" s="117">
        <v>1981</v>
      </c>
      <c r="D36" s="118">
        <v>-1.2954658694569021E-2</v>
      </c>
      <c r="E36" s="117">
        <v>3499</v>
      </c>
      <c r="F36" s="118">
        <f t="shared" si="2"/>
        <v>0.76627965673902065</v>
      </c>
      <c r="G36" s="117">
        <v>2734</v>
      </c>
      <c r="H36" s="118">
        <f t="shared" si="2"/>
        <v>-0.21863389539868539</v>
      </c>
      <c r="I36" s="117">
        <v>2922</v>
      </c>
      <c r="J36" s="118">
        <f t="shared" si="2"/>
        <v>6.8763716166788669E-2</v>
      </c>
      <c r="K36" s="117">
        <v>6374</v>
      </c>
      <c r="L36" s="118">
        <f>IFERROR(K36/I36-1,"-")</f>
        <v>1.1813826146475015</v>
      </c>
    </row>
    <row r="37" spans="2:13" x14ac:dyDescent="0.25">
      <c r="B37" s="116" t="s">
        <v>88</v>
      </c>
      <c r="C37" s="117">
        <v>4035</v>
      </c>
      <c r="D37" s="118">
        <v>-2.1580989330746814E-2</v>
      </c>
      <c r="E37" s="117">
        <v>5954</v>
      </c>
      <c r="F37" s="118">
        <f t="shared" si="2"/>
        <v>0.47558859975216849</v>
      </c>
      <c r="G37" s="117">
        <v>4112</v>
      </c>
      <c r="H37" s="118">
        <f t="shared" si="2"/>
        <v>-0.30937185085656704</v>
      </c>
      <c r="I37" s="117">
        <v>6200</v>
      </c>
      <c r="J37" s="118">
        <f t="shared" si="2"/>
        <v>0.50778210116731515</v>
      </c>
      <c r="K37" s="117"/>
      <c r="L37" s="118"/>
    </row>
    <row r="38" spans="2:13" x14ac:dyDescent="0.25">
      <c r="B38" s="116" t="s">
        <v>90</v>
      </c>
      <c r="C38" s="117">
        <v>5520</v>
      </c>
      <c r="D38" s="118">
        <v>-0.35888501742160284</v>
      </c>
      <c r="E38" s="117">
        <v>4258</v>
      </c>
      <c r="F38" s="118">
        <f t="shared" si="2"/>
        <v>-0.2286231884057971</v>
      </c>
      <c r="G38" s="117">
        <v>5008</v>
      </c>
      <c r="H38" s="118">
        <f t="shared" si="2"/>
        <v>0.17613903240958195</v>
      </c>
      <c r="I38" s="117">
        <v>5409</v>
      </c>
      <c r="J38" s="118">
        <f t="shared" si="2"/>
        <v>8.0071884984025621E-2</v>
      </c>
      <c r="K38" s="117"/>
      <c r="L38" s="118"/>
    </row>
    <row r="39" spans="2:13" x14ac:dyDescent="0.25">
      <c r="B39" s="116" t="s">
        <v>92</v>
      </c>
      <c r="C39" s="117">
        <v>3446</v>
      </c>
      <c r="D39" s="118">
        <v>-0.33628659476117106</v>
      </c>
      <c r="E39" s="117">
        <v>3382</v>
      </c>
      <c r="F39" s="118">
        <f t="shared" si="2"/>
        <v>-1.8572257690075422E-2</v>
      </c>
      <c r="G39" s="117">
        <v>2838</v>
      </c>
      <c r="H39" s="118">
        <f t="shared" si="2"/>
        <v>-0.16085156712004733</v>
      </c>
      <c r="I39" s="117">
        <v>5461</v>
      </c>
      <c r="J39" s="118">
        <f t="shared" si="2"/>
        <v>0.92424242424242431</v>
      </c>
      <c r="K39" s="117"/>
      <c r="L39" s="118"/>
    </row>
    <row r="40" spans="2:13" x14ac:dyDescent="0.25">
      <c r="B40" s="116" t="s">
        <v>94</v>
      </c>
      <c r="C40" s="117">
        <v>1651</v>
      </c>
      <c r="D40" s="118">
        <v>-0.61729253592953182</v>
      </c>
      <c r="E40" s="117">
        <v>2377</v>
      </c>
      <c r="F40" s="118">
        <f t="shared" si="2"/>
        <v>0.43973349485160518</v>
      </c>
      <c r="G40" s="117">
        <v>3489</v>
      </c>
      <c r="H40" s="118">
        <f t="shared" si="2"/>
        <v>0.46781657551535538</v>
      </c>
      <c r="I40" s="117">
        <v>2925</v>
      </c>
      <c r="J40" s="118">
        <f t="shared" si="2"/>
        <v>-0.16165090283748929</v>
      </c>
      <c r="K40" s="117"/>
      <c r="L40" s="118"/>
    </row>
    <row r="41" spans="2:13" x14ac:dyDescent="0.25">
      <c r="B41" s="116" t="s">
        <v>96</v>
      </c>
      <c r="C41" s="117">
        <v>1088</v>
      </c>
      <c r="D41" s="118">
        <v>-0.12820512820512819</v>
      </c>
      <c r="E41" s="117">
        <v>1284</v>
      </c>
      <c r="F41" s="118">
        <f t="shared" si="2"/>
        <v>0.18014705882352944</v>
      </c>
      <c r="G41" s="117">
        <v>1304</v>
      </c>
      <c r="H41" s="118">
        <f t="shared" si="2"/>
        <v>1.5576323987538832E-2</v>
      </c>
      <c r="I41" s="117">
        <v>1455</v>
      </c>
      <c r="J41" s="118">
        <f t="shared" si="2"/>
        <v>0.11579754601226999</v>
      </c>
      <c r="K41" s="117"/>
      <c r="L41" s="118"/>
    </row>
    <row r="42" spans="2:13" x14ac:dyDescent="0.25">
      <c r="B42" s="116" t="s">
        <v>98</v>
      </c>
      <c r="C42" s="117">
        <v>1847</v>
      </c>
      <c r="D42" s="118">
        <v>-9.3719332679097156E-2</v>
      </c>
      <c r="E42" s="117">
        <v>1883</v>
      </c>
      <c r="F42" s="118">
        <f t="shared" si="2"/>
        <v>1.9491066594477635E-2</v>
      </c>
      <c r="G42" s="117">
        <v>1399</v>
      </c>
      <c r="H42" s="118">
        <f t="shared" si="2"/>
        <v>-0.25703664365374401</v>
      </c>
      <c r="I42" s="117">
        <v>2071</v>
      </c>
      <c r="J42" s="118">
        <f t="shared" si="2"/>
        <v>0.4803431022158684</v>
      </c>
      <c r="K42" s="117"/>
      <c r="L42" s="118"/>
    </row>
    <row r="43" spans="2:13" ht="15.75" x14ac:dyDescent="0.25">
      <c r="B43" s="119" t="s">
        <v>32</v>
      </c>
      <c r="C43" s="120">
        <v>29086</v>
      </c>
      <c r="D43" s="121">
        <v>-0.35673213021939132</v>
      </c>
      <c r="E43" s="120">
        <v>33671</v>
      </c>
      <c r="F43" s="121">
        <f t="shared" si="2"/>
        <v>0.15763597607096203</v>
      </c>
      <c r="G43" s="120">
        <v>29209</v>
      </c>
      <c r="H43" s="121">
        <f t="shared" si="2"/>
        <v>-0.13251759674497343</v>
      </c>
      <c r="I43" s="120">
        <v>32990</v>
      </c>
      <c r="J43" s="121">
        <f t="shared" si="2"/>
        <v>0.12944640350576875</v>
      </c>
      <c r="K43" s="120">
        <v>17750</v>
      </c>
      <c r="L43" s="121">
        <v>0.87453796599429712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515</v>
      </c>
      <c r="D53" s="118">
        <v>0.11956521739130443</v>
      </c>
      <c r="E53" s="117">
        <v>722</v>
      </c>
      <c r="F53" s="118">
        <f>IFERROR(E53/C53-1,"-")</f>
        <v>0.40194174757281553</v>
      </c>
      <c r="G53" s="117">
        <v>482</v>
      </c>
      <c r="H53" s="118">
        <f>IFERROR(G53/E53-1,"-")</f>
        <v>-0.33240997229916902</v>
      </c>
      <c r="I53" s="117">
        <v>603</v>
      </c>
      <c r="J53" s="118">
        <f>IFERROR(I53/G53-1,"-")</f>
        <v>0.25103734439834025</v>
      </c>
      <c r="K53" s="117">
        <v>780</v>
      </c>
      <c r="L53" s="118">
        <f t="shared" ref="L53:L58" si="4">IFERROR(K53/I53-1,"-")</f>
        <v>0.29353233830845782</v>
      </c>
    </row>
    <row r="54" spans="1:13" x14ac:dyDescent="0.25">
      <c r="A54" s="1">
        <v>2</v>
      </c>
      <c r="B54" s="116" t="s">
        <v>78</v>
      </c>
      <c r="C54" s="117">
        <v>515</v>
      </c>
      <c r="D54" s="118">
        <v>1.119341563786008</v>
      </c>
      <c r="E54" s="117">
        <v>509</v>
      </c>
      <c r="F54" s="118">
        <f t="shared" ref="F54:J65" si="5">IFERROR(E54/C54-1,"-")</f>
        <v>-1.1650485436893177E-2</v>
      </c>
      <c r="G54" s="117">
        <v>473</v>
      </c>
      <c r="H54" s="118">
        <f t="shared" si="5"/>
        <v>-7.0726915520628708E-2</v>
      </c>
      <c r="I54" s="117">
        <v>400</v>
      </c>
      <c r="J54" s="118">
        <f t="shared" si="5"/>
        <v>-0.15433403805496826</v>
      </c>
      <c r="K54" s="117">
        <v>438</v>
      </c>
      <c r="L54" s="118">
        <f t="shared" si="4"/>
        <v>9.4999999999999973E-2</v>
      </c>
    </row>
    <row r="55" spans="1:13" x14ac:dyDescent="0.25">
      <c r="A55" s="1">
        <v>3</v>
      </c>
      <c r="B55" s="116" t="s">
        <v>80</v>
      </c>
      <c r="C55" s="117">
        <v>541</v>
      </c>
      <c r="D55" s="118">
        <v>0.4350132625994696</v>
      </c>
      <c r="E55" s="117">
        <v>747</v>
      </c>
      <c r="F55" s="118">
        <f t="shared" si="5"/>
        <v>0.38077634011090566</v>
      </c>
      <c r="G55" s="117">
        <v>813</v>
      </c>
      <c r="H55" s="118">
        <f t="shared" si="5"/>
        <v>8.8353413654618462E-2</v>
      </c>
      <c r="I55" s="117">
        <v>604</v>
      </c>
      <c r="J55" s="118">
        <f t="shared" si="5"/>
        <v>-0.25707257072570722</v>
      </c>
      <c r="K55" s="117">
        <v>835</v>
      </c>
      <c r="L55" s="118">
        <f t="shared" si="4"/>
        <v>0.38245033112582782</v>
      </c>
    </row>
    <row r="56" spans="1:13" x14ac:dyDescent="0.25">
      <c r="A56" s="1">
        <v>4</v>
      </c>
      <c r="B56" s="116" t="s">
        <v>82</v>
      </c>
      <c r="C56" s="117">
        <v>688</v>
      </c>
      <c r="D56" s="118">
        <v>0.56719817767653757</v>
      </c>
      <c r="E56" s="117">
        <v>838</v>
      </c>
      <c r="F56" s="118">
        <f t="shared" si="5"/>
        <v>0.21802325581395343</v>
      </c>
      <c r="G56" s="117">
        <v>563</v>
      </c>
      <c r="H56" s="118">
        <f t="shared" si="5"/>
        <v>-0.32816229116945106</v>
      </c>
      <c r="I56" s="117">
        <v>1123</v>
      </c>
      <c r="J56" s="118">
        <f t="shared" si="5"/>
        <v>0.99467140319715819</v>
      </c>
      <c r="K56" s="117">
        <v>1058</v>
      </c>
      <c r="L56" s="118">
        <f t="shared" si="4"/>
        <v>-5.7880676758682137E-2</v>
      </c>
    </row>
    <row r="57" spans="1:13" x14ac:dyDescent="0.25">
      <c r="A57" s="1">
        <v>5</v>
      </c>
      <c r="B57" s="116" t="s">
        <v>84</v>
      </c>
      <c r="C57" s="117">
        <v>629</v>
      </c>
      <c r="D57" s="118">
        <v>-8.7082728592162595E-2</v>
      </c>
      <c r="E57" s="117">
        <v>849</v>
      </c>
      <c r="F57" s="118">
        <f t="shared" si="5"/>
        <v>0.34976152623211454</v>
      </c>
      <c r="G57" s="117">
        <v>742</v>
      </c>
      <c r="H57" s="118">
        <f t="shared" si="5"/>
        <v>-0.12603062426383982</v>
      </c>
      <c r="I57" s="117">
        <v>815</v>
      </c>
      <c r="J57" s="118">
        <f t="shared" si="5"/>
        <v>9.8382749326145547E-2</v>
      </c>
      <c r="K57" s="117">
        <v>1392</v>
      </c>
      <c r="L57" s="118">
        <f t="shared" si="4"/>
        <v>0.7079754601226993</v>
      </c>
    </row>
    <row r="58" spans="1:13" x14ac:dyDescent="0.25">
      <c r="A58" s="1">
        <v>6</v>
      </c>
      <c r="B58" s="116" t="s">
        <v>86</v>
      </c>
      <c r="C58" s="117">
        <v>736</v>
      </c>
      <c r="D58" s="118">
        <v>-0.13411764705882356</v>
      </c>
      <c r="E58" s="117">
        <v>1281</v>
      </c>
      <c r="F58" s="118">
        <f t="shared" si="5"/>
        <v>0.74048913043478271</v>
      </c>
      <c r="G58" s="117">
        <v>858</v>
      </c>
      <c r="H58" s="118">
        <f t="shared" si="5"/>
        <v>-0.33021077283372369</v>
      </c>
      <c r="I58" s="117">
        <v>1243</v>
      </c>
      <c r="J58" s="118">
        <f t="shared" si="5"/>
        <v>0.44871794871794868</v>
      </c>
      <c r="K58" s="117">
        <v>2146</v>
      </c>
      <c r="L58" s="118">
        <f t="shared" si="4"/>
        <v>0.7264682220434433</v>
      </c>
    </row>
    <row r="59" spans="1:13" x14ac:dyDescent="0.25">
      <c r="A59" s="1">
        <v>7</v>
      </c>
      <c r="B59" s="116" t="s">
        <v>88</v>
      </c>
      <c r="C59" s="117">
        <v>1359</v>
      </c>
      <c r="D59" s="118">
        <v>-0.31224696356275305</v>
      </c>
      <c r="E59" s="117">
        <v>1542</v>
      </c>
      <c r="F59" s="118">
        <f t="shared" si="5"/>
        <v>0.13465783664459163</v>
      </c>
      <c r="G59" s="117">
        <v>1216</v>
      </c>
      <c r="H59" s="118">
        <f t="shared" si="5"/>
        <v>-0.21141374837872895</v>
      </c>
      <c r="I59" s="117">
        <v>1640</v>
      </c>
      <c r="J59" s="118">
        <f t="shared" si="5"/>
        <v>0.34868421052631571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1359</v>
      </c>
      <c r="D60" s="118">
        <v>-0.48561695685087058</v>
      </c>
      <c r="E60" s="117">
        <v>1534</v>
      </c>
      <c r="F60" s="118">
        <f t="shared" si="5"/>
        <v>0.1287711552612214</v>
      </c>
      <c r="G60" s="117">
        <v>1718</v>
      </c>
      <c r="H60" s="118">
        <f t="shared" si="5"/>
        <v>0.11994784876140807</v>
      </c>
      <c r="I60" s="117">
        <v>2020</v>
      </c>
      <c r="J60" s="118">
        <f t="shared" si="5"/>
        <v>0.17578579743888234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914</v>
      </c>
      <c r="D61" s="118">
        <v>-0.31943410275502604</v>
      </c>
      <c r="E61" s="117">
        <v>1027</v>
      </c>
      <c r="F61" s="118">
        <f t="shared" si="5"/>
        <v>0.12363238512035002</v>
      </c>
      <c r="G61" s="117">
        <v>1147</v>
      </c>
      <c r="H61" s="118">
        <f t="shared" si="5"/>
        <v>0.11684518013631928</v>
      </c>
      <c r="I61" s="117">
        <v>1800</v>
      </c>
      <c r="J61" s="118">
        <f t="shared" si="5"/>
        <v>0.56931124673060163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587</v>
      </c>
      <c r="D62" s="118">
        <v>-0.40102040816326534</v>
      </c>
      <c r="E62" s="117">
        <v>688</v>
      </c>
      <c r="F62" s="118">
        <f t="shared" si="5"/>
        <v>0.17206132879045999</v>
      </c>
      <c r="G62" s="117">
        <v>932</v>
      </c>
      <c r="H62" s="118">
        <f t="shared" si="5"/>
        <v>0.35465116279069764</v>
      </c>
      <c r="I62" s="117">
        <v>1091</v>
      </c>
      <c r="J62" s="118">
        <f t="shared" si="5"/>
        <v>0.17060085836909877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454</v>
      </c>
      <c r="D63" s="118">
        <v>0.43217665615141954</v>
      </c>
      <c r="E63" s="117">
        <v>605</v>
      </c>
      <c r="F63" s="118">
        <f t="shared" si="5"/>
        <v>0.33259911894273131</v>
      </c>
      <c r="G63" s="117">
        <v>937</v>
      </c>
      <c r="H63" s="118">
        <f t="shared" si="5"/>
        <v>0.54876033057851248</v>
      </c>
      <c r="I63" s="117">
        <v>941</v>
      </c>
      <c r="J63" s="118">
        <f t="shared" si="5"/>
        <v>4.2689434364995282E-3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821</v>
      </c>
      <c r="D64" s="118">
        <v>0.1645390070921986</v>
      </c>
      <c r="E64" s="117">
        <v>977</v>
      </c>
      <c r="F64" s="118">
        <f t="shared" si="5"/>
        <v>0.19001218026796596</v>
      </c>
      <c r="G64" s="117">
        <v>952</v>
      </c>
      <c r="H64" s="118">
        <f t="shared" si="5"/>
        <v>-2.5588536335721557E-2</v>
      </c>
      <c r="I64" s="117">
        <v>1104</v>
      </c>
      <c r="J64" s="118">
        <f t="shared" si="5"/>
        <v>0.15966386554621859</v>
      </c>
      <c r="K64" s="117"/>
      <c r="L64" s="118"/>
    </row>
    <row r="65" spans="1:13" ht="15.75" x14ac:dyDescent="0.25">
      <c r="B65" s="119" t="s">
        <v>32</v>
      </c>
      <c r="C65" s="120">
        <v>9118</v>
      </c>
      <c r="D65" s="121">
        <v>-0.17267035659196084</v>
      </c>
      <c r="E65" s="120">
        <v>11319</v>
      </c>
      <c r="F65" s="121">
        <f t="shared" si="5"/>
        <v>0.24139065584558028</v>
      </c>
      <c r="G65" s="120">
        <v>10833</v>
      </c>
      <c r="H65" s="121">
        <f t="shared" si="5"/>
        <v>-4.2936655181553096E-2</v>
      </c>
      <c r="I65" s="120">
        <v>13384</v>
      </c>
      <c r="J65" s="121">
        <f t="shared" si="5"/>
        <v>0.23548416874365374</v>
      </c>
      <c r="K65" s="120">
        <v>6649</v>
      </c>
      <c r="L65" s="121">
        <v>0.38868003341687563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249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229</v>
      </c>
      <c r="D75" s="118">
        <v>-0.92084341513999313</v>
      </c>
      <c r="E75" s="117">
        <v>927</v>
      </c>
      <c r="F75" s="118">
        <f>IFERROR(E75/C75-1,"-")</f>
        <v>3.0480349344978164</v>
      </c>
      <c r="G75" s="117">
        <v>571</v>
      </c>
      <c r="H75" s="118">
        <f>IFERROR(G75/E75-1,"-")</f>
        <v>-0.38403451995685001</v>
      </c>
      <c r="I75" s="117">
        <v>248</v>
      </c>
      <c r="J75" s="118">
        <f>IFERROR(I75/G75-1,"-")</f>
        <v>-0.56567425569176888</v>
      </c>
      <c r="K75" s="117">
        <v>544</v>
      </c>
      <c r="L75" s="118">
        <f t="shared" ref="L75:L80" si="6">IFERROR(K75/I75-1,"-")</f>
        <v>1.193548387096774</v>
      </c>
    </row>
    <row r="76" spans="1:13" x14ac:dyDescent="0.25">
      <c r="A76" s="1">
        <v>2</v>
      </c>
      <c r="B76" s="116" t="s">
        <v>78</v>
      </c>
      <c r="C76" s="117">
        <v>871</v>
      </c>
      <c r="D76" s="118">
        <v>-0.66201008925106719</v>
      </c>
      <c r="E76" s="117">
        <v>637</v>
      </c>
      <c r="F76" s="118">
        <f t="shared" ref="F76:J87" si="7">IFERROR(E76/C76-1,"-")</f>
        <v>-0.26865671641791045</v>
      </c>
      <c r="G76" s="117">
        <v>870</v>
      </c>
      <c r="H76" s="118">
        <f t="shared" si="7"/>
        <v>0.36577708006279441</v>
      </c>
      <c r="I76" s="117">
        <v>270</v>
      </c>
      <c r="J76" s="118">
        <f t="shared" si="7"/>
        <v>-0.68965517241379315</v>
      </c>
      <c r="K76" s="117">
        <v>424</v>
      </c>
      <c r="L76" s="118">
        <f t="shared" si="6"/>
        <v>0.57037037037037042</v>
      </c>
    </row>
    <row r="77" spans="1:13" x14ac:dyDescent="0.25">
      <c r="A77" s="1">
        <v>3</v>
      </c>
      <c r="B77" s="116" t="s">
        <v>80</v>
      </c>
      <c r="C77" s="117">
        <v>936</v>
      </c>
      <c r="D77" s="118">
        <v>-0.6560088202866593</v>
      </c>
      <c r="E77" s="117">
        <v>1036</v>
      </c>
      <c r="F77" s="118">
        <f t="shared" si="7"/>
        <v>0.1068376068376069</v>
      </c>
      <c r="G77" s="117">
        <v>1527</v>
      </c>
      <c r="H77" s="118">
        <f t="shared" si="7"/>
        <v>0.47393822393822393</v>
      </c>
      <c r="I77" s="117">
        <v>325</v>
      </c>
      <c r="J77" s="118">
        <f t="shared" si="7"/>
        <v>-0.78716437459070066</v>
      </c>
      <c r="K77" s="117">
        <v>541</v>
      </c>
      <c r="L77" s="118">
        <f t="shared" si="6"/>
        <v>0.66461538461538461</v>
      </c>
    </row>
    <row r="78" spans="1:13" x14ac:dyDescent="0.25">
      <c r="A78" s="1">
        <v>4</v>
      </c>
      <c r="B78" s="116" t="s">
        <v>82</v>
      </c>
      <c r="C78" s="117">
        <v>2366</v>
      </c>
      <c r="D78" s="118">
        <v>-0.3911477097272259</v>
      </c>
      <c r="E78" s="117">
        <v>3146</v>
      </c>
      <c r="F78" s="118">
        <f t="shared" si="7"/>
        <v>0.32967032967032961</v>
      </c>
      <c r="G78" s="117">
        <v>820</v>
      </c>
      <c r="H78" s="118">
        <f t="shared" si="7"/>
        <v>-0.73935155753337578</v>
      </c>
      <c r="I78" s="117">
        <v>1127</v>
      </c>
      <c r="J78" s="118">
        <f t="shared" si="7"/>
        <v>0.37439024390243913</v>
      </c>
      <c r="K78" s="117">
        <v>2113</v>
      </c>
      <c r="L78" s="118">
        <f t="shared" si="6"/>
        <v>0.87488908606921023</v>
      </c>
    </row>
    <row r="79" spans="1:13" x14ac:dyDescent="0.25">
      <c r="A79" s="1">
        <v>5</v>
      </c>
      <c r="B79" s="116" t="s">
        <v>84</v>
      </c>
      <c r="C79" s="117">
        <v>2228</v>
      </c>
      <c r="D79" s="118">
        <v>-0.34432018834608591</v>
      </c>
      <c r="E79" s="117">
        <v>1623</v>
      </c>
      <c r="F79" s="118">
        <f t="shared" si="7"/>
        <v>-0.27154398563734294</v>
      </c>
      <c r="G79" s="117">
        <v>1464</v>
      </c>
      <c r="H79" s="118">
        <f t="shared" si="7"/>
        <v>-9.7966728280961202E-2</v>
      </c>
      <c r="I79" s="117">
        <v>1032</v>
      </c>
      <c r="J79" s="118">
        <f t="shared" si="7"/>
        <v>-0.29508196721311475</v>
      </c>
      <c r="K79" s="117">
        <v>3251</v>
      </c>
      <c r="L79" s="118">
        <f t="shared" si="6"/>
        <v>2.1501937984496124</v>
      </c>
    </row>
    <row r="80" spans="1:13" x14ac:dyDescent="0.25">
      <c r="A80" s="1">
        <v>6</v>
      </c>
      <c r="B80" s="116" t="s">
        <v>86</v>
      </c>
      <c r="C80" s="117">
        <v>1245</v>
      </c>
      <c r="D80" s="118">
        <v>7.605877268798622E-2</v>
      </c>
      <c r="E80" s="117">
        <v>2218</v>
      </c>
      <c r="F80" s="118">
        <f t="shared" si="7"/>
        <v>0.78152610441767068</v>
      </c>
      <c r="G80" s="117">
        <v>1876</v>
      </c>
      <c r="H80" s="118">
        <f t="shared" si="7"/>
        <v>-0.15419296663660953</v>
      </c>
      <c r="I80" s="117">
        <v>1679</v>
      </c>
      <c r="J80" s="118">
        <f t="shared" si="7"/>
        <v>-0.10501066098081024</v>
      </c>
      <c r="K80" s="117">
        <v>4228</v>
      </c>
      <c r="L80" s="118">
        <f t="shared" si="6"/>
        <v>1.518165574746873</v>
      </c>
    </row>
    <row r="81" spans="1:13" x14ac:dyDescent="0.25">
      <c r="A81" s="1">
        <v>7</v>
      </c>
      <c r="B81" s="116" t="s">
        <v>88</v>
      </c>
      <c r="C81" s="117">
        <v>2676</v>
      </c>
      <c r="D81" s="118">
        <v>0.24581005586592175</v>
      </c>
      <c r="E81" s="117">
        <v>4412</v>
      </c>
      <c r="F81" s="118">
        <f t="shared" si="7"/>
        <v>0.64872944693572498</v>
      </c>
      <c r="G81" s="117">
        <v>2896</v>
      </c>
      <c r="H81" s="118">
        <f t="shared" si="7"/>
        <v>-0.34360834088848591</v>
      </c>
      <c r="I81" s="117">
        <v>4560</v>
      </c>
      <c r="J81" s="118">
        <f t="shared" si="7"/>
        <v>0.57458563535911611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4161</v>
      </c>
      <c r="D82" s="118">
        <v>-0.30278150134048254</v>
      </c>
      <c r="E82" s="117">
        <v>2724</v>
      </c>
      <c r="F82" s="118">
        <f t="shared" si="7"/>
        <v>-0.34534967555875995</v>
      </c>
      <c r="G82" s="117">
        <v>3290</v>
      </c>
      <c r="H82" s="118">
        <f t="shared" si="7"/>
        <v>0.20778267254038174</v>
      </c>
      <c r="I82" s="117">
        <v>3389</v>
      </c>
      <c r="J82" s="118">
        <f t="shared" si="7"/>
        <v>3.0091185410334287E-2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2532</v>
      </c>
      <c r="D83" s="118">
        <v>-0.34216679657053783</v>
      </c>
      <c r="E83" s="117">
        <v>2355</v>
      </c>
      <c r="F83" s="118">
        <f t="shared" si="7"/>
        <v>-6.9905213270142208E-2</v>
      </c>
      <c r="G83" s="117">
        <v>1691</v>
      </c>
      <c r="H83" s="118">
        <f t="shared" si="7"/>
        <v>-0.28195329087048837</v>
      </c>
      <c r="I83" s="117">
        <v>3661</v>
      </c>
      <c r="J83" s="118">
        <f t="shared" si="7"/>
        <v>1.1649911295091662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1064</v>
      </c>
      <c r="D84" s="118">
        <v>-0.68086382723455308</v>
      </c>
      <c r="E84" s="117">
        <v>1689</v>
      </c>
      <c r="F84" s="118">
        <f t="shared" si="7"/>
        <v>0.58740601503759393</v>
      </c>
      <c r="G84" s="117">
        <v>2557</v>
      </c>
      <c r="H84" s="118">
        <f t="shared" si="7"/>
        <v>0.51391355831853169</v>
      </c>
      <c r="I84" s="117">
        <v>1834</v>
      </c>
      <c r="J84" s="118">
        <f t="shared" si="7"/>
        <v>-0.28275322643723111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634</v>
      </c>
      <c r="D85" s="118">
        <v>-0.31901181525241673</v>
      </c>
      <c r="E85" s="117">
        <v>679</v>
      </c>
      <c r="F85" s="118">
        <f t="shared" si="7"/>
        <v>7.0977917981072558E-2</v>
      </c>
      <c r="G85" s="117">
        <v>367</v>
      </c>
      <c r="H85" s="118">
        <f t="shared" si="7"/>
        <v>-0.459499263622975</v>
      </c>
      <c r="I85" s="117">
        <v>514</v>
      </c>
      <c r="J85" s="118">
        <f t="shared" si="7"/>
        <v>0.40054495912806543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1026</v>
      </c>
      <c r="D86" s="118">
        <v>-0.23030757689422354</v>
      </c>
      <c r="E86" s="117">
        <v>906</v>
      </c>
      <c r="F86" s="118">
        <f t="shared" si="7"/>
        <v>-0.11695906432748537</v>
      </c>
      <c r="G86" s="117">
        <v>447</v>
      </c>
      <c r="H86" s="118">
        <f t="shared" si="7"/>
        <v>-0.50662251655629142</v>
      </c>
      <c r="I86" s="117">
        <v>967</v>
      </c>
      <c r="J86" s="118">
        <f t="shared" si="7"/>
        <v>1.1633109619686799</v>
      </c>
      <c r="K86" s="117"/>
      <c r="L86" s="118"/>
    </row>
    <row r="87" spans="1:13" ht="15.75" x14ac:dyDescent="0.25">
      <c r="B87" s="119" t="s">
        <v>32</v>
      </c>
      <c r="C87" s="120">
        <v>19968</v>
      </c>
      <c r="D87" s="121">
        <v>-0.41605497879806985</v>
      </c>
      <c r="E87" s="120">
        <v>22352</v>
      </c>
      <c r="F87" s="121">
        <f t="shared" si="7"/>
        <v>0.11939102564102555</v>
      </c>
      <c r="G87" s="120">
        <v>18376</v>
      </c>
      <c r="H87" s="121">
        <f t="shared" si="7"/>
        <v>-0.17788117394416603</v>
      </c>
      <c r="I87" s="120">
        <v>19606</v>
      </c>
      <c r="J87" s="121">
        <f t="shared" si="7"/>
        <v>6.693513278188945E-2</v>
      </c>
      <c r="K87" s="120">
        <v>11101</v>
      </c>
      <c r="L87" s="121">
        <v>1.3715018158513139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14854</v>
      </c>
      <c r="D97" s="118">
        <v>4.1756097560975611</v>
      </c>
      <c r="E97" s="117">
        <v>20841</v>
      </c>
      <c r="F97" s="118">
        <f t="shared" ref="F97:J109" si="8">IFERROR(E97/C97-1,"-")</f>
        <v>0.40305641578026119</v>
      </c>
      <c r="G97" s="117">
        <v>22137</v>
      </c>
      <c r="H97" s="118">
        <f t="shared" si="8"/>
        <v>6.21851158773572E-2</v>
      </c>
      <c r="I97" s="117">
        <v>21677</v>
      </c>
      <c r="J97" s="118">
        <f t="shared" si="8"/>
        <v>-2.0779690111577875E-2</v>
      </c>
      <c r="K97" s="117">
        <v>22459</v>
      </c>
      <c r="L97" s="118">
        <f t="shared" ref="L97:L102" si="9">IFERROR(K97/I97-1,"-")</f>
        <v>3.6075102643354784E-2</v>
      </c>
    </row>
    <row r="98" spans="2:12" x14ac:dyDescent="0.25">
      <c r="B98" s="116" t="s">
        <v>78</v>
      </c>
      <c r="C98" s="117">
        <v>20280</v>
      </c>
      <c r="D98" s="118">
        <v>7.7602591792656579</v>
      </c>
      <c r="E98" s="117">
        <v>21940</v>
      </c>
      <c r="F98" s="118">
        <f t="shared" si="8"/>
        <v>8.1854043392505016E-2</v>
      </c>
      <c r="G98" s="117">
        <v>22578</v>
      </c>
      <c r="H98" s="118">
        <f t="shared" si="8"/>
        <v>2.9079307201458571E-2</v>
      </c>
      <c r="I98" s="117">
        <v>22615</v>
      </c>
      <c r="J98" s="118">
        <f t="shared" si="8"/>
        <v>1.6387633979979555E-3</v>
      </c>
      <c r="K98" s="117">
        <v>21102</v>
      </c>
      <c r="L98" s="118">
        <f t="shared" si="9"/>
        <v>-6.6902498341808503E-2</v>
      </c>
    </row>
    <row r="99" spans="2:12" x14ac:dyDescent="0.25">
      <c r="B99" s="116" t="s">
        <v>80</v>
      </c>
      <c r="C99" s="117">
        <v>20754</v>
      </c>
      <c r="D99" s="118">
        <v>7.9650107991360688</v>
      </c>
      <c r="E99" s="117">
        <v>19906</v>
      </c>
      <c r="F99" s="118">
        <f t="shared" si="8"/>
        <v>-4.0859593331405986E-2</v>
      </c>
      <c r="G99" s="117">
        <v>25016</v>
      </c>
      <c r="H99" s="118">
        <f t="shared" si="8"/>
        <v>0.25670652064704114</v>
      </c>
      <c r="I99" s="117">
        <v>23125</v>
      </c>
      <c r="J99" s="118">
        <f t="shared" si="8"/>
        <v>-7.559162136232811E-2</v>
      </c>
      <c r="K99" s="117">
        <v>22301</v>
      </c>
      <c r="L99" s="118">
        <f t="shared" si="9"/>
        <v>-3.5632432432432415E-2</v>
      </c>
    </row>
    <row r="100" spans="2:12" x14ac:dyDescent="0.25">
      <c r="B100" s="116" t="s">
        <v>82</v>
      </c>
      <c r="C100" s="117">
        <v>20840</v>
      </c>
      <c r="D100" s="118">
        <v>8.7474275023386348</v>
      </c>
      <c r="E100" s="117">
        <v>19500</v>
      </c>
      <c r="F100" s="118">
        <f t="shared" si="8"/>
        <v>-6.4299424184261045E-2</v>
      </c>
      <c r="G100" s="117">
        <v>20822</v>
      </c>
      <c r="H100" s="118">
        <f t="shared" si="8"/>
        <v>6.7794871794871758E-2</v>
      </c>
      <c r="I100" s="117">
        <v>21253</v>
      </c>
      <c r="J100" s="118">
        <f t="shared" si="8"/>
        <v>2.0699260397656349E-2</v>
      </c>
      <c r="K100" s="117">
        <v>20339</v>
      </c>
      <c r="L100" s="118">
        <f t="shared" si="9"/>
        <v>-4.3005693313885152E-2</v>
      </c>
    </row>
    <row r="101" spans="2:12" x14ac:dyDescent="0.25">
      <c r="B101" s="116" t="s">
        <v>84</v>
      </c>
      <c r="C101" s="117">
        <v>17394</v>
      </c>
      <c r="D101" s="118">
        <v>5.3574561403508776</v>
      </c>
      <c r="E101" s="117">
        <v>19075</v>
      </c>
      <c r="F101" s="118">
        <f t="shared" si="8"/>
        <v>9.664252040933663E-2</v>
      </c>
      <c r="G101" s="117">
        <v>21243</v>
      </c>
      <c r="H101" s="118">
        <f t="shared" si="8"/>
        <v>0.11365661861074705</v>
      </c>
      <c r="I101" s="117">
        <v>17689</v>
      </c>
      <c r="J101" s="118">
        <f t="shared" si="8"/>
        <v>-0.16730217012662996</v>
      </c>
      <c r="K101" s="117">
        <v>18611</v>
      </c>
      <c r="L101" s="118">
        <f t="shared" si="9"/>
        <v>5.2122788173441181E-2</v>
      </c>
    </row>
    <row r="102" spans="2:12" x14ac:dyDescent="0.25">
      <c r="B102" s="116" t="s">
        <v>86</v>
      </c>
      <c r="C102" s="117">
        <v>16905</v>
      </c>
      <c r="D102" s="118">
        <v>8.4178272980501401</v>
      </c>
      <c r="E102" s="117">
        <v>17566</v>
      </c>
      <c r="F102" s="118">
        <f t="shared" si="8"/>
        <v>3.9100857734398087E-2</v>
      </c>
      <c r="G102" s="117">
        <v>20107</v>
      </c>
      <c r="H102" s="118">
        <f t="shared" si="8"/>
        <v>0.14465444608903555</v>
      </c>
      <c r="I102" s="117">
        <v>20237</v>
      </c>
      <c r="J102" s="118">
        <f t="shared" si="8"/>
        <v>6.4654100561993832E-3</v>
      </c>
      <c r="K102" s="117">
        <v>18699</v>
      </c>
      <c r="L102" s="118">
        <f t="shared" si="9"/>
        <v>-7.5999407026733246E-2</v>
      </c>
    </row>
    <row r="103" spans="2:12" x14ac:dyDescent="0.25">
      <c r="B103" s="116" t="s">
        <v>88</v>
      </c>
      <c r="C103" s="117">
        <v>19076</v>
      </c>
      <c r="D103" s="118">
        <v>2.1297785069729285</v>
      </c>
      <c r="E103" s="117">
        <v>20497</v>
      </c>
      <c r="F103" s="118">
        <f t="shared" si="8"/>
        <v>7.4491507653596134E-2</v>
      </c>
      <c r="G103" s="117">
        <v>20781</v>
      </c>
      <c r="H103" s="118">
        <f t="shared" si="8"/>
        <v>1.3855686197980166E-2</v>
      </c>
      <c r="I103" s="117">
        <v>21752</v>
      </c>
      <c r="J103" s="118">
        <f t="shared" si="8"/>
        <v>4.6725374139839237E-2</v>
      </c>
      <c r="K103" s="117"/>
      <c r="L103" s="118"/>
    </row>
    <row r="104" spans="2:12" x14ac:dyDescent="0.25">
      <c r="B104" s="116" t="s">
        <v>90</v>
      </c>
      <c r="C104" s="117">
        <v>19139</v>
      </c>
      <c r="D104" s="118">
        <v>0.9876414996365146</v>
      </c>
      <c r="E104" s="117">
        <v>21237</v>
      </c>
      <c r="F104" s="118">
        <f t="shared" si="8"/>
        <v>0.10961910235644501</v>
      </c>
      <c r="G104" s="117">
        <v>20311</v>
      </c>
      <c r="H104" s="118">
        <f t="shared" si="8"/>
        <v>-4.3603145453689263E-2</v>
      </c>
      <c r="I104" s="117">
        <v>20050</v>
      </c>
      <c r="J104" s="118">
        <f t="shared" si="8"/>
        <v>-1.2850179705578224E-2</v>
      </c>
      <c r="K104" s="117"/>
      <c r="L104" s="118"/>
    </row>
    <row r="105" spans="2:12" x14ac:dyDescent="0.25">
      <c r="B105" s="116" t="s">
        <v>92</v>
      </c>
      <c r="C105" s="117">
        <v>16684</v>
      </c>
      <c r="D105" s="118">
        <v>0.65598014888337475</v>
      </c>
      <c r="E105" s="117">
        <v>18724</v>
      </c>
      <c r="F105" s="118">
        <f t="shared" si="8"/>
        <v>0.12227283625029961</v>
      </c>
      <c r="G105" s="117">
        <v>18344</v>
      </c>
      <c r="H105" s="118">
        <f t="shared" si="8"/>
        <v>-2.0294808801538111E-2</v>
      </c>
      <c r="I105" s="117">
        <v>18796</v>
      </c>
      <c r="J105" s="118">
        <f t="shared" si="8"/>
        <v>2.4640209332751795E-2</v>
      </c>
      <c r="K105" s="117"/>
      <c r="L105" s="118"/>
    </row>
    <row r="106" spans="2:12" x14ac:dyDescent="0.25">
      <c r="B106" s="116" t="s">
        <v>94</v>
      </c>
      <c r="C106" s="117">
        <v>20676</v>
      </c>
      <c r="D106" s="118">
        <v>9.8268352278763516E-2</v>
      </c>
      <c r="E106" s="117">
        <v>22630</v>
      </c>
      <c r="F106" s="118">
        <f t="shared" si="8"/>
        <v>9.4505707100019265E-2</v>
      </c>
      <c r="G106" s="117">
        <v>23852</v>
      </c>
      <c r="H106" s="118">
        <f t="shared" si="8"/>
        <v>5.3999116217410492E-2</v>
      </c>
      <c r="I106" s="117">
        <v>23557</v>
      </c>
      <c r="J106" s="118">
        <f t="shared" si="8"/>
        <v>-1.2367935602884406E-2</v>
      </c>
      <c r="K106" s="117"/>
      <c r="L106" s="118"/>
    </row>
    <row r="107" spans="2:12" x14ac:dyDescent="0.25">
      <c r="B107" s="116" t="s">
        <v>96</v>
      </c>
      <c r="C107" s="117">
        <v>19991</v>
      </c>
      <c r="D107" s="118">
        <v>7.5363098440021536E-2</v>
      </c>
      <c r="E107" s="117">
        <v>22923</v>
      </c>
      <c r="F107" s="118">
        <f t="shared" si="8"/>
        <v>0.14666599969986494</v>
      </c>
      <c r="G107" s="117">
        <v>22059</v>
      </c>
      <c r="H107" s="118">
        <f t="shared" si="8"/>
        <v>-3.7691401648998868E-2</v>
      </c>
      <c r="I107" s="117">
        <v>21920</v>
      </c>
      <c r="J107" s="118">
        <f t="shared" si="8"/>
        <v>-6.301282923069973E-3</v>
      </c>
      <c r="K107" s="117"/>
      <c r="L107" s="118"/>
    </row>
    <row r="108" spans="2:12" x14ac:dyDescent="0.25">
      <c r="B108" s="116" t="s">
        <v>98</v>
      </c>
      <c r="C108" s="117">
        <v>21463</v>
      </c>
      <c r="D108" s="118">
        <v>0.2094556519779105</v>
      </c>
      <c r="E108" s="117">
        <v>22259</v>
      </c>
      <c r="F108" s="118">
        <f t="shared" si="8"/>
        <v>3.7087080091319891E-2</v>
      </c>
      <c r="G108" s="117">
        <v>21891</v>
      </c>
      <c r="H108" s="118">
        <f t="shared" si="8"/>
        <v>-1.6532638483310103E-2</v>
      </c>
      <c r="I108" s="117">
        <v>22003</v>
      </c>
      <c r="J108" s="118">
        <f t="shared" si="8"/>
        <v>5.1162578228496347E-3</v>
      </c>
      <c r="K108" s="117"/>
      <c r="L108" s="118"/>
    </row>
    <row r="109" spans="2:12" ht="15.75" x14ac:dyDescent="0.25">
      <c r="B109" s="119" t="s">
        <v>32</v>
      </c>
      <c r="C109" s="120">
        <v>228056</v>
      </c>
      <c r="D109" s="121">
        <v>1.3973089456533163</v>
      </c>
      <c r="E109" s="120">
        <v>247098</v>
      </c>
      <c r="F109" s="121">
        <f t="shared" si="8"/>
        <v>8.3497035815764509E-2</v>
      </c>
      <c r="G109" s="120">
        <v>259141</v>
      </c>
      <c r="H109" s="121">
        <f t="shared" si="8"/>
        <v>4.8737747776185891E-2</v>
      </c>
      <c r="I109" s="120">
        <v>254674</v>
      </c>
      <c r="J109" s="121">
        <f t="shared" si="8"/>
        <v>-1.7237720005711221E-2</v>
      </c>
      <c r="K109" s="120">
        <v>123511</v>
      </c>
      <c r="L109" s="121">
        <v>-2.4368858415747763E-2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251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4593</v>
      </c>
      <c r="D119" s="118">
        <v>37.596638655462186</v>
      </c>
      <c r="E119" s="117">
        <v>7748</v>
      </c>
      <c r="F119" s="118">
        <f t="shared" ref="F119:J131" si="10">IFERROR(E119/C119-1,"-")</f>
        <v>0.68691487045504029</v>
      </c>
      <c r="G119" s="117">
        <v>8816</v>
      </c>
      <c r="H119" s="118">
        <f t="shared" si="10"/>
        <v>0.13784202374806398</v>
      </c>
      <c r="I119" s="117">
        <v>8868</v>
      </c>
      <c r="J119" s="118">
        <f t="shared" si="10"/>
        <v>5.8983666061704909E-3</v>
      </c>
      <c r="K119" s="117">
        <v>8709</v>
      </c>
      <c r="L119" s="118">
        <f t="shared" ref="L119:L124" si="11">IFERROR(K119/I119-1,"-")</f>
        <v>-1.7929634641407288E-2</v>
      </c>
    </row>
    <row r="120" spans="1:13" x14ac:dyDescent="0.25">
      <c r="B120" s="116" t="s">
        <v>78</v>
      </c>
      <c r="C120" s="117">
        <v>7429</v>
      </c>
      <c r="D120" s="118">
        <v>86.4</v>
      </c>
      <c r="E120" s="117">
        <v>8576</v>
      </c>
      <c r="F120" s="118">
        <f t="shared" si="10"/>
        <v>0.15439493875353349</v>
      </c>
      <c r="G120" s="117">
        <v>9308</v>
      </c>
      <c r="H120" s="118">
        <f t="shared" si="10"/>
        <v>8.5354477611940371E-2</v>
      </c>
      <c r="I120" s="117">
        <v>9450</v>
      </c>
      <c r="J120" s="118">
        <f t="shared" si="10"/>
        <v>1.5255694026643729E-2</v>
      </c>
      <c r="K120" s="117">
        <v>8790</v>
      </c>
      <c r="L120" s="118">
        <f t="shared" si="11"/>
        <v>-6.9841269841269815E-2</v>
      </c>
    </row>
    <row r="121" spans="1:13" x14ac:dyDescent="0.25">
      <c r="B121" s="116" t="s">
        <v>80</v>
      </c>
      <c r="C121" s="117">
        <v>8841</v>
      </c>
      <c r="D121" s="118">
        <v>135.01538461538462</v>
      </c>
      <c r="E121" s="117">
        <v>7226</v>
      </c>
      <c r="F121" s="118">
        <f t="shared" si="10"/>
        <v>-0.18267164347924447</v>
      </c>
      <c r="G121" s="117">
        <v>9445</v>
      </c>
      <c r="H121" s="118">
        <f t="shared" si="10"/>
        <v>0.30708552449487958</v>
      </c>
      <c r="I121" s="117">
        <v>9153</v>
      </c>
      <c r="J121" s="118">
        <f t="shared" si="10"/>
        <v>-3.0915828480677643E-2</v>
      </c>
      <c r="K121" s="117">
        <v>9744</v>
      </c>
      <c r="L121" s="118">
        <f t="shared" si="11"/>
        <v>6.4568993772533556E-2</v>
      </c>
    </row>
    <row r="122" spans="1:13" x14ac:dyDescent="0.25">
      <c r="B122" s="116" t="s">
        <v>82</v>
      </c>
      <c r="C122" s="117">
        <v>9017</v>
      </c>
      <c r="D122" s="118">
        <v>208.69767441860466</v>
      </c>
      <c r="E122" s="117">
        <v>7139</v>
      </c>
      <c r="F122" s="118">
        <f t="shared" si="10"/>
        <v>-0.20827326161694582</v>
      </c>
      <c r="G122" s="117">
        <v>8977</v>
      </c>
      <c r="H122" s="118">
        <f t="shared" si="10"/>
        <v>0.25745902787505259</v>
      </c>
      <c r="I122" s="117">
        <v>9475</v>
      </c>
      <c r="J122" s="118">
        <f t="shared" si="10"/>
        <v>5.5475103041105145E-2</v>
      </c>
      <c r="K122" s="117">
        <v>8373</v>
      </c>
      <c r="L122" s="118">
        <f t="shared" si="11"/>
        <v>-0.1163060686015831</v>
      </c>
    </row>
    <row r="123" spans="1:13" x14ac:dyDescent="0.25">
      <c r="B123" s="116" t="s">
        <v>84</v>
      </c>
      <c r="C123" s="117">
        <v>8204</v>
      </c>
      <c r="D123" s="118">
        <v>145.5</v>
      </c>
      <c r="E123" s="117">
        <v>8883</v>
      </c>
      <c r="F123" s="118">
        <f t="shared" si="10"/>
        <v>8.2764505119453879E-2</v>
      </c>
      <c r="G123" s="117">
        <v>10301</v>
      </c>
      <c r="H123" s="118">
        <f t="shared" si="10"/>
        <v>0.15963075537543614</v>
      </c>
      <c r="I123" s="117">
        <v>9728</v>
      </c>
      <c r="J123" s="118">
        <f t="shared" si="10"/>
        <v>-5.5625667410931001E-2</v>
      </c>
      <c r="K123" s="117">
        <v>8166</v>
      </c>
      <c r="L123" s="118">
        <f t="shared" si="11"/>
        <v>-0.16056743421052633</v>
      </c>
    </row>
    <row r="124" spans="1:13" x14ac:dyDescent="0.25">
      <c r="B124" s="116" t="s">
        <v>86</v>
      </c>
      <c r="C124" s="117">
        <v>7353</v>
      </c>
      <c r="D124" s="118">
        <v>80.7</v>
      </c>
      <c r="E124" s="117">
        <v>8301</v>
      </c>
      <c r="F124" s="118">
        <f t="shared" si="10"/>
        <v>0.12892696858425134</v>
      </c>
      <c r="G124" s="117">
        <v>10338</v>
      </c>
      <c r="H124" s="118">
        <f t="shared" si="10"/>
        <v>0.24539212143115297</v>
      </c>
      <c r="I124" s="117">
        <v>10224</v>
      </c>
      <c r="J124" s="118">
        <f t="shared" si="10"/>
        <v>-1.1027278003482244E-2</v>
      </c>
      <c r="K124" s="117">
        <v>8619</v>
      </c>
      <c r="L124" s="118">
        <f t="shared" si="11"/>
        <v>-0.15698356807511737</v>
      </c>
    </row>
    <row r="125" spans="1:13" x14ac:dyDescent="0.25">
      <c r="B125" s="116" t="s">
        <v>88</v>
      </c>
      <c r="C125" s="117">
        <v>8399</v>
      </c>
      <c r="D125" s="118">
        <v>11.745068285280729</v>
      </c>
      <c r="E125" s="117">
        <v>9745</v>
      </c>
      <c r="F125" s="118">
        <f t="shared" si="10"/>
        <v>0.16025717347303248</v>
      </c>
      <c r="G125" s="117">
        <v>10171</v>
      </c>
      <c r="H125" s="118">
        <f t="shared" si="10"/>
        <v>4.3714725500256568E-2</v>
      </c>
      <c r="I125" s="117">
        <v>10842</v>
      </c>
      <c r="J125" s="118">
        <f t="shared" si="10"/>
        <v>6.5971880837675689E-2</v>
      </c>
      <c r="K125" s="117"/>
      <c r="L125" s="118"/>
    </row>
    <row r="126" spans="1:13" x14ac:dyDescent="0.25">
      <c r="B126" s="116" t="s">
        <v>90</v>
      </c>
      <c r="C126" s="117">
        <v>9415</v>
      </c>
      <c r="D126" s="118">
        <v>2.2465517241379311</v>
      </c>
      <c r="E126" s="117">
        <v>10320</v>
      </c>
      <c r="F126" s="118">
        <f t="shared" si="10"/>
        <v>9.6123207647371256E-2</v>
      </c>
      <c r="G126" s="117">
        <v>10030</v>
      </c>
      <c r="H126" s="118">
        <f t="shared" si="10"/>
        <v>-2.81007751937985E-2</v>
      </c>
      <c r="I126" s="117">
        <v>10751</v>
      </c>
      <c r="J126" s="118">
        <f t="shared" si="10"/>
        <v>7.1884346959122603E-2</v>
      </c>
      <c r="K126" s="117"/>
      <c r="L126" s="118"/>
    </row>
    <row r="127" spans="1:13" x14ac:dyDescent="0.25">
      <c r="B127" s="116" t="s">
        <v>92</v>
      </c>
      <c r="C127" s="117">
        <v>8053</v>
      </c>
      <c r="D127" s="118">
        <v>1.9903453397697737</v>
      </c>
      <c r="E127" s="117">
        <v>9284</v>
      </c>
      <c r="F127" s="118">
        <f t="shared" si="10"/>
        <v>0.15286228734633056</v>
      </c>
      <c r="G127" s="117">
        <v>9243</v>
      </c>
      <c r="H127" s="118">
        <f t="shared" si="10"/>
        <v>-4.4161999138302432E-3</v>
      </c>
      <c r="I127" s="117">
        <v>9507</v>
      </c>
      <c r="J127" s="118">
        <f t="shared" si="10"/>
        <v>2.8562155144433721E-2</v>
      </c>
      <c r="K127" s="117"/>
      <c r="L127" s="118"/>
    </row>
    <row r="128" spans="1:13" x14ac:dyDescent="0.25">
      <c r="A128" s="122"/>
      <c r="B128" s="116" t="s">
        <v>94</v>
      </c>
      <c r="C128" s="117">
        <v>9529</v>
      </c>
      <c r="D128" s="118">
        <v>0.36303819196109277</v>
      </c>
      <c r="E128" s="117">
        <v>10847</v>
      </c>
      <c r="F128" s="118">
        <f t="shared" si="10"/>
        <v>0.13831461853289961</v>
      </c>
      <c r="G128" s="117">
        <v>11119</v>
      </c>
      <c r="H128" s="118">
        <f t="shared" si="10"/>
        <v>2.5076057896192605E-2</v>
      </c>
      <c r="I128" s="117">
        <v>10787</v>
      </c>
      <c r="J128" s="118">
        <f t="shared" si="10"/>
        <v>-2.9858800251821194E-2</v>
      </c>
      <c r="K128" s="117"/>
      <c r="L128" s="118"/>
    </row>
    <row r="129" spans="2:13" x14ac:dyDescent="0.25">
      <c r="B129" s="116" t="s">
        <v>96</v>
      </c>
      <c r="C129" s="117">
        <v>7510</v>
      </c>
      <c r="D129" s="118">
        <v>7.2244431753283767E-2</v>
      </c>
      <c r="E129" s="117">
        <v>9244</v>
      </c>
      <c r="F129" s="118">
        <f t="shared" si="10"/>
        <v>0.23089214380825562</v>
      </c>
      <c r="G129" s="117">
        <v>9424</v>
      </c>
      <c r="H129" s="118">
        <f t="shared" si="10"/>
        <v>1.9472090004327036E-2</v>
      </c>
      <c r="I129" s="117">
        <v>8576</v>
      </c>
      <c r="J129" s="118">
        <f t="shared" si="10"/>
        <v>-8.9983022071307261E-2</v>
      </c>
      <c r="K129" s="117"/>
      <c r="L129" s="118"/>
    </row>
    <row r="130" spans="2:13" x14ac:dyDescent="0.25">
      <c r="B130" s="116" t="s">
        <v>98</v>
      </c>
      <c r="C130" s="117">
        <v>8219</v>
      </c>
      <c r="D130" s="118">
        <v>0.42641443943075319</v>
      </c>
      <c r="E130" s="117">
        <v>8681</v>
      </c>
      <c r="F130" s="118">
        <f t="shared" si="10"/>
        <v>5.6211217909721389E-2</v>
      </c>
      <c r="G130" s="117">
        <v>9229</v>
      </c>
      <c r="H130" s="118">
        <f t="shared" si="10"/>
        <v>6.3126367929962068E-2</v>
      </c>
      <c r="I130" s="117">
        <v>8448</v>
      </c>
      <c r="J130" s="118">
        <f t="shared" si="10"/>
        <v>-8.4624553039332584E-2</v>
      </c>
      <c r="K130" s="117"/>
      <c r="L130" s="118"/>
    </row>
    <row r="131" spans="2:13" ht="15.75" x14ac:dyDescent="0.25">
      <c r="B131" s="119" t="s">
        <v>32</v>
      </c>
      <c r="C131" s="120">
        <v>96562</v>
      </c>
      <c r="D131" s="121">
        <v>2.6483923376279894</v>
      </c>
      <c r="E131" s="120">
        <v>105994</v>
      </c>
      <c r="F131" s="121">
        <f t="shared" si="10"/>
        <v>9.7678175679874135E-2</v>
      </c>
      <c r="G131" s="120">
        <v>116401</v>
      </c>
      <c r="H131" s="121">
        <f t="shared" si="10"/>
        <v>9.8184802913372504E-2</v>
      </c>
      <c r="I131" s="120">
        <v>115809</v>
      </c>
      <c r="J131" s="121">
        <f t="shared" si="10"/>
        <v>-5.0858669599058715E-3</v>
      </c>
      <c r="K131" s="120">
        <v>52401</v>
      </c>
      <c r="L131" s="121">
        <v>-7.903616998840024E-2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252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1070</v>
      </c>
      <c r="D141" s="118">
        <v>3.476987447698745</v>
      </c>
      <c r="E141" s="117">
        <v>1623</v>
      </c>
      <c r="F141" s="118">
        <f t="shared" ref="F141:J153" si="12">IFERROR(E141/C141-1,"-")</f>
        <v>0.51682242990654204</v>
      </c>
      <c r="G141" s="117">
        <v>1598</v>
      </c>
      <c r="H141" s="118">
        <f t="shared" si="12"/>
        <v>-1.5403573629081957E-2</v>
      </c>
      <c r="I141" s="117">
        <v>1749</v>
      </c>
      <c r="J141" s="118">
        <f t="shared" si="12"/>
        <v>9.4493116395494292E-2</v>
      </c>
      <c r="K141" s="117">
        <v>1817</v>
      </c>
      <c r="L141" s="118">
        <f t="shared" ref="L141:L146" si="13">IFERROR(K141/I141-1,"-")</f>
        <v>3.8879359634076627E-2</v>
      </c>
    </row>
    <row r="142" spans="2:13" x14ac:dyDescent="0.25">
      <c r="B142" s="116" t="s">
        <v>78</v>
      </c>
      <c r="C142" s="117">
        <v>1299</v>
      </c>
      <c r="D142" s="118">
        <v>5.765625</v>
      </c>
      <c r="E142" s="117">
        <v>1902</v>
      </c>
      <c r="F142" s="118">
        <f t="shared" si="12"/>
        <v>0.46420323325635104</v>
      </c>
      <c r="G142" s="117">
        <v>2028</v>
      </c>
      <c r="H142" s="118">
        <f t="shared" si="12"/>
        <v>6.6246056782334417E-2</v>
      </c>
      <c r="I142" s="117">
        <v>1749</v>
      </c>
      <c r="J142" s="118">
        <f t="shared" si="12"/>
        <v>-0.1375739644970414</v>
      </c>
      <c r="K142" s="117">
        <v>1762</v>
      </c>
      <c r="L142" s="118">
        <f t="shared" si="13"/>
        <v>7.4328187535734891E-3</v>
      </c>
    </row>
    <row r="143" spans="2:13" x14ac:dyDescent="0.25">
      <c r="B143" s="116" t="s">
        <v>80</v>
      </c>
      <c r="C143" s="117">
        <v>1553</v>
      </c>
      <c r="D143" s="118">
        <v>3.9145569620253164</v>
      </c>
      <c r="E143" s="117">
        <v>2140</v>
      </c>
      <c r="F143" s="118">
        <f t="shared" si="12"/>
        <v>0.37797810688989064</v>
      </c>
      <c r="G143" s="117">
        <v>3428</v>
      </c>
      <c r="H143" s="118">
        <f t="shared" si="12"/>
        <v>0.60186915887850456</v>
      </c>
      <c r="I143" s="117">
        <v>2359</v>
      </c>
      <c r="J143" s="118">
        <f t="shared" si="12"/>
        <v>-0.31184364060676784</v>
      </c>
      <c r="K143" s="117">
        <v>2548</v>
      </c>
      <c r="L143" s="118">
        <f t="shared" si="13"/>
        <v>8.0118694362017795E-2</v>
      </c>
    </row>
    <row r="144" spans="2:13" x14ac:dyDescent="0.25">
      <c r="B144" s="116" t="s">
        <v>82</v>
      </c>
      <c r="C144" s="117">
        <v>1519</v>
      </c>
      <c r="D144" s="118">
        <v>4.6468401486988844</v>
      </c>
      <c r="E144" s="117">
        <v>1573</v>
      </c>
      <c r="F144" s="118">
        <f t="shared" si="12"/>
        <v>3.5549703752468798E-2</v>
      </c>
      <c r="G144" s="117">
        <v>1590</v>
      </c>
      <c r="H144" s="118">
        <f t="shared" si="12"/>
        <v>1.0807374443738027E-2</v>
      </c>
      <c r="I144" s="117">
        <v>2129</v>
      </c>
      <c r="J144" s="118">
        <f t="shared" si="12"/>
        <v>0.33899371069182394</v>
      </c>
      <c r="K144" s="117">
        <v>1713</v>
      </c>
      <c r="L144" s="118">
        <f t="shared" si="13"/>
        <v>-0.19539689995302956</v>
      </c>
    </row>
    <row r="145" spans="1:13" x14ac:dyDescent="0.25">
      <c r="B145" s="116" t="s">
        <v>84</v>
      </c>
      <c r="C145" s="117">
        <v>881</v>
      </c>
      <c r="D145" s="118">
        <v>2.3625954198473282</v>
      </c>
      <c r="E145" s="117">
        <v>1613</v>
      </c>
      <c r="F145" s="118">
        <f t="shared" si="12"/>
        <v>0.83087400681044277</v>
      </c>
      <c r="G145" s="117">
        <v>1681</v>
      </c>
      <c r="H145" s="118">
        <f t="shared" si="12"/>
        <v>4.2157470551766885E-2</v>
      </c>
      <c r="I145" s="117">
        <v>829</v>
      </c>
      <c r="J145" s="118">
        <f t="shared" si="12"/>
        <v>-0.50684116597263529</v>
      </c>
      <c r="K145" s="117">
        <v>1370</v>
      </c>
      <c r="L145" s="118">
        <f t="shared" si="13"/>
        <v>0.65259348612786483</v>
      </c>
    </row>
    <row r="146" spans="1:13" x14ac:dyDescent="0.25">
      <c r="B146" s="116" t="s">
        <v>86</v>
      </c>
      <c r="C146" s="117">
        <v>1321</v>
      </c>
      <c r="D146" s="118">
        <v>4.7186147186147185</v>
      </c>
      <c r="E146" s="117">
        <v>1398</v>
      </c>
      <c r="F146" s="118">
        <f t="shared" si="12"/>
        <v>5.8289174867524496E-2</v>
      </c>
      <c r="G146" s="117">
        <v>1391</v>
      </c>
      <c r="H146" s="118">
        <f t="shared" si="12"/>
        <v>-5.0071530758225569E-3</v>
      </c>
      <c r="I146" s="117">
        <v>1601</v>
      </c>
      <c r="J146" s="118">
        <f t="shared" si="12"/>
        <v>0.15097052480230055</v>
      </c>
      <c r="K146" s="117">
        <v>1240</v>
      </c>
      <c r="L146" s="118">
        <f t="shared" si="13"/>
        <v>-0.2254840724547158</v>
      </c>
    </row>
    <row r="147" spans="1:13" x14ac:dyDescent="0.25">
      <c r="B147" s="116" t="s">
        <v>88</v>
      </c>
      <c r="C147" s="117">
        <v>1114</v>
      </c>
      <c r="D147" s="118">
        <v>0.65037037037037027</v>
      </c>
      <c r="E147" s="117">
        <v>1518</v>
      </c>
      <c r="F147" s="118">
        <f t="shared" si="12"/>
        <v>0.36265709156193893</v>
      </c>
      <c r="G147" s="117">
        <v>1166</v>
      </c>
      <c r="H147" s="118">
        <f t="shared" si="12"/>
        <v>-0.23188405797101452</v>
      </c>
      <c r="I147" s="117">
        <v>1615</v>
      </c>
      <c r="J147" s="118">
        <f t="shared" si="12"/>
        <v>0.38507718696397952</v>
      </c>
      <c r="K147" s="117"/>
      <c r="L147" s="118"/>
    </row>
    <row r="148" spans="1:13" x14ac:dyDescent="0.25">
      <c r="B148" s="116" t="s">
        <v>90</v>
      </c>
      <c r="C148" s="117">
        <v>998</v>
      </c>
      <c r="D148" s="118">
        <v>0.10276243093922655</v>
      </c>
      <c r="E148" s="117">
        <v>1506</v>
      </c>
      <c r="F148" s="118">
        <f t="shared" si="12"/>
        <v>0.50901803607214435</v>
      </c>
      <c r="G148" s="117">
        <v>1232</v>
      </c>
      <c r="H148" s="118">
        <f t="shared" si="12"/>
        <v>-0.18193891102257631</v>
      </c>
      <c r="I148" s="117">
        <v>1507</v>
      </c>
      <c r="J148" s="118">
        <f t="shared" si="12"/>
        <v>0.22321428571428581</v>
      </c>
      <c r="K148" s="117"/>
      <c r="L148" s="118"/>
    </row>
    <row r="149" spans="1:13" x14ac:dyDescent="0.25">
      <c r="B149" s="116" t="s">
        <v>92</v>
      </c>
      <c r="C149" s="117">
        <v>1047</v>
      </c>
      <c r="D149" s="118">
        <v>0.2660217654171706</v>
      </c>
      <c r="E149" s="117">
        <v>1465</v>
      </c>
      <c r="F149" s="118">
        <f t="shared" si="12"/>
        <v>0.39923591212989495</v>
      </c>
      <c r="G149" s="117">
        <v>1114</v>
      </c>
      <c r="H149" s="118">
        <f t="shared" si="12"/>
        <v>-0.23959044368600679</v>
      </c>
      <c r="I149" s="117">
        <v>1375</v>
      </c>
      <c r="J149" s="118">
        <f t="shared" si="12"/>
        <v>0.23429084380610421</v>
      </c>
      <c r="K149" s="117"/>
      <c r="L149" s="118"/>
    </row>
    <row r="150" spans="1:13" x14ac:dyDescent="0.25">
      <c r="A150" s="122"/>
      <c r="B150" s="116" t="s">
        <v>94</v>
      </c>
      <c r="C150" s="117">
        <v>1679</v>
      </c>
      <c r="D150" s="118">
        <v>-9.4390507011866243E-2</v>
      </c>
      <c r="E150" s="117">
        <v>1982</v>
      </c>
      <c r="F150" s="118">
        <f t="shared" si="12"/>
        <v>0.18046456223942831</v>
      </c>
      <c r="G150" s="117">
        <v>1956</v>
      </c>
      <c r="H150" s="118">
        <f t="shared" si="12"/>
        <v>-1.3118062563067578E-2</v>
      </c>
      <c r="I150" s="117">
        <v>2380</v>
      </c>
      <c r="J150" s="118">
        <f t="shared" si="12"/>
        <v>0.21676891615541916</v>
      </c>
      <c r="K150" s="117"/>
      <c r="L150" s="118"/>
    </row>
    <row r="151" spans="1:13" x14ac:dyDescent="0.25">
      <c r="B151" s="116" t="s">
        <v>96</v>
      </c>
      <c r="C151" s="117">
        <v>2421</v>
      </c>
      <c r="D151" s="118">
        <v>0.23836317135549878</v>
      </c>
      <c r="E151" s="117">
        <v>2298</v>
      </c>
      <c r="F151" s="118">
        <f t="shared" si="12"/>
        <v>-5.0805452292441156E-2</v>
      </c>
      <c r="G151" s="117">
        <v>2484</v>
      </c>
      <c r="H151" s="118">
        <f t="shared" si="12"/>
        <v>8.0939947780678922E-2</v>
      </c>
      <c r="I151" s="117">
        <v>2391</v>
      </c>
      <c r="J151" s="118">
        <f t="shared" si="12"/>
        <v>-3.7439613526570104E-2</v>
      </c>
      <c r="K151" s="117"/>
      <c r="L151" s="118"/>
    </row>
    <row r="152" spans="1:13" x14ac:dyDescent="0.25">
      <c r="B152" s="116" t="s">
        <v>98</v>
      </c>
      <c r="C152" s="117">
        <v>1685</v>
      </c>
      <c r="D152" s="118">
        <v>7.1201525746980243E-2</v>
      </c>
      <c r="E152" s="117">
        <v>1850</v>
      </c>
      <c r="F152" s="118">
        <f t="shared" si="12"/>
        <v>9.7922848664688367E-2</v>
      </c>
      <c r="G152" s="117">
        <v>1784</v>
      </c>
      <c r="H152" s="118">
        <f t="shared" si="12"/>
        <v>-3.5675675675675644E-2</v>
      </c>
      <c r="I152" s="117">
        <v>1986</v>
      </c>
      <c r="J152" s="118">
        <f t="shared" si="12"/>
        <v>0.11322869955156944</v>
      </c>
      <c r="K152" s="117"/>
      <c r="L152" s="118"/>
    </row>
    <row r="153" spans="1:13" ht="15.75" x14ac:dyDescent="0.25">
      <c r="B153" s="119" t="s">
        <v>32</v>
      </c>
      <c r="C153" s="120">
        <v>16587</v>
      </c>
      <c r="D153" s="121">
        <v>0.78393202839320275</v>
      </c>
      <c r="E153" s="120">
        <v>20868</v>
      </c>
      <c r="F153" s="121">
        <f t="shared" si="12"/>
        <v>0.25809368782781705</v>
      </c>
      <c r="G153" s="120">
        <v>21452</v>
      </c>
      <c r="H153" s="121">
        <f t="shared" si="12"/>
        <v>2.798543224075134E-2</v>
      </c>
      <c r="I153" s="120">
        <v>21670</v>
      </c>
      <c r="J153" s="121">
        <f t="shared" si="12"/>
        <v>1.0162222636584062E-2</v>
      </c>
      <c r="K153" s="120">
        <v>10450</v>
      </c>
      <c r="L153" s="121">
        <v>3.2642089093701809E-3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253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1353</v>
      </c>
      <c r="D163" s="118">
        <v>0.30724637681159428</v>
      </c>
      <c r="E163" s="117">
        <v>1657</v>
      </c>
      <c r="F163" s="118">
        <f t="shared" ref="F163:J175" si="14">IFERROR(E163/C163-1,"-")</f>
        <v>0.22468588322246852</v>
      </c>
      <c r="G163" s="117">
        <v>1497</v>
      </c>
      <c r="H163" s="118">
        <f t="shared" si="14"/>
        <v>-9.656004828002418E-2</v>
      </c>
      <c r="I163" s="117">
        <v>1563</v>
      </c>
      <c r="J163" s="118">
        <f t="shared" si="14"/>
        <v>4.4088176352705455E-2</v>
      </c>
      <c r="K163" s="117">
        <v>1519</v>
      </c>
      <c r="L163" s="118">
        <f t="shared" ref="L163:L168" si="15">IFERROR(K163/I163-1,"-")</f>
        <v>-2.8150991682661552E-2</v>
      </c>
    </row>
    <row r="164" spans="2:12" x14ac:dyDescent="0.25">
      <c r="B164" s="116" t="s">
        <v>78</v>
      </c>
      <c r="C164" s="117">
        <v>2904</v>
      </c>
      <c r="D164" s="118">
        <v>2.0730158730158732</v>
      </c>
      <c r="E164" s="117">
        <v>2192</v>
      </c>
      <c r="F164" s="118">
        <f t="shared" si="14"/>
        <v>-0.24517906336088158</v>
      </c>
      <c r="G164" s="117">
        <v>2057</v>
      </c>
      <c r="H164" s="118">
        <f t="shared" si="14"/>
        <v>-6.1587591240875872E-2</v>
      </c>
      <c r="I164" s="117">
        <v>2346</v>
      </c>
      <c r="J164" s="118">
        <f t="shared" si="14"/>
        <v>0.14049586776859502</v>
      </c>
      <c r="K164" s="117">
        <v>1987</v>
      </c>
      <c r="L164" s="118">
        <f t="shared" si="15"/>
        <v>-0.15302642796248933</v>
      </c>
    </row>
    <row r="165" spans="2:12" x14ac:dyDescent="0.25">
      <c r="B165" s="116" t="s">
        <v>80</v>
      </c>
      <c r="C165" s="117">
        <v>2196</v>
      </c>
      <c r="D165" s="118">
        <v>2.0164835164835164</v>
      </c>
      <c r="E165" s="117">
        <v>1764</v>
      </c>
      <c r="F165" s="118">
        <f t="shared" si="14"/>
        <v>-0.19672131147540983</v>
      </c>
      <c r="G165" s="117">
        <v>2459</v>
      </c>
      <c r="H165" s="118">
        <f t="shared" si="14"/>
        <v>0.39399092970521532</v>
      </c>
      <c r="I165" s="117">
        <v>2000</v>
      </c>
      <c r="J165" s="118">
        <f t="shared" si="14"/>
        <v>-0.18666124440829601</v>
      </c>
      <c r="K165" s="117">
        <v>1723</v>
      </c>
      <c r="L165" s="118">
        <f t="shared" si="15"/>
        <v>-0.13849999999999996</v>
      </c>
    </row>
    <row r="166" spans="2:12" x14ac:dyDescent="0.25">
      <c r="B166" s="116" t="s">
        <v>82</v>
      </c>
      <c r="C166" s="117">
        <v>2930</v>
      </c>
      <c r="D166" s="118">
        <v>5.1945031712473577</v>
      </c>
      <c r="E166" s="117">
        <v>2972</v>
      </c>
      <c r="F166" s="118">
        <f t="shared" si="14"/>
        <v>1.4334470989761039E-2</v>
      </c>
      <c r="G166" s="117">
        <v>3165</v>
      </c>
      <c r="H166" s="118">
        <f t="shared" si="14"/>
        <v>6.4939434724091472E-2</v>
      </c>
      <c r="I166" s="117">
        <v>2200</v>
      </c>
      <c r="J166" s="118">
        <f t="shared" si="14"/>
        <v>-0.30489731437598733</v>
      </c>
      <c r="K166" s="117">
        <v>2954</v>
      </c>
      <c r="L166" s="118">
        <f t="shared" si="15"/>
        <v>0.34272727272727277</v>
      </c>
    </row>
    <row r="167" spans="2:12" x14ac:dyDescent="0.25">
      <c r="B167" s="116" t="s">
        <v>84</v>
      </c>
      <c r="C167" s="117">
        <v>2517</v>
      </c>
      <c r="D167" s="118">
        <v>1.799777530589544</v>
      </c>
      <c r="E167" s="117">
        <v>2516</v>
      </c>
      <c r="F167" s="118">
        <f t="shared" si="14"/>
        <v>-3.9729837107671528E-4</v>
      </c>
      <c r="G167" s="117">
        <v>2477</v>
      </c>
      <c r="H167" s="118">
        <f t="shared" si="14"/>
        <v>-1.5500794912559623E-2</v>
      </c>
      <c r="I167" s="117">
        <v>1698</v>
      </c>
      <c r="J167" s="118">
        <f t="shared" si="14"/>
        <v>-0.3144933387161889</v>
      </c>
      <c r="K167" s="117">
        <v>2147</v>
      </c>
      <c r="L167" s="118">
        <f t="shared" si="15"/>
        <v>0.26442873969375746</v>
      </c>
    </row>
    <row r="168" spans="2:12" x14ac:dyDescent="0.25">
      <c r="B168" s="116" t="s">
        <v>86</v>
      </c>
      <c r="C168" s="117">
        <v>1955</v>
      </c>
      <c r="D168" s="118">
        <v>4.1856763925729439</v>
      </c>
      <c r="E168" s="117">
        <v>1820</v>
      </c>
      <c r="F168" s="118">
        <f t="shared" si="14"/>
        <v>-6.9053708439897665E-2</v>
      </c>
      <c r="G168" s="117">
        <v>1716</v>
      </c>
      <c r="H168" s="118">
        <f t="shared" si="14"/>
        <v>-5.7142857142857162E-2</v>
      </c>
      <c r="I168" s="117">
        <v>1687</v>
      </c>
      <c r="J168" s="118">
        <f t="shared" si="14"/>
        <v>-1.689976689976691E-2</v>
      </c>
      <c r="K168" s="117">
        <v>1580</v>
      </c>
      <c r="L168" s="118">
        <f t="shared" si="15"/>
        <v>-6.3426200355660933E-2</v>
      </c>
    </row>
    <row r="169" spans="2:12" x14ac:dyDescent="0.25">
      <c r="B169" s="116" t="s">
        <v>88</v>
      </c>
      <c r="C169" s="117">
        <v>2623</v>
      </c>
      <c r="D169" s="118">
        <v>1.294838145231846</v>
      </c>
      <c r="E169" s="117">
        <v>2026</v>
      </c>
      <c r="F169" s="118">
        <f t="shared" si="14"/>
        <v>-0.22760198246282881</v>
      </c>
      <c r="G169" s="117">
        <v>1892</v>
      </c>
      <c r="H169" s="118">
        <f t="shared" si="14"/>
        <v>-6.6140177690029667E-2</v>
      </c>
      <c r="I169" s="117">
        <v>2124</v>
      </c>
      <c r="J169" s="118">
        <f t="shared" si="14"/>
        <v>0.12262156448202965</v>
      </c>
      <c r="K169" s="117"/>
      <c r="L169" s="118"/>
    </row>
    <row r="170" spans="2:12" x14ac:dyDescent="0.25">
      <c r="B170" s="116" t="s">
        <v>90</v>
      </c>
      <c r="C170" s="117">
        <v>2466</v>
      </c>
      <c r="D170" s="118">
        <v>0.41318051575931225</v>
      </c>
      <c r="E170" s="117">
        <v>2255</v>
      </c>
      <c r="F170" s="118">
        <f t="shared" si="14"/>
        <v>-8.5563665855636684E-2</v>
      </c>
      <c r="G170" s="117">
        <v>2125</v>
      </c>
      <c r="H170" s="118">
        <f t="shared" si="14"/>
        <v>-5.7649667405764937E-2</v>
      </c>
      <c r="I170" s="117">
        <v>2041</v>
      </c>
      <c r="J170" s="118">
        <f t="shared" si="14"/>
        <v>-3.9529411764705924E-2</v>
      </c>
      <c r="K170" s="117"/>
      <c r="L170" s="118"/>
    </row>
    <row r="171" spans="2:12" x14ac:dyDescent="0.25">
      <c r="B171" s="116" t="s">
        <v>92</v>
      </c>
      <c r="C171" s="117">
        <v>1641</v>
      </c>
      <c r="D171" s="118">
        <v>0.38481012658227853</v>
      </c>
      <c r="E171" s="117">
        <v>2059</v>
      </c>
      <c r="F171" s="118">
        <f t="shared" si="14"/>
        <v>0.25472273004265689</v>
      </c>
      <c r="G171" s="117">
        <v>1668</v>
      </c>
      <c r="H171" s="118">
        <f t="shared" si="14"/>
        <v>-0.18989800874210783</v>
      </c>
      <c r="I171" s="117">
        <v>1642</v>
      </c>
      <c r="J171" s="118">
        <f t="shared" si="14"/>
        <v>-1.5587529976019199E-2</v>
      </c>
      <c r="K171" s="117"/>
      <c r="L171" s="118"/>
    </row>
    <row r="172" spans="2:12" x14ac:dyDescent="0.25">
      <c r="B172" s="116" t="s">
        <v>94</v>
      </c>
      <c r="C172" s="117">
        <v>2797</v>
      </c>
      <c r="D172" s="118">
        <v>-3.9173789173788665E-3</v>
      </c>
      <c r="E172" s="117">
        <v>2556</v>
      </c>
      <c r="F172" s="118">
        <f t="shared" si="14"/>
        <v>-8.6163746871648184E-2</v>
      </c>
      <c r="G172" s="117">
        <v>2794</v>
      </c>
      <c r="H172" s="118">
        <f t="shared" si="14"/>
        <v>9.3114241001564846E-2</v>
      </c>
      <c r="I172" s="117">
        <v>2877</v>
      </c>
      <c r="J172" s="118">
        <f t="shared" si="14"/>
        <v>2.970651395848245E-2</v>
      </c>
      <c r="K172" s="117"/>
      <c r="L172" s="118"/>
    </row>
    <row r="173" spans="2:12" x14ac:dyDescent="0.25">
      <c r="B173" s="116" t="s">
        <v>96</v>
      </c>
      <c r="C173" s="117">
        <v>1616</v>
      </c>
      <c r="D173" s="118">
        <v>-0.19561971129915379</v>
      </c>
      <c r="E173" s="117">
        <v>1504</v>
      </c>
      <c r="F173" s="118">
        <f t="shared" si="14"/>
        <v>-6.9306930693069257E-2</v>
      </c>
      <c r="G173" s="117">
        <v>1368</v>
      </c>
      <c r="H173" s="118">
        <f t="shared" si="14"/>
        <v>-9.0425531914893664E-2</v>
      </c>
      <c r="I173" s="117">
        <v>1730</v>
      </c>
      <c r="J173" s="118">
        <f t="shared" si="14"/>
        <v>0.26461988304093564</v>
      </c>
      <c r="K173" s="117"/>
      <c r="L173" s="118"/>
    </row>
    <row r="174" spans="2:12" x14ac:dyDescent="0.25">
      <c r="B174" s="116" t="s">
        <v>98</v>
      </c>
      <c r="C174" s="117">
        <v>1942</v>
      </c>
      <c r="D174" s="118">
        <v>2.2643496577145816E-2</v>
      </c>
      <c r="E174" s="117">
        <v>1825</v>
      </c>
      <c r="F174" s="118">
        <f t="shared" si="14"/>
        <v>-6.0247167868177187E-2</v>
      </c>
      <c r="G174" s="117">
        <v>1388</v>
      </c>
      <c r="H174" s="118">
        <f t="shared" si="14"/>
        <v>-0.23945205479452059</v>
      </c>
      <c r="I174" s="117">
        <v>1748</v>
      </c>
      <c r="J174" s="118">
        <f t="shared" si="14"/>
        <v>0.25936599423631135</v>
      </c>
      <c r="K174" s="117"/>
      <c r="L174" s="118"/>
    </row>
    <row r="175" spans="2:12" ht="15.75" x14ac:dyDescent="0.25">
      <c r="B175" s="119" t="s">
        <v>32</v>
      </c>
      <c r="C175" s="120">
        <v>26940</v>
      </c>
      <c r="D175" s="121">
        <v>0.7670208579299489</v>
      </c>
      <c r="E175" s="120">
        <v>25146</v>
      </c>
      <c r="F175" s="121">
        <f t="shared" si="14"/>
        <v>-6.6592427616926519E-2</v>
      </c>
      <c r="G175" s="120">
        <v>24606</v>
      </c>
      <c r="H175" s="121">
        <f t="shared" si="14"/>
        <v>-2.1474588403722294E-2</v>
      </c>
      <c r="I175" s="120">
        <v>23656</v>
      </c>
      <c r="J175" s="121">
        <f t="shared" si="14"/>
        <v>-3.8608469478988883E-2</v>
      </c>
      <c r="K175" s="120">
        <v>11910</v>
      </c>
      <c r="L175" s="121">
        <v>3.6192796241517389E-2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254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418</v>
      </c>
      <c r="D185" s="118">
        <v>1.3885714285714288</v>
      </c>
      <c r="E185" s="117">
        <v>363</v>
      </c>
      <c r="F185" s="118">
        <f t="shared" ref="F185:J197" si="16">IFERROR(E185/C185-1,"-")</f>
        <v>-0.13157894736842102</v>
      </c>
      <c r="G185" s="117">
        <v>401</v>
      </c>
      <c r="H185" s="118">
        <f t="shared" si="16"/>
        <v>0.10468319559228645</v>
      </c>
      <c r="I185" s="117">
        <v>326</v>
      </c>
      <c r="J185" s="118">
        <f t="shared" si="16"/>
        <v>-0.18703241895261846</v>
      </c>
      <c r="K185" s="117">
        <v>323</v>
      </c>
      <c r="L185" s="118">
        <f t="shared" ref="L185:L190" si="17">IFERROR(K185/I185-1,"-")</f>
        <v>-9.2024539877300082E-3</v>
      </c>
    </row>
    <row r="186" spans="1:13" x14ac:dyDescent="0.25">
      <c r="B186" s="116" t="s">
        <v>78</v>
      </c>
      <c r="C186" s="117">
        <v>389</v>
      </c>
      <c r="D186" s="118">
        <v>20.611111111111111</v>
      </c>
      <c r="E186" s="117">
        <v>445</v>
      </c>
      <c r="F186" s="118">
        <f t="shared" si="16"/>
        <v>0.14395886889460163</v>
      </c>
      <c r="G186" s="117">
        <v>462</v>
      </c>
      <c r="H186" s="118">
        <f t="shared" si="16"/>
        <v>3.8202247191011285E-2</v>
      </c>
      <c r="I186" s="117">
        <v>351</v>
      </c>
      <c r="J186" s="118">
        <f t="shared" si="16"/>
        <v>-0.24025974025974028</v>
      </c>
      <c r="K186" s="117">
        <v>383</v>
      </c>
      <c r="L186" s="118">
        <f t="shared" si="17"/>
        <v>9.1168091168091214E-2</v>
      </c>
    </row>
    <row r="187" spans="1:13" x14ac:dyDescent="0.25">
      <c r="B187" s="116" t="s">
        <v>80</v>
      </c>
      <c r="C187" s="117">
        <v>354</v>
      </c>
      <c r="D187" s="118">
        <v>16.7</v>
      </c>
      <c r="E187" s="117">
        <v>318</v>
      </c>
      <c r="F187" s="118">
        <f t="shared" si="16"/>
        <v>-0.10169491525423724</v>
      </c>
      <c r="G187" s="117">
        <v>592</v>
      </c>
      <c r="H187" s="118">
        <f t="shared" si="16"/>
        <v>0.86163522012578619</v>
      </c>
      <c r="I187" s="117">
        <v>381</v>
      </c>
      <c r="J187" s="118">
        <f t="shared" si="16"/>
        <v>-0.35641891891891897</v>
      </c>
      <c r="K187" s="117">
        <v>304</v>
      </c>
      <c r="L187" s="118">
        <f t="shared" si="17"/>
        <v>-0.20209973753280841</v>
      </c>
    </row>
    <row r="188" spans="1:13" x14ac:dyDescent="0.25">
      <c r="B188" s="116" t="s">
        <v>82</v>
      </c>
      <c r="C188" s="117">
        <v>556</v>
      </c>
      <c r="D188" s="118">
        <v>15.848484848484848</v>
      </c>
      <c r="E188" s="117">
        <v>355</v>
      </c>
      <c r="F188" s="118">
        <f t="shared" si="16"/>
        <v>-0.36151079136690645</v>
      </c>
      <c r="G188" s="117">
        <v>404</v>
      </c>
      <c r="H188" s="118">
        <f t="shared" si="16"/>
        <v>0.13802816901408455</v>
      </c>
      <c r="I188" s="117">
        <v>569</v>
      </c>
      <c r="J188" s="118">
        <f t="shared" si="16"/>
        <v>0.40841584158415833</v>
      </c>
      <c r="K188" s="117">
        <v>539</v>
      </c>
      <c r="L188" s="118">
        <f t="shared" si="17"/>
        <v>-5.2724077328646701E-2</v>
      </c>
    </row>
    <row r="189" spans="1:13" x14ac:dyDescent="0.25">
      <c r="B189" s="116" t="s">
        <v>84</v>
      </c>
      <c r="C189" s="117">
        <v>214</v>
      </c>
      <c r="D189" s="118">
        <v>0.78333333333333344</v>
      </c>
      <c r="E189" s="117">
        <v>518</v>
      </c>
      <c r="F189" s="118">
        <f t="shared" si="16"/>
        <v>1.4205607476635516</v>
      </c>
      <c r="G189" s="117">
        <v>597</v>
      </c>
      <c r="H189" s="118">
        <f t="shared" si="16"/>
        <v>0.15250965250965254</v>
      </c>
      <c r="I189" s="117">
        <v>211</v>
      </c>
      <c r="J189" s="118">
        <f t="shared" si="16"/>
        <v>-0.64656616415410384</v>
      </c>
      <c r="K189" s="117">
        <v>347</v>
      </c>
      <c r="L189" s="118">
        <f t="shared" si="17"/>
        <v>0.64454976303317535</v>
      </c>
    </row>
    <row r="190" spans="1:13" x14ac:dyDescent="0.25">
      <c r="B190" s="116" t="s">
        <v>125</v>
      </c>
      <c r="C190" s="117">
        <v>248</v>
      </c>
      <c r="D190" s="118">
        <v>1.8837209302325579</v>
      </c>
      <c r="E190" s="117">
        <v>365</v>
      </c>
      <c r="F190" s="118">
        <f t="shared" si="16"/>
        <v>0.47177419354838701</v>
      </c>
      <c r="G190" s="117">
        <v>533</v>
      </c>
      <c r="H190" s="118">
        <f t="shared" si="16"/>
        <v>0.46027397260273983</v>
      </c>
      <c r="I190" s="117">
        <v>304</v>
      </c>
      <c r="J190" s="118">
        <f t="shared" si="16"/>
        <v>-0.42964352720450283</v>
      </c>
      <c r="K190" s="117">
        <v>339</v>
      </c>
      <c r="L190" s="118">
        <f t="shared" si="17"/>
        <v>0.11513157894736836</v>
      </c>
    </row>
    <row r="191" spans="1:13" x14ac:dyDescent="0.25">
      <c r="B191" s="116" t="s">
        <v>88</v>
      </c>
      <c r="C191" s="117">
        <v>528</v>
      </c>
      <c r="D191" s="118">
        <v>1.613861386138614</v>
      </c>
      <c r="E191" s="117">
        <v>711</v>
      </c>
      <c r="F191" s="118">
        <f t="shared" si="16"/>
        <v>0.34659090909090917</v>
      </c>
      <c r="G191" s="117">
        <v>628</v>
      </c>
      <c r="H191" s="118">
        <f t="shared" si="16"/>
        <v>-0.11673699015471173</v>
      </c>
      <c r="I191" s="117">
        <v>554</v>
      </c>
      <c r="J191" s="118">
        <f t="shared" si="16"/>
        <v>-0.11783439490445857</v>
      </c>
      <c r="K191" s="117"/>
      <c r="L191" s="118"/>
    </row>
    <row r="192" spans="1:13" x14ac:dyDescent="0.25">
      <c r="B192" s="116" t="s">
        <v>90</v>
      </c>
      <c r="C192" s="117">
        <v>262</v>
      </c>
      <c r="D192" s="118">
        <v>-0.56694214876033056</v>
      </c>
      <c r="E192" s="117">
        <v>497</v>
      </c>
      <c r="F192" s="118">
        <f t="shared" si="16"/>
        <v>0.89694656488549618</v>
      </c>
      <c r="G192" s="117">
        <v>486</v>
      </c>
      <c r="H192" s="118">
        <f t="shared" si="16"/>
        <v>-2.2132796780684139E-2</v>
      </c>
      <c r="I192" s="117">
        <v>299</v>
      </c>
      <c r="J192" s="118">
        <f t="shared" si="16"/>
        <v>-0.3847736625514403</v>
      </c>
      <c r="K192" s="117"/>
      <c r="L192" s="118"/>
    </row>
    <row r="193" spans="2:13" x14ac:dyDescent="0.25">
      <c r="B193" s="116" t="s">
        <v>92</v>
      </c>
      <c r="C193" s="117">
        <v>331</v>
      </c>
      <c r="D193" s="118">
        <v>-0.33799999999999997</v>
      </c>
      <c r="E193" s="117">
        <v>339</v>
      </c>
      <c r="F193" s="118">
        <f t="shared" si="16"/>
        <v>2.4169184290030232E-2</v>
      </c>
      <c r="G193" s="117">
        <v>217</v>
      </c>
      <c r="H193" s="118">
        <f t="shared" si="16"/>
        <v>-0.35988200589970498</v>
      </c>
      <c r="I193" s="117">
        <v>205</v>
      </c>
      <c r="J193" s="118">
        <f t="shared" si="16"/>
        <v>-5.5299539170506895E-2</v>
      </c>
      <c r="K193" s="117"/>
      <c r="L193" s="118"/>
    </row>
    <row r="194" spans="2:13" x14ac:dyDescent="0.25">
      <c r="B194" s="116" t="s">
        <v>94</v>
      </c>
      <c r="C194" s="117">
        <v>379</v>
      </c>
      <c r="D194" s="118">
        <v>-7.1078431372548989E-2</v>
      </c>
      <c r="E194" s="117">
        <v>638</v>
      </c>
      <c r="F194" s="118">
        <f t="shared" si="16"/>
        <v>0.68337730870712399</v>
      </c>
      <c r="G194" s="117">
        <v>350</v>
      </c>
      <c r="H194" s="118">
        <f t="shared" si="16"/>
        <v>-0.45141065830721006</v>
      </c>
      <c r="I194" s="117">
        <v>481</v>
      </c>
      <c r="J194" s="118">
        <f t="shared" si="16"/>
        <v>0.37428571428571433</v>
      </c>
      <c r="K194" s="117"/>
      <c r="L194" s="118"/>
    </row>
    <row r="195" spans="2:13" x14ac:dyDescent="0.25">
      <c r="B195" s="116" t="s">
        <v>96</v>
      </c>
      <c r="C195" s="117">
        <v>412</v>
      </c>
      <c r="D195" s="118">
        <v>-0.3439490445859873</v>
      </c>
      <c r="E195" s="117">
        <v>437</v>
      </c>
      <c r="F195" s="118">
        <f t="shared" si="16"/>
        <v>6.0679611650485521E-2</v>
      </c>
      <c r="G195" s="117">
        <v>424</v>
      </c>
      <c r="H195" s="118">
        <f t="shared" si="16"/>
        <v>-2.9748283752860427E-2</v>
      </c>
      <c r="I195" s="117">
        <v>416</v>
      </c>
      <c r="J195" s="118">
        <f t="shared" si="16"/>
        <v>-1.8867924528301883E-2</v>
      </c>
      <c r="K195" s="117"/>
      <c r="L195" s="118"/>
    </row>
    <row r="196" spans="2:13" x14ac:dyDescent="0.25">
      <c r="B196" s="116" t="s">
        <v>98</v>
      </c>
      <c r="C196" s="117">
        <v>478</v>
      </c>
      <c r="D196" s="118">
        <v>-0.12932604735883424</v>
      </c>
      <c r="E196" s="117">
        <v>522</v>
      </c>
      <c r="F196" s="118">
        <f t="shared" si="16"/>
        <v>9.2050209205020828E-2</v>
      </c>
      <c r="G196" s="117">
        <v>497</v>
      </c>
      <c r="H196" s="118">
        <f t="shared" si="16"/>
        <v>-4.789272030651337E-2</v>
      </c>
      <c r="I196" s="117">
        <v>534</v>
      </c>
      <c r="J196" s="118">
        <f t="shared" si="16"/>
        <v>7.444668008048283E-2</v>
      </c>
      <c r="K196" s="117"/>
      <c r="L196" s="118"/>
    </row>
    <row r="197" spans="2:13" ht="15.75" x14ac:dyDescent="0.25">
      <c r="B197" s="119" t="s">
        <v>32</v>
      </c>
      <c r="C197" s="120">
        <v>4569</v>
      </c>
      <c r="D197" s="121">
        <v>0.36632775119617222</v>
      </c>
      <c r="E197" s="120">
        <v>5508</v>
      </c>
      <c r="F197" s="121">
        <f t="shared" si="16"/>
        <v>0.20551543007222595</v>
      </c>
      <c r="G197" s="120">
        <v>5591</v>
      </c>
      <c r="H197" s="121">
        <f t="shared" si="16"/>
        <v>1.5068990559186535E-2</v>
      </c>
      <c r="I197" s="120">
        <v>4631</v>
      </c>
      <c r="J197" s="121">
        <f t="shared" si="16"/>
        <v>-0.17170452512967271</v>
      </c>
      <c r="K197" s="120">
        <v>2235</v>
      </c>
      <c r="L197" s="121">
        <v>4.3417366946778779E-2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255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928</v>
      </c>
      <c r="D207" s="118">
        <v>28</v>
      </c>
      <c r="E207" s="117">
        <v>676</v>
      </c>
      <c r="F207" s="118">
        <f t="shared" ref="F207:J219" si="18">IFERROR(E207/C207-1,"-")</f>
        <v>-0.27155172413793105</v>
      </c>
      <c r="G207" s="117">
        <v>577</v>
      </c>
      <c r="H207" s="118">
        <f t="shared" si="18"/>
        <v>-0.14644970414201186</v>
      </c>
      <c r="I207" s="117">
        <v>512</v>
      </c>
      <c r="J207" s="118">
        <f t="shared" si="18"/>
        <v>-0.11265164644714043</v>
      </c>
      <c r="K207" s="117">
        <v>346</v>
      </c>
      <c r="L207" s="118">
        <f t="shared" ref="L207:L212" si="19">IFERROR(K207/I207-1,"-")</f>
        <v>-0.32421875</v>
      </c>
    </row>
    <row r="208" spans="2:13" x14ac:dyDescent="0.25">
      <c r="B208" s="116" t="s">
        <v>78</v>
      </c>
      <c r="C208" s="117">
        <v>770</v>
      </c>
      <c r="D208" s="118">
        <v>16.906976744186046</v>
      </c>
      <c r="E208" s="117">
        <v>751</v>
      </c>
      <c r="F208" s="118">
        <f t="shared" si="18"/>
        <v>-2.4675324675324628E-2</v>
      </c>
      <c r="G208" s="117">
        <v>669</v>
      </c>
      <c r="H208" s="118">
        <f t="shared" si="18"/>
        <v>-0.10918774966711053</v>
      </c>
      <c r="I208" s="117">
        <v>678</v>
      </c>
      <c r="J208" s="118">
        <f t="shared" si="18"/>
        <v>1.3452914798206317E-2</v>
      </c>
      <c r="K208" s="117">
        <v>392</v>
      </c>
      <c r="L208" s="118">
        <f t="shared" si="19"/>
        <v>-0.42182890855457222</v>
      </c>
    </row>
    <row r="209" spans="2:13" x14ac:dyDescent="0.25">
      <c r="B209" s="116" t="s">
        <v>80</v>
      </c>
      <c r="C209" s="117">
        <v>561</v>
      </c>
      <c r="D209" s="118">
        <v>30.166666666666668</v>
      </c>
      <c r="E209" s="117">
        <v>636</v>
      </c>
      <c r="F209" s="118">
        <f t="shared" si="18"/>
        <v>0.1336898395721926</v>
      </c>
      <c r="G209" s="117">
        <v>493</v>
      </c>
      <c r="H209" s="118">
        <f t="shared" si="18"/>
        <v>-0.22484276729559749</v>
      </c>
      <c r="I209" s="117">
        <v>547</v>
      </c>
      <c r="J209" s="118">
        <f t="shared" si="18"/>
        <v>0.1095334685598377</v>
      </c>
      <c r="K209" s="117">
        <v>386</v>
      </c>
      <c r="L209" s="118">
        <f t="shared" si="19"/>
        <v>-0.29433272394881171</v>
      </c>
    </row>
    <row r="210" spans="2:13" x14ac:dyDescent="0.25">
      <c r="B210" s="116" t="s">
        <v>82</v>
      </c>
      <c r="C210" s="117">
        <v>1074</v>
      </c>
      <c r="D210" s="118">
        <v>41.96</v>
      </c>
      <c r="E210" s="117">
        <v>1013</v>
      </c>
      <c r="F210" s="118">
        <f t="shared" si="18"/>
        <v>-5.6797020484171346E-2</v>
      </c>
      <c r="G210" s="117">
        <v>570</v>
      </c>
      <c r="H210" s="118">
        <f t="shared" si="18"/>
        <v>-0.43731490621915103</v>
      </c>
      <c r="I210" s="117">
        <v>590</v>
      </c>
      <c r="J210" s="118">
        <f t="shared" si="18"/>
        <v>3.5087719298245723E-2</v>
      </c>
      <c r="K210" s="117">
        <v>623</v>
      </c>
      <c r="L210" s="118">
        <f t="shared" si="19"/>
        <v>5.5932203389830404E-2</v>
      </c>
    </row>
    <row r="211" spans="2:13" x14ac:dyDescent="0.25">
      <c r="B211" s="116" t="s">
        <v>84</v>
      </c>
      <c r="C211" s="117">
        <v>827</v>
      </c>
      <c r="D211" s="118">
        <v>20.763157894736842</v>
      </c>
      <c r="E211" s="117">
        <v>516</v>
      </c>
      <c r="F211" s="118">
        <f t="shared" si="18"/>
        <v>-0.37605804111245467</v>
      </c>
      <c r="G211" s="117">
        <v>527</v>
      </c>
      <c r="H211" s="118">
        <f t="shared" si="18"/>
        <v>2.1317829457364379E-2</v>
      </c>
      <c r="I211" s="117">
        <v>280</v>
      </c>
      <c r="J211" s="118">
        <f t="shared" si="18"/>
        <v>-0.46869070208728658</v>
      </c>
      <c r="K211" s="117">
        <v>280</v>
      </c>
      <c r="L211" s="118">
        <f t="shared" si="19"/>
        <v>0</v>
      </c>
    </row>
    <row r="212" spans="2:13" x14ac:dyDescent="0.25">
      <c r="B212" s="116" t="s">
        <v>86</v>
      </c>
      <c r="C212" s="117">
        <v>664</v>
      </c>
      <c r="D212" s="118">
        <v>12.833333333333334</v>
      </c>
      <c r="E212" s="117">
        <v>493</v>
      </c>
      <c r="F212" s="118">
        <f t="shared" si="18"/>
        <v>-0.25753012048192769</v>
      </c>
      <c r="G212" s="117">
        <v>432</v>
      </c>
      <c r="H212" s="118">
        <f t="shared" si="18"/>
        <v>-0.12373225152129819</v>
      </c>
      <c r="I212" s="117">
        <v>397</v>
      </c>
      <c r="J212" s="118">
        <f t="shared" si="18"/>
        <v>-8.101851851851849E-2</v>
      </c>
      <c r="K212" s="117">
        <v>300</v>
      </c>
      <c r="L212" s="118">
        <f t="shared" si="19"/>
        <v>-0.24433249370277077</v>
      </c>
    </row>
    <row r="213" spans="2:13" x14ac:dyDescent="0.25">
      <c r="B213" s="116" t="s">
        <v>88</v>
      </c>
      <c r="C213" s="117">
        <v>1141</v>
      </c>
      <c r="D213" s="118">
        <v>6.1312499999999996</v>
      </c>
      <c r="E213" s="117">
        <v>957</v>
      </c>
      <c r="F213" s="118">
        <f t="shared" si="18"/>
        <v>-0.16126205083260303</v>
      </c>
      <c r="G213" s="117">
        <v>531</v>
      </c>
      <c r="H213" s="118">
        <f t="shared" si="18"/>
        <v>-0.44514106583072099</v>
      </c>
      <c r="I213" s="117">
        <v>569</v>
      </c>
      <c r="J213" s="118">
        <f t="shared" si="18"/>
        <v>7.1563088512241135E-2</v>
      </c>
      <c r="K213" s="117"/>
      <c r="L213" s="118"/>
    </row>
    <row r="214" spans="2:13" x14ac:dyDescent="0.25">
      <c r="B214" s="116" t="s">
        <v>90</v>
      </c>
      <c r="C214" s="117">
        <v>1213</v>
      </c>
      <c r="D214" s="118">
        <v>6.2634730538922154</v>
      </c>
      <c r="E214" s="117">
        <v>1041</v>
      </c>
      <c r="F214" s="118">
        <f t="shared" si="18"/>
        <v>-0.14179719703215166</v>
      </c>
      <c r="G214" s="117">
        <v>508</v>
      </c>
      <c r="H214" s="118">
        <f t="shared" si="18"/>
        <v>-0.51200768491834769</v>
      </c>
      <c r="I214" s="117">
        <v>378</v>
      </c>
      <c r="J214" s="118">
        <f t="shared" si="18"/>
        <v>-0.25590551181102361</v>
      </c>
      <c r="K214" s="117"/>
      <c r="L214" s="118"/>
    </row>
    <row r="215" spans="2:13" x14ac:dyDescent="0.25">
      <c r="B215" s="116" t="s">
        <v>92</v>
      </c>
      <c r="C215" s="117">
        <v>808</v>
      </c>
      <c r="D215" s="118">
        <v>0.17784256559766765</v>
      </c>
      <c r="E215" s="117">
        <v>805</v>
      </c>
      <c r="F215" s="118">
        <f t="shared" si="18"/>
        <v>-3.7128712871287162E-3</v>
      </c>
      <c r="G215" s="117">
        <v>446</v>
      </c>
      <c r="H215" s="118">
        <f t="shared" si="18"/>
        <v>-0.4459627329192547</v>
      </c>
      <c r="I215" s="117">
        <v>459</v>
      </c>
      <c r="J215" s="118">
        <f t="shared" si="18"/>
        <v>2.9147982062780242E-2</v>
      </c>
      <c r="K215" s="117"/>
      <c r="L215" s="118"/>
    </row>
    <row r="216" spans="2:13" x14ac:dyDescent="0.25">
      <c r="B216" s="116" t="s">
        <v>94</v>
      </c>
      <c r="C216" s="117">
        <v>709</v>
      </c>
      <c r="D216" s="118">
        <v>-0.43908227848101267</v>
      </c>
      <c r="E216" s="117">
        <v>743</v>
      </c>
      <c r="F216" s="118">
        <f t="shared" si="18"/>
        <v>4.7954866008462549E-2</v>
      </c>
      <c r="G216" s="117">
        <v>702</v>
      </c>
      <c r="H216" s="118">
        <f t="shared" si="18"/>
        <v>-5.5181695827725474E-2</v>
      </c>
      <c r="I216" s="117">
        <v>543</v>
      </c>
      <c r="J216" s="118">
        <f t="shared" si="18"/>
        <v>-0.22649572649572647</v>
      </c>
      <c r="K216" s="117"/>
      <c r="L216" s="118"/>
    </row>
    <row r="217" spans="2:13" x14ac:dyDescent="0.25">
      <c r="B217" s="116" t="s">
        <v>96</v>
      </c>
      <c r="C217" s="117">
        <v>646</v>
      </c>
      <c r="D217" s="118">
        <v>-0.35785288270377735</v>
      </c>
      <c r="E217" s="117">
        <v>719</v>
      </c>
      <c r="F217" s="118">
        <f t="shared" si="18"/>
        <v>0.11300309597523217</v>
      </c>
      <c r="G217" s="117">
        <v>613</v>
      </c>
      <c r="H217" s="118">
        <f t="shared" si="18"/>
        <v>-0.14742698191933246</v>
      </c>
      <c r="I217" s="117">
        <v>438</v>
      </c>
      <c r="J217" s="118">
        <f t="shared" si="18"/>
        <v>-0.28548123980424145</v>
      </c>
      <c r="K217" s="117"/>
      <c r="L217" s="118"/>
    </row>
    <row r="218" spans="2:13" x14ac:dyDescent="0.25">
      <c r="B218" s="116" t="s">
        <v>98</v>
      </c>
      <c r="C218" s="117">
        <v>624</v>
      </c>
      <c r="D218" s="118">
        <v>-0.29010238907849828</v>
      </c>
      <c r="E218" s="117">
        <v>620</v>
      </c>
      <c r="F218" s="118">
        <f t="shared" si="18"/>
        <v>-6.4102564102563875E-3</v>
      </c>
      <c r="G218" s="117">
        <v>489</v>
      </c>
      <c r="H218" s="118">
        <f t="shared" si="18"/>
        <v>-0.21129032258064517</v>
      </c>
      <c r="I218" s="117">
        <v>497</v>
      </c>
      <c r="J218" s="118">
        <f t="shared" si="18"/>
        <v>1.6359918200409052E-2</v>
      </c>
      <c r="K218" s="117"/>
      <c r="L218" s="118"/>
    </row>
    <row r="219" spans="2:13" ht="15.75" x14ac:dyDescent="0.25">
      <c r="B219" s="119" t="s">
        <v>32</v>
      </c>
      <c r="C219" s="120">
        <v>9965</v>
      </c>
      <c r="D219" s="121">
        <v>1.2824095281722401</v>
      </c>
      <c r="E219" s="120">
        <v>8970</v>
      </c>
      <c r="F219" s="121">
        <f t="shared" si="18"/>
        <v>-9.9849473156046198E-2</v>
      </c>
      <c r="G219" s="120">
        <v>6557</v>
      </c>
      <c r="H219" s="121">
        <f t="shared" si="18"/>
        <v>-0.26900780379041245</v>
      </c>
      <c r="I219" s="120">
        <v>5888</v>
      </c>
      <c r="J219" s="121">
        <f t="shared" si="18"/>
        <v>-0.10202836663108128</v>
      </c>
      <c r="K219" s="120">
        <v>2327</v>
      </c>
      <c r="L219" s="121">
        <v>-0.22536617842876161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254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418</v>
      </c>
      <c r="D229" s="118">
        <v>1.3885714285714288</v>
      </c>
      <c r="E229" s="117">
        <v>363</v>
      </c>
      <c r="F229" s="118">
        <f t="shared" ref="F229:J241" si="20">IFERROR(E229/C229-1,"-")</f>
        <v>-0.13157894736842102</v>
      </c>
      <c r="G229" s="117">
        <v>401</v>
      </c>
      <c r="H229" s="118">
        <f t="shared" si="20"/>
        <v>0.10468319559228645</v>
      </c>
      <c r="I229" s="117">
        <v>326</v>
      </c>
      <c r="J229" s="118">
        <f t="shared" si="20"/>
        <v>-0.18703241895261846</v>
      </c>
      <c r="K229" s="117">
        <v>323</v>
      </c>
      <c r="L229" s="118">
        <f t="shared" ref="L229:L234" si="21">IFERROR(K229/I229-1,"-")</f>
        <v>-9.2024539877300082E-3</v>
      </c>
    </row>
    <row r="230" spans="2:13" x14ac:dyDescent="0.25">
      <c r="B230" s="116" t="s">
        <v>78</v>
      </c>
      <c r="C230" s="117">
        <v>389</v>
      </c>
      <c r="D230" s="118">
        <v>20.611111111111111</v>
      </c>
      <c r="E230" s="117">
        <v>445</v>
      </c>
      <c r="F230" s="118">
        <f t="shared" si="20"/>
        <v>0.14395886889460163</v>
      </c>
      <c r="G230" s="117">
        <v>462</v>
      </c>
      <c r="H230" s="118">
        <f t="shared" si="20"/>
        <v>3.8202247191011285E-2</v>
      </c>
      <c r="I230" s="117">
        <v>351</v>
      </c>
      <c r="J230" s="118">
        <f t="shared" si="20"/>
        <v>-0.24025974025974028</v>
      </c>
      <c r="K230" s="117">
        <v>383</v>
      </c>
      <c r="L230" s="118">
        <f t="shared" si="21"/>
        <v>9.1168091168091214E-2</v>
      </c>
    </row>
    <row r="231" spans="2:13" x14ac:dyDescent="0.25">
      <c r="B231" s="116" t="s">
        <v>80</v>
      </c>
      <c r="C231" s="117">
        <v>354</v>
      </c>
      <c r="D231" s="118">
        <v>16.7</v>
      </c>
      <c r="E231" s="117">
        <v>318</v>
      </c>
      <c r="F231" s="118">
        <f t="shared" si="20"/>
        <v>-0.10169491525423724</v>
      </c>
      <c r="G231" s="117">
        <v>592</v>
      </c>
      <c r="H231" s="118">
        <f t="shared" si="20"/>
        <v>0.86163522012578619</v>
      </c>
      <c r="I231" s="117">
        <v>381</v>
      </c>
      <c r="J231" s="118">
        <f t="shared" si="20"/>
        <v>-0.35641891891891897</v>
      </c>
      <c r="K231" s="117">
        <v>304</v>
      </c>
      <c r="L231" s="118">
        <f t="shared" si="21"/>
        <v>-0.20209973753280841</v>
      </c>
    </row>
    <row r="232" spans="2:13" x14ac:dyDescent="0.25">
      <c r="B232" s="116" t="s">
        <v>82</v>
      </c>
      <c r="C232" s="117">
        <v>556</v>
      </c>
      <c r="D232" s="118">
        <v>15.848484848484848</v>
      </c>
      <c r="E232" s="117">
        <v>355</v>
      </c>
      <c r="F232" s="118">
        <f t="shared" si="20"/>
        <v>-0.36151079136690645</v>
      </c>
      <c r="G232" s="117">
        <v>404</v>
      </c>
      <c r="H232" s="118">
        <f t="shared" si="20"/>
        <v>0.13802816901408455</v>
      </c>
      <c r="I232" s="117">
        <v>569</v>
      </c>
      <c r="J232" s="118">
        <f t="shared" si="20"/>
        <v>0.40841584158415833</v>
      </c>
      <c r="K232" s="117">
        <v>539</v>
      </c>
      <c r="L232" s="118">
        <f t="shared" si="21"/>
        <v>-5.2724077328646701E-2</v>
      </c>
    </row>
    <row r="233" spans="2:13" x14ac:dyDescent="0.25">
      <c r="B233" s="116" t="s">
        <v>84</v>
      </c>
      <c r="C233" s="117">
        <v>214</v>
      </c>
      <c r="D233" s="118">
        <v>0.78333333333333344</v>
      </c>
      <c r="E233" s="117">
        <v>518</v>
      </c>
      <c r="F233" s="118">
        <f t="shared" si="20"/>
        <v>1.4205607476635516</v>
      </c>
      <c r="G233" s="117">
        <v>597</v>
      </c>
      <c r="H233" s="118">
        <f t="shared" si="20"/>
        <v>0.15250965250965254</v>
      </c>
      <c r="I233" s="117">
        <v>211</v>
      </c>
      <c r="J233" s="118">
        <f t="shared" si="20"/>
        <v>-0.64656616415410384</v>
      </c>
      <c r="K233" s="117">
        <v>347</v>
      </c>
      <c r="L233" s="118">
        <f t="shared" si="21"/>
        <v>0.64454976303317535</v>
      </c>
    </row>
    <row r="234" spans="2:13" x14ac:dyDescent="0.25">
      <c r="B234" s="116" t="s">
        <v>86</v>
      </c>
      <c r="C234" s="117">
        <v>248</v>
      </c>
      <c r="D234" s="118">
        <v>1.8837209302325579</v>
      </c>
      <c r="E234" s="117">
        <v>365</v>
      </c>
      <c r="F234" s="118">
        <f t="shared" si="20"/>
        <v>0.47177419354838701</v>
      </c>
      <c r="G234" s="117">
        <v>533</v>
      </c>
      <c r="H234" s="118">
        <f t="shared" si="20"/>
        <v>0.46027397260273983</v>
      </c>
      <c r="I234" s="117">
        <v>304</v>
      </c>
      <c r="J234" s="118">
        <f t="shared" si="20"/>
        <v>-0.42964352720450283</v>
      </c>
      <c r="K234" s="117">
        <v>339</v>
      </c>
      <c r="L234" s="118">
        <f t="shared" si="21"/>
        <v>0.11513157894736836</v>
      </c>
    </row>
    <row r="235" spans="2:13" x14ac:dyDescent="0.25">
      <c r="B235" s="116" t="s">
        <v>88</v>
      </c>
      <c r="C235" s="117">
        <v>528</v>
      </c>
      <c r="D235" s="118">
        <v>1.613861386138614</v>
      </c>
      <c r="E235" s="117">
        <v>711</v>
      </c>
      <c r="F235" s="118">
        <f t="shared" si="20"/>
        <v>0.34659090909090917</v>
      </c>
      <c r="G235" s="117">
        <v>628</v>
      </c>
      <c r="H235" s="118">
        <f t="shared" si="20"/>
        <v>-0.11673699015471173</v>
      </c>
      <c r="I235" s="117">
        <v>554</v>
      </c>
      <c r="J235" s="118">
        <f t="shared" si="20"/>
        <v>-0.11783439490445857</v>
      </c>
      <c r="K235" s="117"/>
      <c r="L235" s="118"/>
    </row>
    <row r="236" spans="2:13" x14ac:dyDescent="0.25">
      <c r="B236" s="116" t="s">
        <v>90</v>
      </c>
      <c r="C236" s="117">
        <v>262</v>
      </c>
      <c r="D236" s="118">
        <v>-0.56694214876033056</v>
      </c>
      <c r="E236" s="117">
        <v>497</v>
      </c>
      <c r="F236" s="118">
        <f t="shared" si="20"/>
        <v>0.89694656488549618</v>
      </c>
      <c r="G236" s="117">
        <v>486</v>
      </c>
      <c r="H236" s="118">
        <f t="shared" si="20"/>
        <v>-2.2132796780684139E-2</v>
      </c>
      <c r="I236" s="117">
        <v>299</v>
      </c>
      <c r="J236" s="118">
        <f t="shared" si="20"/>
        <v>-0.3847736625514403</v>
      </c>
      <c r="K236" s="117"/>
      <c r="L236" s="118"/>
    </row>
    <row r="237" spans="2:13" x14ac:dyDescent="0.25">
      <c r="B237" s="116" t="s">
        <v>92</v>
      </c>
      <c r="C237" s="117">
        <v>331</v>
      </c>
      <c r="D237" s="118">
        <v>-0.33799999999999997</v>
      </c>
      <c r="E237" s="117">
        <v>339</v>
      </c>
      <c r="F237" s="118">
        <f t="shared" si="20"/>
        <v>2.4169184290030232E-2</v>
      </c>
      <c r="G237" s="117">
        <v>217</v>
      </c>
      <c r="H237" s="118">
        <f t="shared" si="20"/>
        <v>-0.35988200589970498</v>
      </c>
      <c r="I237" s="117">
        <v>205</v>
      </c>
      <c r="J237" s="118">
        <f t="shared" si="20"/>
        <v>-5.5299539170506895E-2</v>
      </c>
      <c r="K237" s="117"/>
      <c r="L237" s="118"/>
    </row>
    <row r="238" spans="2:13" x14ac:dyDescent="0.25">
      <c r="B238" s="116" t="s">
        <v>94</v>
      </c>
      <c r="C238" s="117">
        <v>379</v>
      </c>
      <c r="D238" s="118">
        <v>-7.1078431372548989E-2</v>
      </c>
      <c r="E238" s="117">
        <v>638</v>
      </c>
      <c r="F238" s="118">
        <f t="shared" si="20"/>
        <v>0.68337730870712399</v>
      </c>
      <c r="G238" s="117">
        <v>350</v>
      </c>
      <c r="H238" s="118">
        <f t="shared" si="20"/>
        <v>-0.45141065830721006</v>
      </c>
      <c r="I238" s="117">
        <v>481</v>
      </c>
      <c r="J238" s="118">
        <f t="shared" si="20"/>
        <v>0.37428571428571433</v>
      </c>
      <c r="K238" s="117"/>
      <c r="L238" s="118"/>
    </row>
    <row r="239" spans="2:13" x14ac:dyDescent="0.25">
      <c r="B239" s="116" t="s">
        <v>96</v>
      </c>
      <c r="C239" s="117">
        <v>412</v>
      </c>
      <c r="D239" s="118">
        <v>-0.3439490445859873</v>
      </c>
      <c r="E239" s="117">
        <v>437</v>
      </c>
      <c r="F239" s="118">
        <f t="shared" si="20"/>
        <v>6.0679611650485521E-2</v>
      </c>
      <c r="G239" s="117">
        <v>424</v>
      </c>
      <c r="H239" s="118">
        <f t="shared" si="20"/>
        <v>-2.9748283752860427E-2</v>
      </c>
      <c r="I239" s="117">
        <v>416</v>
      </c>
      <c r="J239" s="118">
        <f t="shared" si="20"/>
        <v>-1.8867924528301883E-2</v>
      </c>
      <c r="K239" s="117"/>
      <c r="L239" s="118"/>
    </row>
    <row r="240" spans="2:13" x14ac:dyDescent="0.25">
      <c r="B240" s="116" t="s">
        <v>98</v>
      </c>
      <c r="C240" s="117">
        <v>478</v>
      </c>
      <c r="D240" s="118">
        <v>-0.12932604735883424</v>
      </c>
      <c r="E240" s="117">
        <v>522</v>
      </c>
      <c r="F240" s="118">
        <f t="shared" si="20"/>
        <v>9.2050209205020828E-2</v>
      </c>
      <c r="G240" s="117">
        <v>497</v>
      </c>
      <c r="H240" s="118">
        <f t="shared" si="20"/>
        <v>-4.789272030651337E-2</v>
      </c>
      <c r="I240" s="117">
        <v>534</v>
      </c>
      <c r="J240" s="118">
        <f t="shared" si="20"/>
        <v>7.444668008048283E-2</v>
      </c>
      <c r="K240" s="117"/>
      <c r="L240" s="118"/>
    </row>
    <row r="241" spans="2:13" ht="15.75" x14ac:dyDescent="0.25">
      <c r="B241" s="119" t="s">
        <v>32</v>
      </c>
      <c r="C241" s="120">
        <v>4569</v>
      </c>
      <c r="D241" s="121">
        <v>0.36632775119617222</v>
      </c>
      <c r="E241" s="120">
        <v>5508</v>
      </c>
      <c r="F241" s="121">
        <f t="shared" si="20"/>
        <v>0.20551543007222595</v>
      </c>
      <c r="G241" s="120">
        <v>5591</v>
      </c>
      <c r="H241" s="121">
        <f t="shared" si="20"/>
        <v>1.5068990559186535E-2</v>
      </c>
      <c r="I241" s="120">
        <v>4631</v>
      </c>
      <c r="J241" s="121">
        <f t="shared" si="20"/>
        <v>-0.17170452512967271</v>
      </c>
      <c r="K241" s="120">
        <v>2235</v>
      </c>
      <c r="L241" s="121">
        <v>4.3417366946778779E-2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256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458</v>
      </c>
      <c r="D251" s="118">
        <v>24.444444444444443</v>
      </c>
      <c r="E251" s="117">
        <v>905</v>
      </c>
      <c r="F251" s="118">
        <f t="shared" ref="F251:J263" si="22">IFERROR(E251/C251-1,"-")</f>
        <v>0.97598253275109181</v>
      </c>
      <c r="G251" s="117">
        <v>582</v>
      </c>
      <c r="H251" s="118">
        <f t="shared" si="22"/>
        <v>-0.35690607734806634</v>
      </c>
      <c r="I251" s="117">
        <v>664</v>
      </c>
      <c r="J251" s="118">
        <f t="shared" si="22"/>
        <v>0.14089347079037795</v>
      </c>
      <c r="K251" s="117">
        <v>518</v>
      </c>
      <c r="L251" s="118">
        <f t="shared" ref="L251:L256" si="23">IFERROR(K251/I251-1,"-")</f>
        <v>-0.21987951807228912</v>
      </c>
    </row>
    <row r="252" spans="2:13" x14ac:dyDescent="0.25">
      <c r="B252" s="116" t="s">
        <v>78</v>
      </c>
      <c r="C252" s="117">
        <v>444</v>
      </c>
      <c r="D252" s="118">
        <v>147</v>
      </c>
      <c r="E252" s="117">
        <v>665</v>
      </c>
      <c r="F252" s="118">
        <f t="shared" si="22"/>
        <v>0.49774774774774766</v>
      </c>
      <c r="G252" s="117">
        <v>638</v>
      </c>
      <c r="H252" s="118">
        <f t="shared" si="22"/>
        <v>-4.0601503759398527E-2</v>
      </c>
      <c r="I252" s="117">
        <v>582</v>
      </c>
      <c r="J252" s="118">
        <f t="shared" si="22"/>
        <v>-8.7774294670846409E-2</v>
      </c>
      <c r="K252" s="117">
        <v>461</v>
      </c>
      <c r="L252" s="118">
        <f t="shared" si="23"/>
        <v>-0.20790378006872856</v>
      </c>
    </row>
    <row r="253" spans="2:13" x14ac:dyDescent="0.25">
      <c r="B253" s="116" t="s">
        <v>80</v>
      </c>
      <c r="C253" s="117">
        <v>515</v>
      </c>
      <c r="D253" s="118">
        <v>170.66666666666666</v>
      </c>
      <c r="E253" s="117">
        <v>457</v>
      </c>
      <c r="F253" s="118">
        <f t="shared" si="22"/>
        <v>-0.11262135922330097</v>
      </c>
      <c r="G253" s="117">
        <v>499</v>
      </c>
      <c r="H253" s="118">
        <f t="shared" si="22"/>
        <v>9.1903719912472592E-2</v>
      </c>
      <c r="I253" s="117">
        <v>650</v>
      </c>
      <c r="J253" s="118">
        <f t="shared" si="22"/>
        <v>0.30260521042084165</v>
      </c>
      <c r="K253" s="117">
        <v>662</v>
      </c>
      <c r="L253" s="118">
        <f t="shared" si="23"/>
        <v>1.8461538461538529E-2</v>
      </c>
    </row>
    <row r="254" spans="2:13" x14ac:dyDescent="0.25">
      <c r="B254" s="116" t="s">
        <v>82</v>
      </c>
      <c r="C254" s="117">
        <v>328</v>
      </c>
      <c r="D254" s="118" t="s">
        <v>257</v>
      </c>
      <c r="E254" s="117">
        <v>202</v>
      </c>
      <c r="F254" s="118">
        <f t="shared" si="22"/>
        <v>-0.38414634146341464</v>
      </c>
      <c r="G254" s="117">
        <v>203</v>
      </c>
      <c r="H254" s="118">
        <f t="shared" si="22"/>
        <v>4.9504950495049549E-3</v>
      </c>
      <c r="I254" s="117">
        <v>320</v>
      </c>
      <c r="J254" s="118">
        <f t="shared" si="22"/>
        <v>0.57635467980295574</v>
      </c>
      <c r="K254" s="117">
        <v>161</v>
      </c>
      <c r="L254" s="118">
        <f t="shared" si="23"/>
        <v>-0.49687499999999996</v>
      </c>
    </row>
    <row r="255" spans="2:13" x14ac:dyDescent="0.25">
      <c r="B255" s="116" t="s">
        <v>84</v>
      </c>
      <c r="C255" s="117">
        <v>22</v>
      </c>
      <c r="D255" s="118">
        <v>1.2000000000000002</v>
      </c>
      <c r="E255" s="117">
        <v>9</v>
      </c>
      <c r="F255" s="118">
        <f t="shared" si="22"/>
        <v>-0.59090909090909083</v>
      </c>
      <c r="G255" s="117">
        <v>22</v>
      </c>
      <c r="H255" s="118">
        <f t="shared" si="22"/>
        <v>1.4444444444444446</v>
      </c>
      <c r="I255" s="117">
        <v>9</v>
      </c>
      <c r="J255" s="118">
        <f t="shared" si="22"/>
        <v>-0.59090909090909083</v>
      </c>
      <c r="K255" s="117">
        <v>15</v>
      </c>
      <c r="L255" s="118">
        <f t="shared" si="23"/>
        <v>0.66666666666666674</v>
      </c>
    </row>
    <row r="256" spans="2:13" x14ac:dyDescent="0.25">
      <c r="B256" s="116" t="s">
        <v>86</v>
      </c>
      <c r="C256" s="117">
        <v>23</v>
      </c>
      <c r="D256" s="118">
        <v>10.5</v>
      </c>
      <c r="E256" s="117">
        <v>2</v>
      </c>
      <c r="F256" s="118">
        <f t="shared" si="22"/>
        <v>-0.91304347826086962</v>
      </c>
      <c r="G256" s="117">
        <v>6</v>
      </c>
      <c r="H256" s="118">
        <f t="shared" si="22"/>
        <v>2</v>
      </c>
      <c r="I256" s="117">
        <v>23</v>
      </c>
      <c r="J256" s="118">
        <f t="shared" si="22"/>
        <v>2.8333333333333335</v>
      </c>
      <c r="K256" s="117">
        <v>18</v>
      </c>
      <c r="L256" s="118">
        <f t="shared" si="23"/>
        <v>-0.21739130434782605</v>
      </c>
    </row>
    <row r="257" spans="2:13" x14ac:dyDescent="0.25">
      <c r="B257" s="116" t="s">
        <v>88</v>
      </c>
      <c r="C257" s="117">
        <v>80</v>
      </c>
      <c r="D257" s="118">
        <v>1.8571428571428572</v>
      </c>
      <c r="E257" s="117">
        <v>7</v>
      </c>
      <c r="F257" s="118">
        <f t="shared" si="22"/>
        <v>-0.91249999999999998</v>
      </c>
      <c r="G257" s="117">
        <v>17</v>
      </c>
      <c r="H257" s="118">
        <f t="shared" si="22"/>
        <v>1.4285714285714284</v>
      </c>
      <c r="I257" s="117">
        <v>57</v>
      </c>
      <c r="J257" s="118">
        <f t="shared" si="22"/>
        <v>2.3529411764705883</v>
      </c>
      <c r="K257" s="117"/>
      <c r="L257" s="118"/>
    </row>
    <row r="258" spans="2:13" x14ac:dyDescent="0.25">
      <c r="B258" s="116" t="s">
        <v>90</v>
      </c>
      <c r="C258" s="117">
        <v>7</v>
      </c>
      <c r="D258" s="118" t="s">
        <v>257</v>
      </c>
      <c r="E258" s="117">
        <v>15</v>
      </c>
      <c r="F258" s="118">
        <f t="shared" si="22"/>
        <v>1.1428571428571428</v>
      </c>
      <c r="G258" s="117">
        <v>25</v>
      </c>
      <c r="H258" s="118">
        <f t="shared" si="22"/>
        <v>0.66666666666666674</v>
      </c>
      <c r="I258" s="117">
        <v>11</v>
      </c>
      <c r="J258" s="118">
        <f t="shared" si="22"/>
        <v>-0.56000000000000005</v>
      </c>
      <c r="K258" s="117"/>
      <c r="L258" s="118"/>
    </row>
    <row r="259" spans="2:13" x14ac:dyDescent="0.25">
      <c r="B259" s="116" t="s">
        <v>92</v>
      </c>
      <c r="C259" s="117">
        <v>21</v>
      </c>
      <c r="D259" s="118">
        <v>6</v>
      </c>
      <c r="E259" s="117">
        <v>12</v>
      </c>
      <c r="F259" s="118">
        <f t="shared" si="22"/>
        <v>-0.4285714285714286</v>
      </c>
      <c r="G259" s="117">
        <v>10</v>
      </c>
      <c r="H259" s="118">
        <f t="shared" si="22"/>
        <v>-0.16666666666666663</v>
      </c>
      <c r="I259" s="117">
        <v>17</v>
      </c>
      <c r="J259" s="118">
        <f t="shared" si="22"/>
        <v>0.7</v>
      </c>
      <c r="K259" s="117"/>
      <c r="L259" s="118"/>
    </row>
    <row r="260" spans="2:13" x14ac:dyDescent="0.25">
      <c r="B260" s="116" t="s">
        <v>94</v>
      </c>
      <c r="C260" s="117">
        <v>86</v>
      </c>
      <c r="D260" s="118">
        <v>-0.69824561403508767</v>
      </c>
      <c r="E260" s="117">
        <v>77</v>
      </c>
      <c r="F260" s="118">
        <f t="shared" si="22"/>
        <v>-0.10465116279069764</v>
      </c>
      <c r="G260" s="117">
        <v>176</v>
      </c>
      <c r="H260" s="118">
        <f t="shared" si="22"/>
        <v>1.2857142857142856</v>
      </c>
      <c r="I260" s="117">
        <v>153</v>
      </c>
      <c r="J260" s="118">
        <f t="shared" si="22"/>
        <v>-0.13068181818181823</v>
      </c>
      <c r="K260" s="117"/>
      <c r="L260" s="118"/>
    </row>
    <row r="261" spans="2:13" x14ac:dyDescent="0.25">
      <c r="B261" s="116" t="s">
        <v>96</v>
      </c>
      <c r="C261" s="117">
        <v>784</v>
      </c>
      <c r="D261" s="118">
        <v>0.35875216637781637</v>
      </c>
      <c r="E261" s="117">
        <v>782</v>
      </c>
      <c r="F261" s="118">
        <f t="shared" si="22"/>
        <v>-2.5510204081632404E-3</v>
      </c>
      <c r="G261" s="117">
        <v>514</v>
      </c>
      <c r="H261" s="118">
        <f t="shared" si="22"/>
        <v>-0.34271099744245526</v>
      </c>
      <c r="I261" s="117">
        <v>557</v>
      </c>
      <c r="J261" s="118">
        <f t="shared" si="22"/>
        <v>8.3657587548638057E-2</v>
      </c>
      <c r="K261" s="117"/>
      <c r="L261" s="118"/>
    </row>
    <row r="262" spans="2:13" x14ac:dyDescent="0.25">
      <c r="B262" s="116" t="s">
        <v>98</v>
      </c>
      <c r="C262" s="117">
        <v>556</v>
      </c>
      <c r="D262" s="118">
        <v>0.12778904665314395</v>
      </c>
      <c r="E262" s="117">
        <v>560</v>
      </c>
      <c r="F262" s="118">
        <f t="shared" si="22"/>
        <v>7.194244604316502E-3</v>
      </c>
      <c r="G262" s="117">
        <v>676</v>
      </c>
      <c r="H262" s="118">
        <f t="shared" si="22"/>
        <v>0.20714285714285707</v>
      </c>
      <c r="I262" s="117">
        <v>441</v>
      </c>
      <c r="J262" s="118">
        <f t="shared" si="22"/>
        <v>-0.34763313609467461</v>
      </c>
      <c r="K262" s="117"/>
      <c r="L262" s="118"/>
    </row>
    <row r="263" spans="2:13" ht="15.75" x14ac:dyDescent="0.25">
      <c r="B263" s="119" t="s">
        <v>32</v>
      </c>
      <c r="C263" s="120">
        <v>3324</v>
      </c>
      <c r="D263" s="121">
        <v>1.3375527426160336</v>
      </c>
      <c r="E263" s="120">
        <v>3693</v>
      </c>
      <c r="F263" s="121">
        <f t="shared" si="22"/>
        <v>0.11101083032490977</v>
      </c>
      <c r="G263" s="120">
        <v>3368</v>
      </c>
      <c r="H263" s="121">
        <f t="shared" si="22"/>
        <v>-8.8004332520985606E-2</v>
      </c>
      <c r="I263" s="120">
        <v>3484</v>
      </c>
      <c r="J263" s="121">
        <f t="shared" si="22"/>
        <v>3.444180522565321E-2</v>
      </c>
      <c r="K263" s="120">
        <v>1835</v>
      </c>
      <c r="L263" s="121">
        <v>-0.18371886120996439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258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232</v>
      </c>
      <c r="D273" s="118">
        <v>28</v>
      </c>
      <c r="E273" s="117">
        <v>528</v>
      </c>
      <c r="F273" s="118">
        <f t="shared" ref="F273:J285" si="24">IFERROR(E273/C273-1,"-")</f>
        <v>1.2758620689655173</v>
      </c>
      <c r="G273" s="117">
        <v>592</v>
      </c>
      <c r="H273" s="118">
        <f t="shared" si="24"/>
        <v>0.1212121212121211</v>
      </c>
      <c r="I273" s="117">
        <v>342</v>
      </c>
      <c r="J273" s="118">
        <f t="shared" si="24"/>
        <v>-0.42229729729729726</v>
      </c>
      <c r="K273" s="117">
        <v>352</v>
      </c>
      <c r="L273" s="118">
        <f t="shared" ref="L273:L278" si="25">IFERROR(K273/I273-1,"-")</f>
        <v>2.9239766081871288E-2</v>
      </c>
    </row>
    <row r="274" spans="2:12" x14ac:dyDescent="0.25">
      <c r="B274" s="116" t="s">
        <v>78</v>
      </c>
      <c r="C274" s="117">
        <v>194</v>
      </c>
      <c r="D274" s="118">
        <v>16.636363636363637</v>
      </c>
      <c r="E274" s="117">
        <v>457</v>
      </c>
      <c r="F274" s="118">
        <f t="shared" si="24"/>
        <v>1.3556701030927836</v>
      </c>
      <c r="G274" s="117">
        <v>407</v>
      </c>
      <c r="H274" s="118">
        <f t="shared" si="24"/>
        <v>-0.10940919037199126</v>
      </c>
      <c r="I274" s="117">
        <v>288</v>
      </c>
      <c r="J274" s="118">
        <f t="shared" si="24"/>
        <v>-0.29238329238329241</v>
      </c>
      <c r="K274" s="117">
        <v>256</v>
      </c>
      <c r="L274" s="118">
        <f t="shared" si="25"/>
        <v>-0.11111111111111116</v>
      </c>
    </row>
    <row r="275" spans="2:12" x14ac:dyDescent="0.25">
      <c r="B275" s="116" t="s">
        <v>80</v>
      </c>
      <c r="C275" s="117">
        <v>261</v>
      </c>
      <c r="D275" s="118">
        <v>16.399999999999999</v>
      </c>
      <c r="E275" s="117">
        <v>280</v>
      </c>
      <c r="F275" s="118">
        <f t="shared" si="24"/>
        <v>7.2796934865900331E-2</v>
      </c>
      <c r="G275" s="117">
        <v>446</v>
      </c>
      <c r="H275" s="118">
        <f t="shared" si="24"/>
        <v>0.59285714285714275</v>
      </c>
      <c r="I275" s="117">
        <v>331</v>
      </c>
      <c r="J275" s="118">
        <f t="shared" si="24"/>
        <v>-0.25784753363228696</v>
      </c>
      <c r="K275" s="117">
        <v>296</v>
      </c>
      <c r="L275" s="118">
        <f t="shared" si="25"/>
        <v>-0.10574018126888218</v>
      </c>
    </row>
    <row r="276" spans="2:12" x14ac:dyDescent="0.25">
      <c r="B276" s="116" t="s">
        <v>82</v>
      </c>
      <c r="C276" s="117">
        <v>187</v>
      </c>
      <c r="D276" s="118" t="s">
        <v>257</v>
      </c>
      <c r="E276" s="117">
        <v>281</v>
      </c>
      <c r="F276" s="118">
        <f t="shared" si="24"/>
        <v>0.50267379679144386</v>
      </c>
      <c r="G276" s="117">
        <v>96</v>
      </c>
      <c r="H276" s="118">
        <f t="shared" si="24"/>
        <v>-0.65836298932384341</v>
      </c>
      <c r="I276" s="117">
        <v>95</v>
      </c>
      <c r="J276" s="118">
        <f t="shared" si="24"/>
        <v>-1.041666666666663E-2</v>
      </c>
      <c r="K276" s="117">
        <v>170</v>
      </c>
      <c r="L276" s="118">
        <f t="shared" si="25"/>
        <v>0.78947368421052633</v>
      </c>
    </row>
    <row r="277" spans="2:12" x14ac:dyDescent="0.25">
      <c r="B277" s="116" t="s">
        <v>84</v>
      </c>
      <c r="C277" s="117">
        <v>2</v>
      </c>
      <c r="D277" s="118">
        <v>-0.33333333333333337</v>
      </c>
      <c r="E277" s="117">
        <v>28</v>
      </c>
      <c r="F277" s="118">
        <f t="shared" si="24"/>
        <v>13</v>
      </c>
      <c r="G277" s="117">
        <v>14</v>
      </c>
      <c r="H277" s="118">
        <f t="shared" si="24"/>
        <v>-0.5</v>
      </c>
      <c r="I277" s="117">
        <v>14</v>
      </c>
      <c r="J277" s="118">
        <f t="shared" si="24"/>
        <v>0</v>
      </c>
      <c r="K277" s="117">
        <v>16</v>
      </c>
      <c r="L277" s="118">
        <f t="shared" si="25"/>
        <v>0.14285714285714279</v>
      </c>
    </row>
    <row r="278" spans="2:12" x14ac:dyDescent="0.25">
      <c r="B278" s="116" t="s">
        <v>86</v>
      </c>
      <c r="C278" s="117">
        <v>12</v>
      </c>
      <c r="D278" s="118">
        <v>2</v>
      </c>
      <c r="E278" s="117">
        <v>11</v>
      </c>
      <c r="F278" s="118">
        <f t="shared" si="24"/>
        <v>-8.333333333333337E-2</v>
      </c>
      <c r="G278" s="117">
        <v>5</v>
      </c>
      <c r="H278" s="118">
        <f t="shared" si="24"/>
        <v>-0.54545454545454541</v>
      </c>
      <c r="I278" s="117">
        <v>23</v>
      </c>
      <c r="J278" s="118">
        <f t="shared" si="24"/>
        <v>3.5999999999999996</v>
      </c>
      <c r="K278" s="117">
        <v>13</v>
      </c>
      <c r="L278" s="118">
        <f t="shared" si="25"/>
        <v>-0.43478260869565222</v>
      </c>
    </row>
    <row r="279" spans="2:12" x14ac:dyDescent="0.25">
      <c r="B279" s="116" t="s">
        <v>88</v>
      </c>
      <c r="C279" s="117">
        <v>29</v>
      </c>
      <c r="D279" s="118">
        <v>1.4166666666666665</v>
      </c>
      <c r="E279" s="117">
        <v>14</v>
      </c>
      <c r="F279" s="118">
        <f t="shared" si="24"/>
        <v>-0.51724137931034475</v>
      </c>
      <c r="G279" s="117">
        <v>25</v>
      </c>
      <c r="H279" s="118">
        <f t="shared" si="24"/>
        <v>0.78571428571428581</v>
      </c>
      <c r="I279" s="117">
        <v>25</v>
      </c>
      <c r="J279" s="118">
        <f t="shared" si="24"/>
        <v>0</v>
      </c>
      <c r="K279" s="117"/>
      <c r="L279" s="118"/>
    </row>
    <row r="280" spans="2:12" x14ac:dyDescent="0.25">
      <c r="B280" s="116" t="s">
        <v>90</v>
      </c>
      <c r="C280" s="117">
        <v>9</v>
      </c>
      <c r="D280" s="118" t="s">
        <v>257</v>
      </c>
      <c r="E280" s="117">
        <v>32</v>
      </c>
      <c r="F280" s="118">
        <f t="shared" si="24"/>
        <v>2.5555555555555554</v>
      </c>
      <c r="G280" s="117">
        <v>3</v>
      </c>
      <c r="H280" s="118">
        <f t="shared" si="24"/>
        <v>-0.90625</v>
      </c>
      <c r="I280" s="117">
        <v>8</v>
      </c>
      <c r="J280" s="118">
        <f t="shared" si="24"/>
        <v>1.6666666666666665</v>
      </c>
      <c r="K280" s="117"/>
      <c r="L280" s="118"/>
    </row>
    <row r="281" spans="2:12" x14ac:dyDescent="0.25">
      <c r="B281" s="116" t="s">
        <v>92</v>
      </c>
      <c r="C281" s="117">
        <v>0</v>
      </c>
      <c r="D281" s="118" t="s">
        <v>257</v>
      </c>
      <c r="E281" s="117">
        <v>11</v>
      </c>
      <c r="F281" s="118" t="str">
        <f t="shared" si="24"/>
        <v>-</v>
      </c>
      <c r="G281" s="117">
        <v>12</v>
      </c>
      <c r="H281" s="118">
        <f t="shared" si="24"/>
        <v>9.0909090909090828E-2</v>
      </c>
      <c r="I281" s="117">
        <v>7</v>
      </c>
      <c r="J281" s="118">
        <f t="shared" si="24"/>
        <v>-0.41666666666666663</v>
      </c>
      <c r="K281" s="117"/>
      <c r="L281" s="118"/>
    </row>
    <row r="282" spans="2:12" x14ac:dyDescent="0.25">
      <c r="B282" s="116" t="s">
        <v>94</v>
      </c>
      <c r="C282" s="117">
        <v>151</v>
      </c>
      <c r="D282" s="118">
        <v>6.3380281690140761E-2</v>
      </c>
      <c r="E282" s="117">
        <v>132</v>
      </c>
      <c r="F282" s="118">
        <f t="shared" si="24"/>
        <v>-0.1258278145695364</v>
      </c>
      <c r="G282" s="117">
        <v>229</v>
      </c>
      <c r="H282" s="118">
        <f t="shared" si="24"/>
        <v>0.73484848484848486</v>
      </c>
      <c r="I282" s="117">
        <v>228</v>
      </c>
      <c r="J282" s="118">
        <f t="shared" si="24"/>
        <v>-4.366812227074246E-3</v>
      </c>
      <c r="K282" s="117"/>
      <c r="L282" s="118"/>
    </row>
    <row r="283" spans="2:12" x14ac:dyDescent="0.25">
      <c r="B283" s="116" t="s">
        <v>96</v>
      </c>
      <c r="C283" s="117">
        <v>417</v>
      </c>
      <c r="D283" s="118">
        <v>0.10610079575596809</v>
      </c>
      <c r="E283" s="117">
        <v>543</v>
      </c>
      <c r="F283" s="118">
        <f t="shared" si="24"/>
        <v>0.30215827338129486</v>
      </c>
      <c r="G283" s="117">
        <v>519</v>
      </c>
      <c r="H283" s="118">
        <f t="shared" si="24"/>
        <v>-4.4198895027624308E-2</v>
      </c>
      <c r="I283" s="117">
        <v>481</v>
      </c>
      <c r="J283" s="118">
        <f t="shared" si="24"/>
        <v>-7.3217726396917149E-2</v>
      </c>
      <c r="K283" s="117"/>
      <c r="L283" s="118"/>
    </row>
    <row r="284" spans="2:12" x14ac:dyDescent="0.25">
      <c r="B284" s="116" t="s">
        <v>98</v>
      </c>
      <c r="C284" s="117">
        <v>585</v>
      </c>
      <c r="D284" s="118">
        <v>0.56000000000000005</v>
      </c>
      <c r="E284" s="117">
        <v>569</v>
      </c>
      <c r="F284" s="118">
        <f t="shared" si="24"/>
        <v>-2.7350427350427364E-2</v>
      </c>
      <c r="G284" s="117">
        <v>484</v>
      </c>
      <c r="H284" s="118">
        <f t="shared" si="24"/>
        <v>-0.14938488576449915</v>
      </c>
      <c r="I284" s="117">
        <v>411</v>
      </c>
      <c r="J284" s="118">
        <f t="shared" si="24"/>
        <v>-0.15082644628099173</v>
      </c>
      <c r="K284" s="117"/>
      <c r="L284" s="118"/>
    </row>
    <row r="285" spans="2:12" ht="15.75" x14ac:dyDescent="0.25">
      <c r="B285" s="119" t="s">
        <v>32</v>
      </c>
      <c r="C285" s="120">
        <v>2079</v>
      </c>
      <c r="D285" s="121">
        <v>1.1953537486800423</v>
      </c>
      <c r="E285" s="120">
        <v>2886</v>
      </c>
      <c r="F285" s="121">
        <f t="shared" si="24"/>
        <v>0.38816738816738816</v>
      </c>
      <c r="G285" s="120">
        <v>2832</v>
      </c>
      <c r="H285" s="121">
        <f t="shared" si="24"/>
        <v>-1.8711018711018657E-2</v>
      </c>
      <c r="I285" s="120">
        <v>2253</v>
      </c>
      <c r="J285" s="121">
        <f t="shared" si="24"/>
        <v>-0.20444915254237284</v>
      </c>
      <c r="K285" s="120">
        <v>1103</v>
      </c>
      <c r="L285" s="121">
        <v>9.1491308325708509E-3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A4F3-BFA1-4D6B-B314-7CD9EBAAFC74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259</v>
      </c>
      <c r="L8" s="115" t="s">
        <v>74</v>
      </c>
      <c r="M8" s="114" t="s">
        <v>260</v>
      </c>
      <c r="N8" s="115" t="s">
        <v>74</v>
      </c>
      <c r="O8" s="114" t="s">
        <v>261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19740</v>
      </c>
      <c r="D9" s="117">
        <v>21031</v>
      </c>
      <c r="E9" s="118">
        <f t="shared" ref="E9:E21" si="0">D9/C9-1</f>
        <v>6.5400202634245286E-2</v>
      </c>
      <c r="F9" s="117">
        <v>6223</v>
      </c>
      <c r="G9" s="118">
        <f>F9/D9-1</f>
        <v>-0.70410346631163523</v>
      </c>
      <c r="H9" s="117">
        <v>15598</v>
      </c>
      <c r="I9" s="118">
        <f>IFERROR(H9/F9-1,"-")</f>
        <v>1.5065081150570463</v>
      </c>
      <c r="J9" s="117">
        <v>22490</v>
      </c>
      <c r="K9" s="118">
        <f>IFERROR(J9/H9-1,"-")</f>
        <v>0.44185151942556744</v>
      </c>
      <c r="L9" s="117">
        <v>23190</v>
      </c>
      <c r="M9" s="118">
        <f t="shared" ref="M9:M21" si="1">IFERROR(L9/J9-1,"-")</f>
        <v>3.1124944419742118E-2</v>
      </c>
      <c r="N9" s="117">
        <v>22528</v>
      </c>
      <c r="O9" s="118">
        <f>IFERROR(N9/L9-1,"-")</f>
        <v>-2.8546787408365693E-2</v>
      </c>
      <c r="P9" s="117">
        <v>23783</v>
      </c>
      <c r="Q9" s="118">
        <f t="shared" ref="Q9:Q20" si="2">IFERROR(P9/N9-1,"-")</f>
        <v>5.5708451704545414E-2</v>
      </c>
    </row>
    <row r="10" spans="1:18" x14ac:dyDescent="0.25">
      <c r="A10" s="1" t="s">
        <v>77</v>
      </c>
      <c r="B10" s="116" t="s">
        <v>78</v>
      </c>
      <c r="C10" s="117">
        <v>19223</v>
      </c>
      <c r="D10" s="117">
        <v>22403</v>
      </c>
      <c r="E10" s="118">
        <f t="shared" si="0"/>
        <v>0.16542683244030587</v>
      </c>
      <c r="F10" s="117">
        <v>5135</v>
      </c>
      <c r="G10" s="118">
        <f t="shared" ref="G10:G20" si="3">F10/D10-1</f>
        <v>-0.7707896263893228</v>
      </c>
      <c r="H10" s="117">
        <v>21666</v>
      </c>
      <c r="I10" s="118">
        <f t="shared" ref="G10:I21" si="4">IFERROR(H10/F10-1,"-")</f>
        <v>3.2192794547224928</v>
      </c>
      <c r="J10" s="117">
        <v>23086</v>
      </c>
      <c r="K10" s="118">
        <f t="shared" ref="K10:K21" si="5">IFERROR(J10/H10-1,"-")</f>
        <v>6.5540478168559124E-2</v>
      </c>
      <c r="L10" s="117">
        <v>23921</v>
      </c>
      <c r="M10" s="118">
        <f t="shared" si="1"/>
        <v>3.6169106817985019E-2</v>
      </c>
      <c r="N10" s="117">
        <v>23285</v>
      </c>
      <c r="O10" s="118">
        <f t="shared" ref="O10:O21" si="6">IFERROR(N10/L10-1,"-")</f>
        <v>-2.6587517244262338E-2</v>
      </c>
      <c r="P10" s="117">
        <v>21964</v>
      </c>
      <c r="Q10" s="118">
        <f t="shared" si="2"/>
        <v>-5.6731801589005815E-2</v>
      </c>
    </row>
    <row r="11" spans="1:18" x14ac:dyDescent="0.25">
      <c r="A11" s="1" t="s">
        <v>79</v>
      </c>
      <c r="B11" s="116" t="s">
        <v>80</v>
      </c>
      <c r="C11" s="117">
        <v>21973</v>
      </c>
      <c r="D11" s="117">
        <v>8865</v>
      </c>
      <c r="E11" s="118">
        <f t="shared" si="0"/>
        <v>-0.59655031174623407</v>
      </c>
      <c r="F11" s="117">
        <v>5413</v>
      </c>
      <c r="G11" s="118">
        <f t="shared" si="3"/>
        <v>-0.38939650310208684</v>
      </c>
      <c r="H11" s="117">
        <v>22231</v>
      </c>
      <c r="I11" s="118">
        <f t="shared" si="4"/>
        <v>3.1069647145760211</v>
      </c>
      <c r="J11" s="117">
        <v>21689</v>
      </c>
      <c r="K11" s="118">
        <f t="shared" si="5"/>
        <v>-2.4380369753947195E-2</v>
      </c>
      <c r="L11" s="117">
        <v>27356</v>
      </c>
      <c r="M11" s="118">
        <f t="shared" si="1"/>
        <v>0.26128452210798092</v>
      </c>
      <c r="N11" s="117">
        <v>24054</v>
      </c>
      <c r="O11" s="118">
        <f t="shared" si="6"/>
        <v>-0.12070478140078955</v>
      </c>
      <c r="P11" s="117">
        <v>23677</v>
      </c>
      <c r="Q11" s="118">
        <f t="shared" si="2"/>
        <v>-1.5673068928244827E-2</v>
      </c>
    </row>
    <row r="12" spans="1:18" x14ac:dyDescent="0.25">
      <c r="A12" s="1" t="s">
        <v>81</v>
      </c>
      <c r="B12" s="116" t="s">
        <v>82</v>
      </c>
      <c r="C12" s="117">
        <v>20119</v>
      </c>
      <c r="D12" s="117">
        <v>0</v>
      </c>
      <c r="E12" s="118">
        <f t="shared" si="0"/>
        <v>-1</v>
      </c>
      <c r="F12" s="117">
        <v>6463</v>
      </c>
      <c r="G12" s="118" t="str">
        <f t="shared" si="4"/>
        <v>-</v>
      </c>
      <c r="H12" s="117">
        <v>23894</v>
      </c>
      <c r="I12" s="118">
        <f t="shared" si="4"/>
        <v>2.6970447160761255</v>
      </c>
      <c r="J12" s="117">
        <v>23484</v>
      </c>
      <c r="K12" s="118">
        <f t="shared" si="5"/>
        <v>-1.715911944421189E-2</v>
      </c>
      <c r="L12" s="117">
        <v>22205</v>
      </c>
      <c r="M12" s="118">
        <f t="shared" si="1"/>
        <v>-5.4462612842786529E-2</v>
      </c>
      <c r="N12" s="117">
        <v>23503</v>
      </c>
      <c r="O12" s="118">
        <f t="shared" si="6"/>
        <v>5.845530285971634E-2</v>
      </c>
      <c r="P12" s="117">
        <v>23510</v>
      </c>
      <c r="Q12" s="118">
        <f t="shared" si="2"/>
        <v>2.9783431902319357E-4</v>
      </c>
    </row>
    <row r="13" spans="1:18" x14ac:dyDescent="0.25">
      <c r="A13" s="1" t="s">
        <v>83</v>
      </c>
      <c r="B13" s="116" t="s">
        <v>84</v>
      </c>
      <c r="C13" s="117">
        <v>14799</v>
      </c>
      <c r="D13" s="117">
        <v>0</v>
      </c>
      <c r="E13" s="118">
        <f t="shared" si="0"/>
        <v>-1</v>
      </c>
      <c r="F13" s="117">
        <v>6823</v>
      </c>
      <c r="G13" s="118" t="str">
        <f t="shared" si="4"/>
        <v>-</v>
      </c>
      <c r="H13" s="117">
        <v>20251</v>
      </c>
      <c r="I13" s="118">
        <f t="shared" si="4"/>
        <v>1.9680492452000586</v>
      </c>
      <c r="J13" s="117">
        <v>21547</v>
      </c>
      <c r="K13" s="118">
        <f t="shared" si="5"/>
        <v>6.3996839662238791E-2</v>
      </c>
      <c r="L13" s="117">
        <v>23449</v>
      </c>
      <c r="M13" s="118">
        <f t="shared" si="1"/>
        <v>8.8272149255116616E-2</v>
      </c>
      <c r="N13" s="117">
        <v>19536</v>
      </c>
      <c r="O13" s="118">
        <f t="shared" si="6"/>
        <v>-0.16687278775214298</v>
      </c>
      <c r="P13" s="117">
        <v>23254</v>
      </c>
      <c r="Q13" s="118">
        <f t="shared" si="2"/>
        <v>0.19031531531531543</v>
      </c>
    </row>
    <row r="14" spans="1:18" x14ac:dyDescent="0.25">
      <c r="A14" s="1" t="s">
        <v>85</v>
      </c>
      <c r="B14" s="116" t="s">
        <v>86</v>
      </c>
      <c r="C14" s="117">
        <v>19316</v>
      </c>
      <c r="D14" s="117">
        <v>0</v>
      </c>
      <c r="E14" s="118">
        <f t="shared" si="0"/>
        <v>-1</v>
      </c>
      <c r="F14" s="117">
        <v>3802</v>
      </c>
      <c r="G14" s="118" t="str">
        <f t="shared" si="4"/>
        <v>-</v>
      </c>
      <c r="H14" s="117">
        <v>18886</v>
      </c>
      <c r="I14" s="118">
        <f t="shared" si="4"/>
        <v>3.9673855865334033</v>
      </c>
      <c r="J14" s="117">
        <v>21065</v>
      </c>
      <c r="K14" s="118">
        <f t="shared" si="5"/>
        <v>0.11537646934237</v>
      </c>
      <c r="L14" s="117">
        <v>22841</v>
      </c>
      <c r="M14" s="118">
        <f t="shared" si="1"/>
        <v>8.4310467600284822E-2</v>
      </c>
      <c r="N14" s="117">
        <v>23159</v>
      </c>
      <c r="O14" s="118">
        <f t="shared" si="6"/>
        <v>1.3922332647432256E-2</v>
      </c>
      <c r="P14" s="117">
        <v>25073</v>
      </c>
      <c r="Q14" s="118">
        <f t="shared" si="2"/>
        <v>8.2646055529167928E-2</v>
      </c>
    </row>
    <row r="15" spans="1:18" x14ac:dyDescent="0.25">
      <c r="A15" s="1" t="s">
        <v>87</v>
      </c>
      <c r="B15" s="116" t="s">
        <v>88</v>
      </c>
      <c r="C15" s="117">
        <v>24858</v>
      </c>
      <c r="D15" s="117">
        <v>0</v>
      </c>
      <c r="E15" s="118">
        <f t="shared" si="0"/>
        <v>-1</v>
      </c>
      <c r="F15" s="117">
        <v>10219</v>
      </c>
      <c r="G15" s="118" t="str">
        <f t="shared" si="4"/>
        <v>-</v>
      </c>
      <c r="H15" s="117">
        <v>23111</v>
      </c>
      <c r="I15" s="118">
        <f t="shared" si="4"/>
        <v>1.2615715823466092</v>
      </c>
      <c r="J15" s="117">
        <v>26451</v>
      </c>
      <c r="K15" s="118">
        <f t="shared" si="5"/>
        <v>0.14451992557656523</v>
      </c>
      <c r="L15" s="117">
        <v>24893</v>
      </c>
      <c r="M15" s="118">
        <f t="shared" si="1"/>
        <v>-5.8901364787720678E-2</v>
      </c>
      <c r="N15" s="117">
        <v>27952</v>
      </c>
      <c r="O15" s="118">
        <f t="shared" si="6"/>
        <v>0.12288595187402085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24709</v>
      </c>
      <c r="D16" s="117">
        <v>13295</v>
      </c>
      <c r="E16" s="118">
        <f t="shared" si="0"/>
        <v>-0.46193694605204583</v>
      </c>
      <c r="F16" s="117">
        <v>18239</v>
      </c>
      <c r="G16" s="118">
        <f t="shared" si="3"/>
        <v>0.37186912373072589</v>
      </c>
      <c r="H16" s="117">
        <v>24659</v>
      </c>
      <c r="I16" s="118">
        <f t="shared" si="4"/>
        <v>0.35199298207138541</v>
      </c>
      <c r="J16" s="117">
        <v>25495</v>
      </c>
      <c r="K16" s="118">
        <f t="shared" si="5"/>
        <v>3.3902429133379375E-2</v>
      </c>
      <c r="L16" s="117">
        <v>25319</v>
      </c>
      <c r="M16" s="118">
        <f t="shared" si="1"/>
        <v>-6.9033143753677306E-3</v>
      </c>
      <c r="N16" s="117">
        <v>25459</v>
      </c>
      <c r="O16" s="118">
        <f t="shared" si="6"/>
        <v>5.5294442908486729E-3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22149</v>
      </c>
      <c r="D17" s="117">
        <v>5725</v>
      </c>
      <c r="E17" s="118">
        <f t="shared" si="0"/>
        <v>-0.74152331933721616</v>
      </c>
      <c r="F17" s="117">
        <v>15267</v>
      </c>
      <c r="G17" s="118">
        <f t="shared" si="3"/>
        <v>1.6667248908296943</v>
      </c>
      <c r="H17" s="117">
        <v>20130</v>
      </c>
      <c r="I17" s="118">
        <f t="shared" si="4"/>
        <v>0.31853016309687554</v>
      </c>
      <c r="J17" s="117">
        <v>22106</v>
      </c>
      <c r="K17" s="118">
        <f t="shared" si="5"/>
        <v>9.8161947342275235E-2</v>
      </c>
      <c r="L17" s="117">
        <v>21182</v>
      </c>
      <c r="M17" s="118">
        <f t="shared" si="1"/>
        <v>-4.1798606713109532E-2</v>
      </c>
      <c r="N17" s="117">
        <v>24257</v>
      </c>
      <c r="O17" s="118">
        <f t="shared" si="6"/>
        <v>0.14517042772165056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22803</v>
      </c>
      <c r="D18" s="117">
        <v>6665</v>
      </c>
      <c r="E18" s="118">
        <f t="shared" si="0"/>
        <v>-0.70771389729421563</v>
      </c>
      <c r="F18" s="117">
        <v>23140</v>
      </c>
      <c r="G18" s="118">
        <f t="shared" si="3"/>
        <v>2.471867966991748</v>
      </c>
      <c r="H18" s="117">
        <v>22327</v>
      </c>
      <c r="I18" s="118">
        <f t="shared" si="4"/>
        <v>-3.5133967156439017E-2</v>
      </c>
      <c r="J18" s="117">
        <v>25007</v>
      </c>
      <c r="K18" s="118">
        <f t="shared" si="5"/>
        <v>0.12003403950373981</v>
      </c>
      <c r="L18" s="117">
        <v>27341</v>
      </c>
      <c r="M18" s="118">
        <f t="shared" si="1"/>
        <v>9.3333866517375075E-2</v>
      </c>
      <c r="N18" s="117">
        <v>26482</v>
      </c>
      <c r="O18" s="118">
        <f t="shared" si="6"/>
        <v>-3.1418016897699408E-2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19561</v>
      </c>
      <c r="D19" s="117">
        <v>4928</v>
      </c>
      <c r="E19" s="118">
        <f t="shared" si="0"/>
        <v>-0.74807013956341706</v>
      </c>
      <c r="F19" s="117">
        <v>19838</v>
      </c>
      <c r="G19" s="118">
        <f t="shared" si="3"/>
        <v>3.0255681818181817</v>
      </c>
      <c r="H19" s="117">
        <v>21079</v>
      </c>
      <c r="I19" s="118">
        <f t="shared" si="4"/>
        <v>6.2556709345700234E-2</v>
      </c>
      <c r="J19" s="117">
        <v>24207</v>
      </c>
      <c r="K19" s="118">
        <f t="shared" si="5"/>
        <v>0.14839413634422893</v>
      </c>
      <c r="L19" s="117">
        <v>23363</v>
      </c>
      <c r="M19" s="118">
        <f t="shared" si="1"/>
        <v>-3.4865947866319691E-2</v>
      </c>
      <c r="N19" s="117">
        <v>23375</v>
      </c>
      <c r="O19" s="118">
        <f t="shared" si="6"/>
        <v>5.1363266703763344E-4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20974</v>
      </c>
      <c r="D20" s="117">
        <v>6261</v>
      </c>
      <c r="E20" s="118">
        <f t="shared" si="0"/>
        <v>-0.70148755602174118</v>
      </c>
      <c r="F20" s="117">
        <v>19784</v>
      </c>
      <c r="G20" s="118">
        <f t="shared" si="3"/>
        <v>2.1598786136399934</v>
      </c>
      <c r="H20" s="117">
        <v>23310</v>
      </c>
      <c r="I20" s="118">
        <f t="shared" si="4"/>
        <v>0.17822482814395468</v>
      </c>
      <c r="J20" s="117">
        <v>24142</v>
      </c>
      <c r="K20" s="118">
        <f t="shared" si="5"/>
        <v>3.5692835692835656E-2</v>
      </c>
      <c r="L20" s="117">
        <v>23290</v>
      </c>
      <c r="M20" s="118">
        <f t="shared" si="1"/>
        <v>-3.5291193770193074E-2</v>
      </c>
      <c r="N20" s="117">
        <v>24074</v>
      </c>
      <c r="O20" s="118">
        <f t="shared" si="6"/>
        <v>3.3662516101331086E-2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250224</v>
      </c>
      <c r="D21" s="120">
        <v>96681</v>
      </c>
      <c r="E21" s="121">
        <f t="shared" si="0"/>
        <v>-0.61362219451371569</v>
      </c>
      <c r="F21" s="120">
        <v>140346</v>
      </c>
      <c r="G21" s="121">
        <f>F21/D21-1</f>
        <v>0.45163992925186958</v>
      </c>
      <c r="H21" s="120">
        <v>257142</v>
      </c>
      <c r="I21" s="121">
        <f t="shared" si="4"/>
        <v>0.8322004189645591</v>
      </c>
      <c r="J21" s="120">
        <v>280769</v>
      </c>
      <c r="K21" s="121">
        <f t="shared" si="5"/>
        <v>9.1883084054724673E-2</v>
      </c>
      <c r="L21" s="120">
        <v>288350</v>
      </c>
      <c r="M21" s="121">
        <f t="shared" si="1"/>
        <v>2.7000844110282918E-2</v>
      </c>
      <c r="N21" s="120">
        <v>287664</v>
      </c>
      <c r="O21" s="121">
        <f t="shared" si="6"/>
        <v>-2.3790532339170722E-3</v>
      </c>
      <c r="P21" s="120">
        <v>141261</v>
      </c>
      <c r="Q21" s="121">
        <v>3.8187630911696635E-2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37E3DFC9-1216-490E-A459-466E30632EE6}"/>
</file>

<file path=customXml/itemProps2.xml><?xml version="1.0" encoding="utf-8"?>
<ds:datastoreItem xmlns:ds="http://schemas.openxmlformats.org/officeDocument/2006/customXml" ds:itemID="{4556CB66-EF43-41F0-BFD8-2DBA8071D867}"/>
</file>

<file path=customXml/itemProps3.xml><?xml version="1.0" encoding="utf-8"?>
<ds:datastoreItem xmlns:ds="http://schemas.openxmlformats.org/officeDocument/2006/customXml" ds:itemID="{E1373B62-D0B6-46DE-A788-4B74078737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2026-07-24T10:43:46Z</dcterms:created>
  <dcterms:modified xsi:type="dcterms:W3CDTF">2026-07-27T10:42:42Z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2026-07-24T10:44:51Z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6904036b-804a-447e-9c5d-9ab492b65967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