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drawings/drawing11.xml" ContentType="application/vnd.openxmlformats-officedocument.drawingml.chartshapes+xml"/>
  <Override PartName="/xl/drawings/drawing27.xml" ContentType="application/vnd.openxmlformats-officedocument.drawingml.chartshapes+xml"/>
  <Override PartName="/xl/drawings/drawing63.xml" ContentType="application/vnd.openxmlformats-officedocument.drawingml.chartshapes+xml"/>
  <Override PartName="/xl/drawings/drawing87.xml" ContentType="application/vnd.openxmlformats-officedocument.drawingml.chartshapes+xml"/>
  <Override PartName="/xl/drawings/drawing48.xml" ContentType="application/vnd.openxmlformats-officedocument.drawingml.chartshapes+xml"/>
  <Override PartName="/xl/drawings/drawing12.xml" ContentType="application/vnd.openxmlformats-officedocument.drawingml.chartshapes+xml"/>
  <Override PartName="/xl/drawings/drawing94.xml" ContentType="application/vnd.openxmlformats-officedocument.drawingml.chartshapes+xml"/>
  <Override PartName="/xl/drawings/drawing28.xml" ContentType="application/vnd.openxmlformats-officedocument.drawingml.chartshapes+xml"/>
  <Override PartName="/xl/drawings/drawing115.xml" ContentType="application/vnd.openxmlformats-officedocument.drawingml.chartshapes+xml"/>
  <Override PartName="/xl/drawings/drawing79.xml" ContentType="application/vnd.openxmlformats-officedocument.drawingml.chartshapes+xml"/>
  <Override PartName="/xl/drawings/drawing13.xml" ContentType="application/vnd.openxmlformats-officedocument.drawingml.chartshapes+xml"/>
  <Override PartName="/xl/drawings/drawing113.xml" ContentType="application/vnd.openxmlformats-officedocument.drawingml.chartshapes+xml"/>
  <Override PartName="/xl/drawings/drawing58.xml" ContentType="application/vnd.openxmlformats-officedocument.drawingml.chartshapes+xml"/>
  <Override PartName="/xl/drawings/drawing85.xml" ContentType="application/vnd.openxmlformats-officedocument.drawingml.chartshapes+xml"/>
  <Override PartName="/xl/drawings/drawing50.xml" ContentType="application/vnd.openxmlformats-officedocument.drawingml.chartshapes+xml"/>
  <Override PartName="/xl/drawings/drawing14.xml" ContentType="application/vnd.openxmlformats-officedocument.drawingml.chartshapes+xml"/>
  <Override PartName="/xl/drawings/drawing82.xml" ContentType="application/vnd.openxmlformats-officedocument.drawingml.chartshapes+xml"/>
  <Override PartName="/xl/drawings/drawing30.xml" ContentType="application/vnd.openxmlformats-officedocument.drawingml.chartshapes+xml"/>
  <Override PartName="/xl/drawings/drawing93.xml" ContentType="application/vnd.openxmlformats-officedocument.drawingml.chartshapes+xml"/>
  <Override PartName="/xl/drawings/drawing64.xml" ContentType="application/vnd.openxmlformats-officedocument.drawingml.chartshapes+xml"/>
  <Override PartName="/xl/drawings/drawing15.xml" ContentType="application/vnd.openxmlformats-officedocument.drawingml.chartshapes+xml"/>
  <Override PartName="/xl/drawings/drawing92.xml" ContentType="application/vnd.openxmlformats-officedocument.drawingml.chartshapes+xml"/>
  <Override PartName="/xl/drawings/drawing59.xml" ContentType="application/vnd.openxmlformats-officedocument.drawingml.chartshapes+xml"/>
  <Override PartName="/xl/drawings/drawing31.xml" ContentType="application/vnd.openxmlformats-officedocument.drawingml.chartshapes+xml"/>
  <Override PartName="/xl/drawings/drawing69.xml" ContentType="application/vnd.openxmlformats-officedocument.drawingml.chartshapes+xml"/>
  <Override PartName="/xl/drawings/drawing16.xml" ContentType="application/vnd.openxmlformats-officedocument.drawingml.chartshapes+xml"/>
  <Override PartName="/xl/drawings/drawing81.xml" ContentType="application/vnd.openxmlformats-officedocument.drawingml.chartshapes+xml"/>
  <Override PartName="/xl/drawings/drawing53.xml" ContentType="application/vnd.openxmlformats-officedocument.drawingml.chartshapes+xml"/>
  <Override PartName="/xl/drawings/drawing78.xml" ContentType="application/vnd.openxmlformats-officedocument.drawingml.chartshapes+xml"/>
  <Override PartName="/xl/drawings/drawing32.xml" ContentType="application/vnd.openxmlformats-officedocument.drawingml.chartshapes+xml"/>
  <Override PartName="/xl/drawings/drawing17.xml" ContentType="application/vnd.openxmlformats-officedocument.drawingml.chartshapes+xml"/>
  <Override PartName="/xl/drawings/drawing112.xml" ContentType="application/vnd.openxmlformats-officedocument.drawingml.chartshapes+xml"/>
  <Override PartName="/xl/drawings/drawing76.xml" ContentType="application/vnd.openxmlformats-officedocument.drawingml.chartshapes+xml"/>
  <Override PartName="/xl/drawings/drawing110.xml" ContentType="application/vnd.openxmlformats-officedocument.drawingml.chartshapes+xml"/>
  <Override PartName="/xl/drawings/drawing60.xml" ContentType="application/vnd.openxmlformats-officedocument.drawingml.chartshapes+xml"/>
  <Override PartName="/xl/drawings/drawing18.xml" ContentType="application/vnd.openxmlformats-officedocument.drawingml.chartshapes+xml"/>
  <Override PartName="/xl/drawings/drawing83.xml" ContentType="application/vnd.openxmlformats-officedocument.drawingml.chartshapes+xml"/>
  <Override PartName="/xl/drawings/drawing54.xml" ContentType="application/vnd.openxmlformats-officedocument.drawingml.chartshapes+xml"/>
  <Override PartName="/xl/drawings/drawing35.xml" ContentType="application/vnd.openxmlformats-officedocument.drawingml.chartshapes+xml"/>
  <Override PartName="/xl/drawings/drawing109.xml" ContentType="application/vnd.openxmlformats-officedocument.drawingml.chartshapes+xml"/>
  <Override PartName="/xl/drawings/drawing19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91.xml" ContentType="application/vnd.openxmlformats-officedocument.drawingml.chartshapes+xml"/>
  <Override PartName="/xl/drawings/drawing37.xml" ContentType="application/vnd.openxmlformats-officedocument.drawingml.chartshapes+xml"/>
  <Override PartName="/xl/drawings/drawing20.xml" ContentType="application/vnd.openxmlformats-officedocument.drawingml.chartshapes+xml"/>
  <Override PartName="/xl/drawings/drawing108.xml" ContentType="application/vnd.openxmlformats-officedocument.drawingml.chartshapes+xml"/>
  <Override PartName="/xl/drawings/drawing126.xml" ContentType="application/vnd.openxmlformats-officedocument.drawingml.chartshapes+xml"/>
  <Override PartName="/xl/drawings/drawing61.xml" ContentType="application/vnd.openxmlformats-officedocument.drawingml.chartshapes+xml"/>
  <Override PartName="/xl/drawings/drawing55.xml" ContentType="application/vnd.openxmlformats-officedocument.drawingml.chartshapes+xml"/>
  <Override PartName="/xl/drawings/drawing80.xml" ContentType="application/vnd.openxmlformats-officedocument.drawingml.chartshapes+xml"/>
  <Override PartName="/xl/drawings/drawing21.xml" ContentType="application/vnd.openxmlformats-officedocument.drawingml.chartshapes+xml"/>
  <Override PartName="/xl/drawings/drawing118.xml" ContentType="application/vnd.openxmlformats-officedocument.drawingml.chartshapes+xml"/>
  <Override PartName="/xl/drawings/drawing125.xml" ContentType="application/vnd.openxmlformats-officedocument.drawingml.chartshapes+xml"/>
  <Override PartName="/xl/drawings/drawing39.xml" ContentType="application/vnd.openxmlformats-officedocument.drawingml.chartshapes+xml"/>
  <Override PartName="/xl/drawings/drawing116.xml" ContentType="application/vnd.openxmlformats-officedocument.drawingml.chartshapes+xml"/>
  <Override PartName="/xl/drawings/drawing101.xml" ContentType="application/vnd.openxmlformats-officedocument.drawingml.chartshapes+xml"/>
  <Override PartName="/xl/drawings/drawing123.xml" ContentType="application/vnd.openxmlformats-officedocument.drawingml.chartshapes+xml"/>
  <Override PartName="/xl/drawings/drawing90.xml" ContentType="application/vnd.openxmlformats-officedocument.drawingml.chartshapes+xml"/>
  <Override PartName="/xl/drawings/drawing67.xml" ContentType="application/vnd.openxmlformats-officedocument.drawingml.chartshapes+xml"/>
  <Override PartName="/xl/drawings/drawing86.xml" ContentType="application/vnd.openxmlformats-officedocument.drawingml.chartshapes+xml"/>
  <Override PartName="/xl/drawings/drawing122.xml" ContentType="application/vnd.openxmlformats-officedocument.drawingml.chartshapes+xml"/>
  <Override PartName="/xl/drawings/drawing41.xml" ContentType="application/vnd.openxmlformats-officedocument.drawingml.chartshapes+xml"/>
  <Override PartName="/xl/drawings/drawing121.xml" ContentType="application/vnd.openxmlformats-officedocument.drawingml.chartshapes+xml"/>
  <Override PartName="/xl/drawings/drawing24.xml" ContentType="application/vnd.openxmlformats-officedocument.drawingml.chartshapes+xml"/>
  <Override PartName="/xl/drawings/drawing100.xml" ContentType="application/vnd.openxmlformats-officedocument.drawingml.chartshapes+xml"/>
  <Override PartName="/xl/drawings/drawing119.xml" ContentType="application/vnd.openxmlformats-officedocument.drawingml.chartshapes+xml"/>
  <Override PartName="/xl/drawings/drawing56.xml" ContentType="application/vnd.openxmlformats-officedocument.drawingml.chartshapes+xml"/>
  <Override PartName="/xl/workbook.xml" ContentType="application/vnd.openxmlformats-officedocument.spreadsheetml.sheet.main+xml"/>
  <Override PartName="/xl/drawings/drawing88.xml" ContentType="application/vnd.openxmlformats-officedocument.drawingml.chartshapes+xml"/>
  <Override PartName="/xl/drawings/drawing25.xml" ContentType="application/vnd.openxmlformats-officedocument.drawingml.chartshapes+xml"/>
  <Override PartName="/xl/drawings/drawing43.xml" ContentType="application/vnd.openxmlformats-officedocument.drawingml.chartshapes+xml"/>
  <Override PartName="/xl/drawings/drawing9.xml" ContentType="application/vnd.openxmlformats-officedocument.drawingml.chartshapes+xml"/>
  <Override PartName="/xl/drawings/drawing99.xml" ContentType="application/vnd.openxmlformats-officedocument.drawingml.chartshapes+xml"/>
  <Override PartName="/xl/drawings/drawing84.xml" ContentType="application/vnd.openxmlformats-officedocument.drawingml.chartshapes+xml"/>
  <Override PartName="/xl/drawings/drawing98.xml" ContentType="application/vnd.openxmlformats-officedocument.drawingml.chartshapes+xml"/>
  <Override PartName="/xl/drawings/drawing26.xml" ContentType="application/vnd.openxmlformats-officedocument.drawingml.chartshapes+xml"/>
  <Override PartName="/xl/drawings/drawing10.xml" ContentType="application/vnd.openxmlformats-officedocument.drawingml.chartshapes+xml"/>
  <Override PartName="/xl/drawings/drawing77.xml" ContentType="application/vnd.openxmlformats-officedocument.drawingml.chartshapes+xml"/>
  <Override PartName="/xl/drawings/drawing62.xml" ContentType="application/vnd.openxmlformats-officedocument.drawingml.chartshapes+xml"/>
  <Override PartName="/xl/drawings/drawing97.xml" ContentType="application/vnd.openxmlformats-officedocument.drawingml.chartshapes+xml"/>
  <Override PartName="/xl/drawings/drawing127.xml" ContentType="application/vnd.openxmlformats-officedocument.drawingml.chartshapes+xml"/>
  <Override PartName="/xl/drawings/drawing129.xml" ContentType="application/vnd.openxmlformats-officedocument.drawingml.chartshapes+xml"/>
  <Override PartName="/xl/drawings/drawing130.xml" ContentType="application/vnd.openxmlformats-officedocument.drawingml.chartshapes+xml"/>
  <Override PartName="/xl/drawings/drawing131.xml" ContentType="application/vnd.openxmlformats-officedocument.drawingml.chartshapes+xml"/>
  <Override PartName="/xl/drawings/drawing133.xml" ContentType="application/vnd.openxmlformats-officedocument.drawingml.chartshapes+xml"/>
  <Override PartName="/xl/drawings/drawing135.xml" ContentType="application/vnd.openxmlformats-officedocument.drawingml.chartshapes+xml"/>
  <Override PartName="/xl/drawings/drawing137.xml" ContentType="application/vnd.openxmlformats-officedocument.drawingml.chartshapes+xml"/>
  <Override PartName="/xl/drawings/drawing68.xml" ContentType="application/vnd.openxmlformats-officedocument.drawingml.chartshapes+xml"/>
  <Override PartName="/xl/drawings/drawing57.xml" ContentType="application/vnd.openxmlformats-officedocument.drawingml.chartshap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2.xml" ContentType="application/vnd.openxmlformats-officedocument.themeOverrid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3.xml" ContentType="application/vnd.openxmlformats-officedocument.themeOverrid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4.xml" ContentType="application/vnd.openxmlformats-officedocument.themeOverrid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5.xml" ContentType="application/vnd.openxmlformats-officedocument.themeOverride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7.xml" ContentType="application/vnd.openxmlformats-officedocument.themeOverride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8.xml" ContentType="application/vnd.openxmlformats-officedocument.themeOverride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9.xml" ContentType="application/vnd.openxmlformats-officedocument.themeOverride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0.xml" ContentType="application/vnd.openxmlformats-officedocument.themeOverride+xml"/>
  <Override PartName="/xl/drawings/drawing65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1.xml" ContentType="application/vnd.openxmlformats-officedocument.themeOverride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2.xml" ContentType="application/vnd.openxmlformats-officedocument.themeOverride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3.xml" ContentType="application/vnd.openxmlformats-officedocument.themeOverride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4.xml" ContentType="application/vnd.openxmlformats-officedocument.themeOverride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6.xml" ContentType="application/vnd.openxmlformats-officedocument.themeOverride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7.xml" ContentType="application/vnd.openxmlformats-officedocument.themeOverride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8.xml" ContentType="application/vnd.openxmlformats-officedocument.themeOverride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9.xml" ContentType="application/vnd.openxmlformats-officedocument.themeOverride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50.xml" ContentType="application/vnd.openxmlformats-officedocument.themeOverride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1.xml" ContentType="application/vnd.openxmlformats-officedocument.themeOverride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2.xml" ContentType="application/vnd.openxmlformats-officedocument.themeOverride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3.xml" ContentType="application/vnd.openxmlformats-officedocument.themeOverride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4.xml" ContentType="application/vnd.openxmlformats-officedocument.themeOverride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5.xml" ContentType="application/vnd.openxmlformats-officedocument.themeOverride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6.xml" ContentType="application/vnd.openxmlformats-officedocument.themeOverride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.xml" ContentType="application/vnd.openxmlformats-officedocument.drawingml.chart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9.xml" ContentType="application/vnd.openxmlformats-officedocument.themeOverride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60.xml" ContentType="application/vnd.openxmlformats-officedocument.themeOverride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1.xml" ContentType="application/vnd.openxmlformats-officedocument.themeOverride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2.xml" ContentType="application/vnd.openxmlformats-officedocument.themeOverride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3.xml" ContentType="application/vnd.openxmlformats-officedocument.themeOverride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4.xml" ContentType="application/vnd.openxmlformats-officedocument.themeOverride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5.xml" ContentType="application/vnd.openxmlformats-officedocument.themeOverride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6.xml" ContentType="application/vnd.openxmlformats-officedocument.themeOverride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7.xml" ContentType="application/vnd.openxmlformats-officedocument.themeOverride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8.xml" ContentType="application/vnd.openxmlformats-officedocument.themeOverride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71.xml" ContentType="application/vnd.openxmlformats-officedocument.drawingml.chart+xml"/>
  <Override PartName="/xl/theme/themeOverride69.xml" ContentType="application/vnd.openxmlformats-officedocument.themeOverride+xml"/>
  <Override PartName="/xl/drawings/drawing111.xml" ContentType="application/vnd.openxmlformats-officedocument.drawing+xml"/>
  <Override PartName="/xl/charts/chart7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57.xml" ContentType="application/vnd.openxmlformats-officedocument.themeOverride+xml"/>
  <Override PartName="/xl/drawings/drawing114.xml" ContentType="application/vnd.openxmlformats-officedocument.drawing+xml"/>
  <Override PartName="/xl/charts/chart7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7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20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4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worksheets/sheet1.xml" ContentType="application/vnd.openxmlformats-officedocument.spreadsheetml.worksheet+xml"/>
  <Override PartName="/xl/drawings/drawing128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worksheets/sheet2.xml" ContentType="application/vnd.openxmlformats-officedocument.spreadsheetml.worksheet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worksheets/sheet3.xml" ContentType="application/vnd.openxmlformats-officedocument.spreadsheetml.worksheet+xml"/>
  <Override PartName="/xl/charts/chart8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worksheets/sheet4.xml" ContentType="application/vnd.openxmlformats-officedocument.spreadsheetml.worksheet+xml"/>
  <Override PartName="/xl/drawings/drawing132.xml" ContentType="application/vnd.openxmlformats-officedocument.drawing+xml"/>
  <Override PartName="/xl/charts/chart8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3.xml" ContentType="application/vnd.openxmlformats-officedocument.themeOverride+xml"/>
  <Override PartName="/xl/worksheets/sheet5.xml" ContentType="application/vnd.openxmlformats-officedocument.spreadsheetml.worksheet+xml"/>
  <Override PartName="/xl/drawings/drawing134.xml" ContentType="application/vnd.openxmlformats-officedocument.drawing+xml"/>
  <Override PartName="/xl/charts/chart8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4.xml" ContentType="application/vnd.openxmlformats-officedocument.themeOverride+xml"/>
  <Override PartName="/xl/worksheets/sheet6.xml" ContentType="application/vnd.openxmlformats-officedocument.spreadsheetml.worksheet+xml"/>
  <Override PartName="/xl/drawings/drawing136.xml" ContentType="application/vnd.openxmlformats-officedocument.drawing+xml"/>
  <Override PartName="/xl/charts/chart8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5.xml" ContentType="application/vnd.openxmlformats-officedocument.themeOverrid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16" documentId="8_{0298ADA4-053F-493C-94DF-D1511ECA2120}" xr6:coauthVersionLast="47" xr6:coauthVersionMax="47" xr10:uidLastSave="{CD3E60CF-4339-4AB8-8010-1032FD3C1615}"/>
  <bookViews>
    <workbookView xWindow="-120" yWindow="-120" windowWidth="29040" windowHeight="15720" xr2:uid="{85196C2A-C31D-4012-AB4E-92CAA48C15B7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1" r:id="rId24"/>
    <sheet name="Pernocta evol mensu TF cat" sheetId="52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2" i="52" l="1"/>
  <c r="L101" i="52"/>
  <c r="L100" i="52"/>
  <c r="L99" i="52"/>
  <c r="L98" i="52"/>
  <c r="L97" i="52"/>
  <c r="K95" i="52"/>
  <c r="L80" i="52"/>
  <c r="L79" i="52"/>
  <c r="L78" i="52"/>
  <c r="L77" i="52"/>
  <c r="L76" i="52"/>
  <c r="L75" i="52"/>
  <c r="K73" i="52"/>
  <c r="L58" i="52"/>
  <c r="L57" i="52"/>
  <c r="L56" i="52"/>
  <c r="L55" i="52"/>
  <c r="L54" i="52"/>
  <c r="L53" i="52"/>
  <c r="K51" i="52"/>
  <c r="L36" i="52"/>
  <c r="L35" i="52"/>
  <c r="L34" i="52"/>
  <c r="L33" i="52"/>
  <c r="L32" i="52"/>
  <c r="L31" i="52"/>
  <c r="K29" i="52"/>
  <c r="L14" i="52"/>
  <c r="L13" i="52"/>
  <c r="L12" i="52"/>
  <c r="L11" i="52"/>
  <c r="L10" i="52"/>
  <c r="L9" i="52"/>
  <c r="L8" i="52"/>
  <c r="J109" i="52"/>
  <c r="H109" i="52"/>
  <c r="F109" i="52"/>
  <c r="J108" i="52"/>
  <c r="H108" i="52"/>
  <c r="F108" i="52"/>
  <c r="J107" i="52"/>
  <c r="H107" i="52"/>
  <c r="F107" i="52"/>
  <c r="J106" i="52"/>
  <c r="H106" i="52"/>
  <c r="F106" i="52"/>
  <c r="J105" i="52"/>
  <c r="H105" i="52"/>
  <c r="F105" i="52"/>
  <c r="J104" i="52"/>
  <c r="H104" i="52"/>
  <c r="F104" i="52"/>
  <c r="J103" i="52"/>
  <c r="H103" i="52"/>
  <c r="F103" i="52"/>
  <c r="J102" i="52"/>
  <c r="H102" i="52"/>
  <c r="F102" i="52"/>
  <c r="J101" i="52"/>
  <c r="H101" i="52"/>
  <c r="F101" i="52"/>
  <c r="J100" i="52"/>
  <c r="H100" i="52"/>
  <c r="F100" i="52"/>
  <c r="J99" i="52"/>
  <c r="H99" i="52"/>
  <c r="F99" i="52"/>
  <c r="J98" i="52"/>
  <c r="H98" i="52"/>
  <c r="F98" i="52"/>
  <c r="J97" i="52"/>
  <c r="H97" i="52"/>
  <c r="F97" i="52"/>
  <c r="J87" i="52"/>
  <c r="H87" i="52"/>
  <c r="F87" i="52"/>
  <c r="J86" i="52"/>
  <c r="H86" i="52"/>
  <c r="F86" i="52"/>
  <c r="J85" i="52"/>
  <c r="H85" i="52"/>
  <c r="F85" i="52"/>
  <c r="J84" i="52"/>
  <c r="H84" i="52"/>
  <c r="F84" i="52"/>
  <c r="J83" i="52"/>
  <c r="H83" i="52"/>
  <c r="F83" i="52"/>
  <c r="J82" i="52"/>
  <c r="H82" i="52"/>
  <c r="F82" i="52"/>
  <c r="J81" i="52"/>
  <c r="H81" i="52"/>
  <c r="F81" i="52"/>
  <c r="J80" i="52"/>
  <c r="H80" i="52"/>
  <c r="F80" i="52"/>
  <c r="J79" i="52"/>
  <c r="H79" i="52"/>
  <c r="F79" i="52"/>
  <c r="J78" i="52"/>
  <c r="H78" i="52"/>
  <c r="F78" i="52"/>
  <c r="J77" i="52"/>
  <c r="H77" i="52"/>
  <c r="F77" i="52"/>
  <c r="J76" i="52"/>
  <c r="H76" i="52"/>
  <c r="F76" i="52"/>
  <c r="J75" i="52"/>
  <c r="H75" i="52"/>
  <c r="F75" i="52"/>
  <c r="J65" i="52"/>
  <c r="H65" i="52"/>
  <c r="F65" i="52"/>
  <c r="J64" i="52"/>
  <c r="H64" i="52"/>
  <c r="F64" i="52"/>
  <c r="J63" i="52"/>
  <c r="H63" i="52"/>
  <c r="F63" i="52"/>
  <c r="J62" i="52"/>
  <c r="H62" i="52"/>
  <c r="F62" i="52"/>
  <c r="J61" i="52"/>
  <c r="H61" i="52"/>
  <c r="F61" i="52"/>
  <c r="J60" i="52"/>
  <c r="H60" i="52"/>
  <c r="F60" i="52"/>
  <c r="J59" i="52"/>
  <c r="H59" i="52"/>
  <c r="F59" i="52"/>
  <c r="J58" i="52"/>
  <c r="H58" i="52"/>
  <c r="F58" i="52"/>
  <c r="J57" i="52"/>
  <c r="H57" i="52"/>
  <c r="F57" i="52"/>
  <c r="J56" i="52"/>
  <c r="H56" i="52"/>
  <c r="F56" i="52"/>
  <c r="J55" i="52"/>
  <c r="H55" i="52"/>
  <c r="F55" i="52"/>
  <c r="J54" i="52"/>
  <c r="H54" i="52"/>
  <c r="F54" i="52"/>
  <c r="J53" i="52"/>
  <c r="H53" i="52"/>
  <c r="F53" i="52"/>
  <c r="I51" i="52"/>
  <c r="L52" i="52" s="1"/>
  <c r="J43" i="52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J36" i="52"/>
  <c r="H36" i="52"/>
  <c r="F36" i="52"/>
  <c r="J35" i="52"/>
  <c r="H35" i="52"/>
  <c r="F35" i="52"/>
  <c r="J34" i="52"/>
  <c r="H34" i="52"/>
  <c r="F34" i="52"/>
  <c r="J33" i="52"/>
  <c r="H33" i="52"/>
  <c r="F33" i="52"/>
  <c r="J32" i="52"/>
  <c r="H32" i="52"/>
  <c r="F32" i="52"/>
  <c r="J31" i="52"/>
  <c r="H31" i="52"/>
  <c r="F31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J14" i="52"/>
  <c r="H14" i="52"/>
  <c r="F14" i="52"/>
  <c r="J13" i="52"/>
  <c r="H13" i="52"/>
  <c r="F13" i="52"/>
  <c r="J12" i="52"/>
  <c r="H12" i="52"/>
  <c r="F12" i="52"/>
  <c r="J11" i="52"/>
  <c r="H11" i="52"/>
  <c r="F11" i="52"/>
  <c r="J10" i="52"/>
  <c r="H10" i="52"/>
  <c r="F10" i="52"/>
  <c r="J9" i="52"/>
  <c r="H9" i="52"/>
  <c r="F9" i="52"/>
  <c r="I7" i="52"/>
  <c r="L260" i="51"/>
  <c r="L259" i="51"/>
  <c r="L258" i="51"/>
  <c r="L257" i="51"/>
  <c r="L256" i="51"/>
  <c r="L255" i="51"/>
  <c r="K253" i="51"/>
  <c r="L234" i="51"/>
  <c r="L233" i="51"/>
  <c r="L232" i="51"/>
  <c r="L231" i="51"/>
  <c r="L230" i="51"/>
  <c r="L229" i="51"/>
  <c r="K227" i="51"/>
  <c r="L212" i="51"/>
  <c r="L211" i="51"/>
  <c r="L210" i="51"/>
  <c r="L209" i="51"/>
  <c r="L208" i="51"/>
  <c r="L207" i="51"/>
  <c r="K205" i="51"/>
  <c r="L190" i="51"/>
  <c r="L189" i="51"/>
  <c r="L188" i="51"/>
  <c r="L187" i="51"/>
  <c r="L186" i="51"/>
  <c r="L185" i="51"/>
  <c r="K183" i="51"/>
  <c r="L168" i="51"/>
  <c r="L167" i="51"/>
  <c r="L166" i="51"/>
  <c r="L165" i="51"/>
  <c r="L164" i="51"/>
  <c r="L163" i="51"/>
  <c r="K161" i="51"/>
  <c r="L146" i="51"/>
  <c r="L145" i="51"/>
  <c r="L144" i="51"/>
  <c r="L143" i="51"/>
  <c r="L142" i="51"/>
  <c r="L141" i="51"/>
  <c r="K139" i="51"/>
  <c r="L124" i="51"/>
  <c r="L123" i="51"/>
  <c r="L122" i="51"/>
  <c r="L121" i="51"/>
  <c r="L120" i="51"/>
  <c r="L119" i="51"/>
  <c r="K117" i="51"/>
  <c r="L102" i="51"/>
  <c r="L101" i="51"/>
  <c r="L100" i="51"/>
  <c r="L99" i="51"/>
  <c r="L98" i="51"/>
  <c r="L97" i="51"/>
  <c r="K95" i="51"/>
  <c r="L80" i="51"/>
  <c r="L79" i="51"/>
  <c r="L78" i="51"/>
  <c r="L77" i="51"/>
  <c r="L76" i="51"/>
  <c r="L75" i="51"/>
  <c r="K73" i="51"/>
  <c r="L58" i="51"/>
  <c r="L57" i="51"/>
  <c r="L56" i="51"/>
  <c r="L55" i="51"/>
  <c r="L54" i="51"/>
  <c r="L53" i="51"/>
  <c r="K51" i="51"/>
  <c r="L36" i="51"/>
  <c r="L35" i="51"/>
  <c r="L34" i="51"/>
  <c r="L33" i="51"/>
  <c r="L32" i="51"/>
  <c r="L31" i="51"/>
  <c r="K29" i="51"/>
  <c r="L14" i="51"/>
  <c r="L13" i="51"/>
  <c r="L12" i="51"/>
  <c r="L11" i="51"/>
  <c r="L10" i="51"/>
  <c r="L9" i="51"/>
  <c r="J267" i="51"/>
  <c r="H267" i="51"/>
  <c r="F267" i="51"/>
  <c r="J266" i="51"/>
  <c r="H266" i="51"/>
  <c r="F266" i="51"/>
  <c r="J265" i="51"/>
  <c r="H265" i="51"/>
  <c r="F265" i="51"/>
  <c r="J264" i="51"/>
  <c r="H264" i="51"/>
  <c r="F264" i="51"/>
  <c r="J263" i="51"/>
  <c r="H263" i="51"/>
  <c r="F263" i="51"/>
  <c r="J262" i="51"/>
  <c r="H262" i="51"/>
  <c r="F262" i="51"/>
  <c r="J261" i="51"/>
  <c r="H261" i="51"/>
  <c r="F261" i="51"/>
  <c r="J260" i="51"/>
  <c r="H260" i="51"/>
  <c r="F260" i="51"/>
  <c r="J259" i="51"/>
  <c r="H259" i="51"/>
  <c r="F259" i="51"/>
  <c r="J258" i="51"/>
  <c r="H258" i="51"/>
  <c r="F258" i="51"/>
  <c r="J257" i="51"/>
  <c r="H257" i="51"/>
  <c r="F257" i="51"/>
  <c r="J256" i="51"/>
  <c r="H256" i="51"/>
  <c r="F256" i="51"/>
  <c r="J255" i="51"/>
  <c r="H255" i="51"/>
  <c r="F255" i="51"/>
  <c r="B252" i="51"/>
  <c r="J241" i="51"/>
  <c r="H241" i="51"/>
  <c r="F241" i="51"/>
  <c r="J240" i="51"/>
  <c r="H240" i="51"/>
  <c r="F240" i="51"/>
  <c r="J239" i="51"/>
  <c r="H239" i="51"/>
  <c r="F239" i="51"/>
  <c r="J238" i="51"/>
  <c r="H238" i="51"/>
  <c r="F238" i="51"/>
  <c r="J237" i="51"/>
  <c r="H237" i="51"/>
  <c r="F237" i="51"/>
  <c r="J236" i="51"/>
  <c r="H236" i="51"/>
  <c r="F236" i="51"/>
  <c r="J235" i="51"/>
  <c r="H235" i="51"/>
  <c r="F235" i="51"/>
  <c r="J234" i="51"/>
  <c r="H234" i="51"/>
  <c r="F234" i="51"/>
  <c r="J233" i="51"/>
  <c r="H233" i="51"/>
  <c r="F233" i="51"/>
  <c r="J232" i="51"/>
  <c r="H232" i="51"/>
  <c r="F232" i="51"/>
  <c r="J231" i="51"/>
  <c r="H231" i="51"/>
  <c r="F231" i="51"/>
  <c r="J230" i="51"/>
  <c r="H230" i="51"/>
  <c r="F230" i="51"/>
  <c r="J229" i="51"/>
  <c r="H229" i="51"/>
  <c r="F229" i="51"/>
  <c r="B226" i="51"/>
  <c r="J219" i="51"/>
  <c r="H219" i="51"/>
  <c r="F219" i="51"/>
  <c r="J218" i="51"/>
  <c r="H218" i="51"/>
  <c r="F218" i="51"/>
  <c r="J217" i="51"/>
  <c r="H217" i="51"/>
  <c r="F217" i="51"/>
  <c r="J216" i="51"/>
  <c r="H216" i="51"/>
  <c r="F216" i="51"/>
  <c r="J215" i="51"/>
  <c r="H215" i="51"/>
  <c r="F215" i="51"/>
  <c r="J214" i="51"/>
  <c r="H214" i="51"/>
  <c r="F214" i="51"/>
  <c r="J213" i="51"/>
  <c r="H213" i="51"/>
  <c r="F213" i="51"/>
  <c r="J212" i="51"/>
  <c r="H212" i="51"/>
  <c r="F212" i="51"/>
  <c r="J211" i="51"/>
  <c r="H211" i="51"/>
  <c r="F211" i="51"/>
  <c r="J210" i="51"/>
  <c r="H210" i="51"/>
  <c r="F210" i="51"/>
  <c r="J209" i="51"/>
  <c r="H209" i="51"/>
  <c r="F209" i="51"/>
  <c r="J208" i="51"/>
  <c r="H208" i="51"/>
  <c r="F208" i="51"/>
  <c r="J207" i="51"/>
  <c r="H207" i="51"/>
  <c r="F207" i="51"/>
  <c r="B204" i="51"/>
  <c r="J197" i="51"/>
  <c r="H197" i="51"/>
  <c r="F197" i="51"/>
  <c r="J196" i="51"/>
  <c r="H196" i="51"/>
  <c r="F196" i="51"/>
  <c r="J195" i="51"/>
  <c r="H195" i="51"/>
  <c r="F195" i="51"/>
  <c r="J194" i="51"/>
  <c r="H194" i="51"/>
  <c r="F194" i="51"/>
  <c r="J193" i="51"/>
  <c r="H193" i="51"/>
  <c r="F193" i="51"/>
  <c r="J192" i="51"/>
  <c r="H192" i="51"/>
  <c r="F192" i="51"/>
  <c r="J191" i="51"/>
  <c r="H191" i="51"/>
  <c r="F191" i="51"/>
  <c r="J190" i="51"/>
  <c r="H190" i="51"/>
  <c r="F190" i="51"/>
  <c r="J189" i="51"/>
  <c r="H189" i="51"/>
  <c r="F189" i="51"/>
  <c r="J188" i="51"/>
  <c r="H188" i="51"/>
  <c r="F188" i="51"/>
  <c r="J187" i="51"/>
  <c r="H187" i="51"/>
  <c r="F187" i="51"/>
  <c r="J186" i="51"/>
  <c r="H186" i="51"/>
  <c r="F186" i="51"/>
  <c r="J185" i="51"/>
  <c r="H185" i="51"/>
  <c r="F185" i="51"/>
  <c r="B182" i="51"/>
  <c r="J175" i="51"/>
  <c r="H175" i="51"/>
  <c r="F175" i="51"/>
  <c r="J174" i="51"/>
  <c r="H174" i="51"/>
  <c r="F174" i="51"/>
  <c r="J173" i="51"/>
  <c r="H173" i="51"/>
  <c r="F173" i="51"/>
  <c r="J172" i="51"/>
  <c r="H172" i="51"/>
  <c r="F172" i="51"/>
  <c r="J171" i="51"/>
  <c r="H171" i="51"/>
  <c r="F171" i="51"/>
  <c r="J170" i="51"/>
  <c r="H170" i="51"/>
  <c r="F170" i="51"/>
  <c r="J169" i="51"/>
  <c r="H169" i="51"/>
  <c r="F169" i="51"/>
  <c r="J168" i="51"/>
  <c r="H168" i="51"/>
  <c r="F168" i="51"/>
  <c r="J167" i="51"/>
  <c r="H167" i="51"/>
  <c r="F167" i="51"/>
  <c r="J166" i="51"/>
  <c r="H166" i="51"/>
  <c r="F166" i="51"/>
  <c r="J165" i="51"/>
  <c r="H165" i="51"/>
  <c r="F165" i="51"/>
  <c r="J164" i="51"/>
  <c r="H164" i="51"/>
  <c r="F164" i="51"/>
  <c r="J163" i="51"/>
  <c r="H163" i="51"/>
  <c r="F163" i="51"/>
  <c r="B160" i="51"/>
  <c r="J153" i="51"/>
  <c r="H153" i="51"/>
  <c r="F153" i="51"/>
  <c r="J152" i="51"/>
  <c r="H152" i="51"/>
  <c r="F152" i="51"/>
  <c r="J151" i="51"/>
  <c r="H151" i="51"/>
  <c r="F151" i="51"/>
  <c r="J150" i="51"/>
  <c r="H150" i="51"/>
  <c r="F150" i="51"/>
  <c r="J149" i="51"/>
  <c r="H149" i="51"/>
  <c r="F149" i="51"/>
  <c r="J148" i="51"/>
  <c r="H148" i="51"/>
  <c r="F148" i="51"/>
  <c r="J147" i="51"/>
  <c r="H147" i="51"/>
  <c r="F147" i="51"/>
  <c r="J146" i="51"/>
  <c r="H146" i="51"/>
  <c r="F146" i="51"/>
  <c r="J145" i="51"/>
  <c r="H145" i="51"/>
  <c r="F145" i="51"/>
  <c r="J144" i="51"/>
  <c r="H144" i="51"/>
  <c r="F144" i="51"/>
  <c r="J143" i="51"/>
  <c r="H143" i="51"/>
  <c r="F143" i="51"/>
  <c r="J142" i="51"/>
  <c r="H142" i="51"/>
  <c r="F142" i="51"/>
  <c r="J141" i="51"/>
  <c r="H141" i="51"/>
  <c r="F141" i="51"/>
  <c r="B138" i="51"/>
  <c r="J131" i="51"/>
  <c r="H131" i="51"/>
  <c r="F131" i="51"/>
  <c r="J130" i="51"/>
  <c r="H130" i="51"/>
  <c r="F130" i="51"/>
  <c r="J129" i="51"/>
  <c r="H129" i="51"/>
  <c r="F129" i="51"/>
  <c r="J128" i="51"/>
  <c r="H128" i="51"/>
  <c r="F128" i="51"/>
  <c r="J127" i="51"/>
  <c r="H127" i="51"/>
  <c r="F127" i="51"/>
  <c r="J126" i="51"/>
  <c r="H126" i="51"/>
  <c r="F126" i="51"/>
  <c r="J125" i="51"/>
  <c r="H125" i="51"/>
  <c r="F125" i="51"/>
  <c r="J124" i="51"/>
  <c r="H124" i="51"/>
  <c r="F124" i="51"/>
  <c r="J123" i="51"/>
  <c r="H123" i="51"/>
  <c r="F123" i="51"/>
  <c r="J122" i="51"/>
  <c r="H122" i="51"/>
  <c r="F122" i="51"/>
  <c r="J121" i="51"/>
  <c r="H121" i="51"/>
  <c r="F121" i="51"/>
  <c r="J120" i="51"/>
  <c r="H120" i="51"/>
  <c r="F120" i="51"/>
  <c r="J119" i="51"/>
  <c r="H119" i="51"/>
  <c r="F119" i="51"/>
  <c r="B116" i="51"/>
  <c r="J109" i="51"/>
  <c r="H109" i="51"/>
  <c r="F109" i="51"/>
  <c r="J108" i="51"/>
  <c r="H108" i="51"/>
  <c r="F108" i="51"/>
  <c r="J107" i="51"/>
  <c r="H107" i="51"/>
  <c r="F107" i="51"/>
  <c r="J106" i="51"/>
  <c r="H106" i="51"/>
  <c r="F106" i="51"/>
  <c r="J105" i="51"/>
  <c r="H105" i="51"/>
  <c r="F105" i="51"/>
  <c r="J104" i="51"/>
  <c r="H104" i="51"/>
  <c r="F104" i="51"/>
  <c r="J103" i="51"/>
  <c r="H103" i="51"/>
  <c r="F103" i="51"/>
  <c r="J102" i="51"/>
  <c r="H102" i="51"/>
  <c r="F102" i="51"/>
  <c r="J101" i="51"/>
  <c r="H101" i="51"/>
  <c r="F101" i="51"/>
  <c r="J100" i="51"/>
  <c r="H100" i="51"/>
  <c r="F100" i="51"/>
  <c r="J99" i="51"/>
  <c r="H99" i="51"/>
  <c r="F99" i="51"/>
  <c r="J98" i="51"/>
  <c r="H98" i="51"/>
  <c r="F98" i="51"/>
  <c r="J97" i="51"/>
  <c r="H97" i="51"/>
  <c r="F97" i="51"/>
  <c r="J87" i="51"/>
  <c r="H87" i="51"/>
  <c r="F87" i="51"/>
  <c r="J86" i="51"/>
  <c r="H86" i="51"/>
  <c r="F86" i="51"/>
  <c r="J85" i="51"/>
  <c r="H85" i="51"/>
  <c r="F85" i="51"/>
  <c r="J84" i="51"/>
  <c r="H84" i="51"/>
  <c r="F84" i="51"/>
  <c r="J83" i="51"/>
  <c r="H83" i="51"/>
  <c r="F83" i="51"/>
  <c r="J82" i="51"/>
  <c r="H82" i="51"/>
  <c r="F82" i="51"/>
  <c r="J81" i="51"/>
  <c r="H81" i="51"/>
  <c r="F81" i="51"/>
  <c r="J80" i="51"/>
  <c r="H80" i="51"/>
  <c r="F80" i="51"/>
  <c r="J79" i="51"/>
  <c r="H79" i="51"/>
  <c r="F79" i="51"/>
  <c r="J78" i="51"/>
  <c r="H78" i="51"/>
  <c r="F78" i="51"/>
  <c r="J77" i="51"/>
  <c r="H77" i="51"/>
  <c r="F77" i="51"/>
  <c r="J76" i="51"/>
  <c r="H76" i="51"/>
  <c r="F76" i="51"/>
  <c r="J75" i="51"/>
  <c r="H75" i="51"/>
  <c r="F75" i="51"/>
  <c r="I73" i="51"/>
  <c r="J65" i="51"/>
  <c r="H65" i="51"/>
  <c r="F65" i="51"/>
  <c r="J64" i="51"/>
  <c r="H64" i="51"/>
  <c r="F64" i="51"/>
  <c r="J63" i="51"/>
  <c r="H63" i="51"/>
  <c r="F63" i="51"/>
  <c r="J62" i="51"/>
  <c r="H62" i="51"/>
  <c r="F62" i="51"/>
  <c r="J61" i="51"/>
  <c r="H61" i="51"/>
  <c r="F61" i="51"/>
  <c r="J60" i="51"/>
  <c r="H60" i="51"/>
  <c r="F60" i="51"/>
  <c r="J59" i="51"/>
  <c r="H59" i="51"/>
  <c r="F59" i="51"/>
  <c r="J58" i="51"/>
  <c r="H58" i="51"/>
  <c r="F58" i="51"/>
  <c r="J57" i="51"/>
  <c r="H57" i="51"/>
  <c r="F57" i="51"/>
  <c r="J56" i="51"/>
  <c r="H56" i="51"/>
  <c r="F56" i="51"/>
  <c r="J55" i="51"/>
  <c r="H55" i="51"/>
  <c r="F55" i="51"/>
  <c r="J54" i="51"/>
  <c r="H54" i="51"/>
  <c r="F54" i="51"/>
  <c r="J53" i="51"/>
  <c r="H53" i="51"/>
  <c r="F53" i="51"/>
  <c r="J43" i="51"/>
  <c r="H43" i="51"/>
  <c r="F43" i="51"/>
  <c r="J42" i="51"/>
  <c r="H42" i="51"/>
  <c r="F42" i="51"/>
  <c r="J41" i="51"/>
  <c r="H41" i="51"/>
  <c r="F41" i="51"/>
  <c r="J40" i="51"/>
  <c r="H40" i="51"/>
  <c r="F40" i="51"/>
  <c r="J39" i="51"/>
  <c r="H39" i="51"/>
  <c r="F39" i="51"/>
  <c r="J38" i="51"/>
  <c r="H38" i="51"/>
  <c r="F38" i="51"/>
  <c r="J37" i="51"/>
  <c r="H37" i="51"/>
  <c r="F37" i="51"/>
  <c r="J36" i="51"/>
  <c r="H36" i="51"/>
  <c r="F36" i="51"/>
  <c r="J35" i="51"/>
  <c r="H35" i="51"/>
  <c r="F35" i="51"/>
  <c r="J34" i="51"/>
  <c r="H34" i="51"/>
  <c r="F34" i="51"/>
  <c r="J33" i="51"/>
  <c r="H33" i="51"/>
  <c r="F33" i="51"/>
  <c r="J32" i="51"/>
  <c r="H32" i="51"/>
  <c r="F32" i="51"/>
  <c r="J31" i="51"/>
  <c r="H31" i="51"/>
  <c r="F31" i="51"/>
  <c r="I29" i="51"/>
  <c r="J21" i="51"/>
  <c r="H21" i="51"/>
  <c r="F21" i="51"/>
  <c r="J20" i="51"/>
  <c r="H20" i="51"/>
  <c r="F20" i="51"/>
  <c r="J19" i="51"/>
  <c r="H19" i="51"/>
  <c r="F19" i="51"/>
  <c r="J18" i="51"/>
  <c r="H18" i="51"/>
  <c r="F18" i="51"/>
  <c r="J17" i="51"/>
  <c r="H17" i="51"/>
  <c r="F17" i="51"/>
  <c r="J16" i="51"/>
  <c r="H16" i="51"/>
  <c r="F16" i="51"/>
  <c r="J15" i="51"/>
  <c r="H15" i="51"/>
  <c r="F15" i="51"/>
  <c r="J14" i="51"/>
  <c r="H14" i="51"/>
  <c r="F14" i="51"/>
  <c r="J13" i="51"/>
  <c r="H13" i="51"/>
  <c r="F13" i="51"/>
  <c r="J12" i="51"/>
  <c r="H12" i="51"/>
  <c r="F12" i="51"/>
  <c r="J11" i="51"/>
  <c r="H11" i="51"/>
  <c r="F11" i="51"/>
  <c r="J10" i="51"/>
  <c r="H10" i="51"/>
  <c r="F10" i="51"/>
  <c r="J9" i="51"/>
  <c r="H9" i="51"/>
  <c r="F9" i="51"/>
  <c r="I7" i="51"/>
  <c r="I95" i="51" s="1"/>
  <c r="G7" i="51"/>
  <c r="G183" i="51" s="1"/>
  <c r="L102" i="50"/>
  <c r="L101" i="50"/>
  <c r="L100" i="50"/>
  <c r="L99" i="50"/>
  <c r="L98" i="50"/>
  <c r="L97" i="50"/>
  <c r="L96" i="50"/>
  <c r="L80" i="50"/>
  <c r="L79" i="50"/>
  <c r="L78" i="50"/>
  <c r="L77" i="50"/>
  <c r="L76" i="50"/>
  <c r="L75" i="50"/>
  <c r="L74" i="50"/>
  <c r="L58" i="50"/>
  <c r="L57" i="50"/>
  <c r="L56" i="50"/>
  <c r="L55" i="50"/>
  <c r="L54" i="50"/>
  <c r="L53" i="50"/>
  <c r="L52" i="50"/>
  <c r="L36" i="50"/>
  <c r="L35" i="50"/>
  <c r="L34" i="50"/>
  <c r="L33" i="50"/>
  <c r="L32" i="50"/>
  <c r="L31" i="50"/>
  <c r="L30" i="50"/>
  <c r="L14" i="50"/>
  <c r="L13" i="50"/>
  <c r="L12" i="50"/>
  <c r="L11" i="50"/>
  <c r="L10" i="50"/>
  <c r="L9" i="50"/>
  <c r="L8" i="50"/>
  <c r="J109" i="50"/>
  <c r="H109" i="50"/>
  <c r="F109" i="50"/>
  <c r="J108" i="50"/>
  <c r="H108" i="50"/>
  <c r="F108" i="50"/>
  <c r="J107" i="50"/>
  <c r="H107" i="50"/>
  <c r="F107" i="50"/>
  <c r="J106" i="50"/>
  <c r="H106" i="50"/>
  <c r="F106" i="50"/>
  <c r="J105" i="50"/>
  <c r="H105" i="50"/>
  <c r="F105" i="50"/>
  <c r="J104" i="50"/>
  <c r="H104" i="50"/>
  <c r="F104" i="50"/>
  <c r="J103" i="50"/>
  <c r="H103" i="50"/>
  <c r="F103" i="50"/>
  <c r="J102" i="50"/>
  <c r="H102" i="50"/>
  <c r="F102" i="50"/>
  <c r="J101" i="50"/>
  <c r="H101" i="50"/>
  <c r="F101" i="50"/>
  <c r="J100" i="50"/>
  <c r="H100" i="50"/>
  <c r="F100" i="50"/>
  <c r="J99" i="50"/>
  <c r="H99" i="50"/>
  <c r="F99" i="50"/>
  <c r="J98" i="50"/>
  <c r="H98" i="50"/>
  <c r="F98" i="50"/>
  <c r="J97" i="50"/>
  <c r="H97" i="50"/>
  <c r="F97" i="50"/>
  <c r="I95" i="50"/>
  <c r="J96" i="50" s="1"/>
  <c r="G95" i="50"/>
  <c r="H96" i="50" s="1"/>
  <c r="J87" i="50"/>
  <c r="H87" i="50"/>
  <c r="F87" i="50"/>
  <c r="J86" i="50"/>
  <c r="H86" i="50"/>
  <c r="F86" i="50"/>
  <c r="J85" i="50"/>
  <c r="H85" i="50"/>
  <c r="F85" i="50"/>
  <c r="J84" i="50"/>
  <c r="H84" i="50"/>
  <c r="F84" i="50"/>
  <c r="J83" i="50"/>
  <c r="H83" i="50"/>
  <c r="F83" i="50"/>
  <c r="J82" i="50"/>
  <c r="H82" i="50"/>
  <c r="F82" i="50"/>
  <c r="J81" i="50"/>
  <c r="H81" i="50"/>
  <c r="F81" i="50"/>
  <c r="J80" i="50"/>
  <c r="H80" i="50"/>
  <c r="F80" i="50"/>
  <c r="J79" i="50"/>
  <c r="H79" i="50"/>
  <c r="F79" i="50"/>
  <c r="J78" i="50"/>
  <c r="H78" i="50"/>
  <c r="F78" i="50"/>
  <c r="J77" i="50"/>
  <c r="H77" i="50"/>
  <c r="F77" i="50"/>
  <c r="J76" i="50"/>
  <c r="H76" i="50"/>
  <c r="F76" i="50"/>
  <c r="J75" i="50"/>
  <c r="H75" i="50"/>
  <c r="F75" i="50"/>
  <c r="J74" i="50"/>
  <c r="H74" i="50"/>
  <c r="I73" i="50"/>
  <c r="G73" i="50"/>
  <c r="E73" i="50" s="1"/>
  <c r="J65" i="50"/>
  <c r="H65" i="50"/>
  <c r="F65" i="50"/>
  <c r="J64" i="50"/>
  <c r="H64" i="50"/>
  <c r="F64" i="50"/>
  <c r="J63" i="50"/>
  <c r="H63" i="50"/>
  <c r="F63" i="50"/>
  <c r="J62" i="50"/>
  <c r="H62" i="50"/>
  <c r="F62" i="50"/>
  <c r="J61" i="50"/>
  <c r="H61" i="50"/>
  <c r="F61" i="50"/>
  <c r="J60" i="50"/>
  <c r="H60" i="50"/>
  <c r="F60" i="50"/>
  <c r="J59" i="50"/>
  <c r="H59" i="50"/>
  <c r="F59" i="50"/>
  <c r="J58" i="50"/>
  <c r="H58" i="50"/>
  <c r="F58" i="50"/>
  <c r="J57" i="50"/>
  <c r="H57" i="50"/>
  <c r="F57" i="50"/>
  <c r="J56" i="50"/>
  <c r="H56" i="50"/>
  <c r="F56" i="50"/>
  <c r="J55" i="50"/>
  <c r="H55" i="50"/>
  <c r="F55" i="50"/>
  <c r="J54" i="50"/>
  <c r="H54" i="50"/>
  <c r="F54" i="50"/>
  <c r="J53" i="50"/>
  <c r="H53" i="50"/>
  <c r="F53" i="50"/>
  <c r="I51" i="50"/>
  <c r="J52" i="50" s="1"/>
  <c r="G51" i="50"/>
  <c r="H52" i="50" s="1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J36" i="50"/>
  <c r="H36" i="50"/>
  <c r="F36" i="50"/>
  <c r="J35" i="50"/>
  <c r="H35" i="50"/>
  <c r="F35" i="50"/>
  <c r="J34" i="50"/>
  <c r="H34" i="50"/>
  <c r="F34" i="50"/>
  <c r="J33" i="50"/>
  <c r="H33" i="50"/>
  <c r="F33" i="50"/>
  <c r="J32" i="50"/>
  <c r="H32" i="50"/>
  <c r="F32" i="50"/>
  <c r="J31" i="50"/>
  <c r="H31" i="50"/>
  <c r="F31" i="50"/>
  <c r="J30" i="50"/>
  <c r="I29" i="50"/>
  <c r="G29" i="50"/>
  <c r="H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J14" i="50"/>
  <c r="H14" i="50"/>
  <c r="F14" i="50"/>
  <c r="J13" i="50"/>
  <c r="H13" i="50"/>
  <c r="F13" i="50"/>
  <c r="J12" i="50"/>
  <c r="H12" i="50"/>
  <c r="F12" i="50"/>
  <c r="J11" i="50"/>
  <c r="H11" i="50"/>
  <c r="F11" i="50"/>
  <c r="J10" i="50"/>
  <c r="H10" i="50"/>
  <c r="F10" i="50"/>
  <c r="J9" i="50"/>
  <c r="H9" i="50"/>
  <c r="F9" i="50"/>
  <c r="J8" i="50"/>
  <c r="I7" i="50"/>
  <c r="G7" i="50" s="1"/>
  <c r="L278" i="49"/>
  <c r="L277" i="49"/>
  <c r="L276" i="49"/>
  <c r="L275" i="49"/>
  <c r="L274" i="49"/>
  <c r="L273" i="49"/>
  <c r="K271" i="49"/>
  <c r="L272" i="49" s="1"/>
  <c r="L256" i="49"/>
  <c r="L255" i="49"/>
  <c r="L254" i="49"/>
  <c r="L253" i="49"/>
  <c r="L252" i="49"/>
  <c r="L251" i="49"/>
  <c r="K249" i="49"/>
  <c r="L250" i="49" s="1"/>
  <c r="L234" i="49"/>
  <c r="L233" i="49"/>
  <c r="L232" i="49"/>
  <c r="L231" i="49"/>
  <c r="L230" i="49"/>
  <c r="L229" i="49"/>
  <c r="L228" i="49"/>
  <c r="K227" i="49"/>
  <c r="L212" i="49"/>
  <c r="L211" i="49"/>
  <c r="L210" i="49"/>
  <c r="L209" i="49"/>
  <c r="L208" i="49"/>
  <c r="L207" i="49"/>
  <c r="K205" i="49"/>
  <c r="L206" i="49" s="1"/>
  <c r="L190" i="49"/>
  <c r="L189" i="49"/>
  <c r="L188" i="49"/>
  <c r="L187" i="49"/>
  <c r="L186" i="49"/>
  <c r="L185" i="49"/>
  <c r="K183" i="49"/>
  <c r="L184" i="49" s="1"/>
  <c r="L168" i="49"/>
  <c r="L167" i="49"/>
  <c r="L166" i="49"/>
  <c r="L165" i="49"/>
  <c r="L164" i="49"/>
  <c r="L163" i="49"/>
  <c r="L162" i="49"/>
  <c r="K161" i="49"/>
  <c r="L146" i="49"/>
  <c r="L145" i="49"/>
  <c r="L144" i="49"/>
  <c r="L143" i="49"/>
  <c r="L142" i="49"/>
  <c r="L141" i="49"/>
  <c r="K139" i="49"/>
  <c r="L140" i="49" s="1"/>
  <c r="L124" i="49"/>
  <c r="L123" i="49"/>
  <c r="L122" i="49"/>
  <c r="L121" i="49"/>
  <c r="L120" i="49"/>
  <c r="L119" i="49"/>
  <c r="L118" i="49"/>
  <c r="K117" i="49"/>
  <c r="L102" i="49"/>
  <c r="L101" i="49"/>
  <c r="L100" i="49"/>
  <c r="L99" i="49"/>
  <c r="L98" i="49"/>
  <c r="L97" i="49"/>
  <c r="K95" i="49"/>
  <c r="L96" i="49" s="1"/>
  <c r="L80" i="49"/>
  <c r="L79" i="49"/>
  <c r="L78" i="49"/>
  <c r="L77" i="49"/>
  <c r="L76" i="49"/>
  <c r="L75" i="49"/>
  <c r="K73" i="49"/>
  <c r="L74" i="49" s="1"/>
  <c r="L58" i="49"/>
  <c r="L57" i="49"/>
  <c r="L56" i="49"/>
  <c r="L55" i="49"/>
  <c r="L54" i="49"/>
  <c r="L53" i="49"/>
  <c r="L52" i="49"/>
  <c r="K51" i="49"/>
  <c r="L36" i="49"/>
  <c r="L35" i="49"/>
  <c r="L34" i="49"/>
  <c r="L33" i="49"/>
  <c r="L32" i="49"/>
  <c r="L31" i="49"/>
  <c r="K29" i="49"/>
  <c r="L30" i="49" s="1"/>
  <c r="L14" i="49"/>
  <c r="L13" i="49"/>
  <c r="L12" i="49"/>
  <c r="L11" i="49"/>
  <c r="L10" i="49"/>
  <c r="L9" i="49"/>
  <c r="L8" i="49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J278" i="49"/>
  <c r="H278" i="49"/>
  <c r="F278" i="49"/>
  <c r="J277" i="49"/>
  <c r="H277" i="49"/>
  <c r="F277" i="49"/>
  <c r="J276" i="49"/>
  <c r="H276" i="49"/>
  <c r="F276" i="49"/>
  <c r="J275" i="49"/>
  <c r="H275" i="49"/>
  <c r="F275" i="49"/>
  <c r="J274" i="49"/>
  <c r="H274" i="49"/>
  <c r="F274" i="49"/>
  <c r="J273" i="49"/>
  <c r="H273" i="49"/>
  <c r="F273" i="49"/>
  <c r="B270" i="49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J256" i="49"/>
  <c r="H256" i="49"/>
  <c r="F256" i="49"/>
  <c r="J255" i="49"/>
  <c r="H255" i="49"/>
  <c r="F255" i="49"/>
  <c r="J254" i="49"/>
  <c r="H254" i="49"/>
  <c r="F254" i="49"/>
  <c r="J253" i="49"/>
  <c r="H253" i="49"/>
  <c r="F253" i="49"/>
  <c r="J252" i="49"/>
  <c r="H252" i="49"/>
  <c r="F252" i="49"/>
  <c r="J251" i="49"/>
  <c r="H251" i="49"/>
  <c r="F251" i="49"/>
  <c r="B248" i="49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J234" i="49"/>
  <c r="H234" i="49"/>
  <c r="F234" i="49"/>
  <c r="J233" i="49"/>
  <c r="H233" i="49"/>
  <c r="F233" i="49"/>
  <c r="J232" i="49"/>
  <c r="H232" i="49"/>
  <c r="F232" i="49"/>
  <c r="J231" i="49"/>
  <c r="H231" i="49"/>
  <c r="F231" i="49"/>
  <c r="J230" i="49"/>
  <c r="H230" i="49"/>
  <c r="F230" i="49"/>
  <c r="J229" i="49"/>
  <c r="H229" i="49"/>
  <c r="F229" i="49"/>
  <c r="B226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J212" i="49"/>
  <c r="H212" i="49"/>
  <c r="F212" i="49"/>
  <c r="J211" i="49"/>
  <c r="H211" i="49"/>
  <c r="F211" i="49"/>
  <c r="J210" i="49"/>
  <c r="H210" i="49"/>
  <c r="F210" i="49"/>
  <c r="J209" i="49"/>
  <c r="H209" i="49"/>
  <c r="F209" i="49"/>
  <c r="J208" i="49"/>
  <c r="H208" i="49"/>
  <c r="F208" i="49"/>
  <c r="J207" i="49"/>
  <c r="H207" i="49"/>
  <c r="F207" i="49"/>
  <c r="B204" i="49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J190" i="49"/>
  <c r="H190" i="49"/>
  <c r="F190" i="49"/>
  <c r="J189" i="49"/>
  <c r="H189" i="49"/>
  <c r="F189" i="49"/>
  <c r="J188" i="49"/>
  <c r="H188" i="49"/>
  <c r="F188" i="49"/>
  <c r="J187" i="49"/>
  <c r="H187" i="49"/>
  <c r="F187" i="49"/>
  <c r="J186" i="49"/>
  <c r="H186" i="49"/>
  <c r="F186" i="49"/>
  <c r="J185" i="49"/>
  <c r="H185" i="49"/>
  <c r="F185" i="49"/>
  <c r="B182" i="49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J168" i="49"/>
  <c r="H168" i="49"/>
  <c r="F168" i="49"/>
  <c r="J167" i="49"/>
  <c r="H167" i="49"/>
  <c r="F167" i="49"/>
  <c r="J166" i="49"/>
  <c r="H166" i="49"/>
  <c r="F166" i="49"/>
  <c r="J165" i="49"/>
  <c r="H165" i="49"/>
  <c r="F165" i="49"/>
  <c r="J164" i="49"/>
  <c r="H164" i="49"/>
  <c r="F164" i="49"/>
  <c r="J163" i="49"/>
  <c r="H163" i="49"/>
  <c r="F163" i="49"/>
  <c r="B160" i="49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J146" i="49"/>
  <c r="H146" i="49"/>
  <c r="F146" i="49"/>
  <c r="J145" i="49"/>
  <c r="H145" i="49"/>
  <c r="F145" i="49"/>
  <c r="J144" i="49"/>
  <c r="H144" i="49"/>
  <c r="F144" i="49"/>
  <c r="J143" i="49"/>
  <c r="H143" i="49"/>
  <c r="F143" i="49"/>
  <c r="J142" i="49"/>
  <c r="H142" i="49"/>
  <c r="F142" i="49"/>
  <c r="J141" i="49"/>
  <c r="H141" i="49"/>
  <c r="F141" i="49"/>
  <c r="B138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J124" i="49"/>
  <c r="H124" i="49"/>
  <c r="F124" i="49"/>
  <c r="J123" i="49"/>
  <c r="H123" i="49"/>
  <c r="F123" i="49"/>
  <c r="J122" i="49"/>
  <c r="H122" i="49"/>
  <c r="F122" i="49"/>
  <c r="J121" i="49"/>
  <c r="H121" i="49"/>
  <c r="F121" i="49"/>
  <c r="J120" i="49"/>
  <c r="H120" i="49"/>
  <c r="F120" i="49"/>
  <c r="J119" i="49"/>
  <c r="H119" i="49"/>
  <c r="F119" i="49"/>
  <c r="B116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J101" i="49"/>
  <c r="H101" i="49"/>
  <c r="F101" i="49"/>
  <c r="J100" i="49"/>
  <c r="H100" i="49"/>
  <c r="F100" i="49"/>
  <c r="J99" i="49"/>
  <c r="H99" i="49"/>
  <c r="F99" i="49"/>
  <c r="J98" i="49"/>
  <c r="H98" i="49"/>
  <c r="F98" i="49"/>
  <c r="J97" i="49"/>
  <c r="H97" i="49"/>
  <c r="F97" i="49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J79" i="49"/>
  <c r="H79" i="49"/>
  <c r="F79" i="49"/>
  <c r="J78" i="49"/>
  <c r="H78" i="49"/>
  <c r="F78" i="49"/>
  <c r="J77" i="49"/>
  <c r="H77" i="49"/>
  <c r="F77" i="49"/>
  <c r="J76" i="49"/>
  <c r="H76" i="49"/>
  <c r="F76" i="49"/>
  <c r="J75" i="49"/>
  <c r="H75" i="49"/>
  <c r="F75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J57" i="49"/>
  <c r="H57" i="49"/>
  <c r="F57" i="49"/>
  <c r="J56" i="49"/>
  <c r="H56" i="49"/>
  <c r="F56" i="49"/>
  <c r="J55" i="49"/>
  <c r="H55" i="49"/>
  <c r="F55" i="49"/>
  <c r="J54" i="49"/>
  <c r="H54" i="49"/>
  <c r="F54" i="49"/>
  <c r="J53" i="49"/>
  <c r="H53" i="49"/>
  <c r="F53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J35" i="49"/>
  <c r="H35" i="49"/>
  <c r="F35" i="49"/>
  <c r="J34" i="49"/>
  <c r="H34" i="49"/>
  <c r="F34" i="49"/>
  <c r="J33" i="49"/>
  <c r="H33" i="49"/>
  <c r="F33" i="49"/>
  <c r="J32" i="49"/>
  <c r="H32" i="49"/>
  <c r="F32" i="49"/>
  <c r="J31" i="49"/>
  <c r="H31" i="49"/>
  <c r="F31" i="49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J13" i="49"/>
  <c r="H13" i="49"/>
  <c r="F13" i="49"/>
  <c r="J12" i="49"/>
  <c r="H12" i="49"/>
  <c r="F12" i="49"/>
  <c r="J11" i="49"/>
  <c r="H11" i="49"/>
  <c r="F11" i="49"/>
  <c r="J10" i="49"/>
  <c r="H10" i="49"/>
  <c r="F10" i="49"/>
  <c r="J9" i="49"/>
  <c r="H9" i="49"/>
  <c r="F9" i="49"/>
  <c r="I7" i="49"/>
  <c r="I227" i="49" s="1"/>
  <c r="J228" i="49" s="1"/>
  <c r="B9" i="48"/>
  <c r="B9" i="47"/>
  <c r="O135" i="45"/>
  <c r="N135" i="45"/>
  <c r="K135" i="45"/>
  <c r="M135" i="45"/>
  <c r="I135" i="45"/>
  <c r="J5" i="45"/>
  <c r="I5" i="45"/>
  <c r="F5" i="45"/>
  <c r="K135" i="44"/>
  <c r="I135" i="44"/>
  <c r="G135" i="44"/>
  <c r="T5" i="44"/>
  <c r="F5" i="44"/>
  <c r="R5" i="44"/>
  <c r="K135" i="43"/>
  <c r="L135" i="43"/>
  <c r="I135" i="43"/>
  <c r="G135" i="43"/>
  <c r="T5" i="43"/>
  <c r="O133" i="42"/>
  <c r="N133" i="42"/>
  <c r="M133" i="42"/>
  <c r="L133" i="42"/>
  <c r="K133" i="42"/>
  <c r="I133" i="42"/>
  <c r="G133" i="42"/>
  <c r="H133" i="42"/>
  <c r="T5" i="42"/>
  <c r="M5" i="42"/>
  <c r="N5" i="42"/>
  <c r="I5" i="42"/>
  <c r="H5" i="42"/>
  <c r="F5" i="42"/>
  <c r="L133" i="41"/>
  <c r="H133" i="41"/>
  <c r="G133" i="41"/>
  <c r="I133" i="41"/>
  <c r="T5" i="41"/>
  <c r="S5" i="41"/>
  <c r="R5" i="41"/>
  <c r="P5" i="41"/>
  <c r="Q5" i="41"/>
  <c r="N5" i="41"/>
  <c r="F5" i="41"/>
  <c r="O133" i="40"/>
  <c r="K133" i="40"/>
  <c r="I133" i="40"/>
  <c r="H133" i="40"/>
  <c r="N5" i="40"/>
  <c r="M5" i="40"/>
  <c r="J5" i="40"/>
  <c r="K123" i="39"/>
  <c r="L123" i="39"/>
  <c r="G123" i="39"/>
  <c r="T5" i="39"/>
  <c r="S5" i="39"/>
  <c r="R5" i="39"/>
  <c r="Q5" i="39"/>
  <c r="P5" i="39"/>
  <c r="M5" i="39"/>
  <c r="O5" i="39"/>
  <c r="H5" i="39"/>
  <c r="G5" i="39"/>
  <c r="I5" i="39"/>
  <c r="B3" i="37"/>
  <c r="J5" i="36"/>
  <c r="B3" i="36"/>
  <c r="V29" i="35"/>
  <c r="W29" i="35"/>
  <c r="AL7" i="35"/>
  <c r="AK7" i="35"/>
  <c r="L96" i="33"/>
  <c r="J96" i="33"/>
  <c r="F96" i="33"/>
  <c r="I95" i="33"/>
  <c r="G95" i="33" s="1"/>
  <c r="E95" i="33" s="1"/>
  <c r="C95" i="33" s="1"/>
  <c r="D96" i="33" s="1"/>
  <c r="I51" i="33"/>
  <c r="J30" i="33"/>
  <c r="L30" i="33"/>
  <c r="I29" i="33"/>
  <c r="G29" i="33" s="1"/>
  <c r="I95" i="31"/>
  <c r="G95" i="31"/>
  <c r="L52" i="31"/>
  <c r="I51" i="31"/>
  <c r="G51" i="31" s="1"/>
  <c r="E51" i="31" s="1"/>
  <c r="C51" i="31" s="1"/>
  <c r="D52" i="31" s="1"/>
  <c r="I7" i="31"/>
  <c r="G7" i="31" s="1"/>
  <c r="I271" i="30"/>
  <c r="B270" i="30"/>
  <c r="I249" i="30"/>
  <c r="B248" i="30"/>
  <c r="B226" i="30"/>
  <c r="I205" i="30"/>
  <c r="G205" i="30" s="1"/>
  <c r="B204" i="30"/>
  <c r="I183" i="30"/>
  <c r="B182" i="30"/>
  <c r="L162" i="30"/>
  <c r="I161" i="30"/>
  <c r="G161" i="30" s="1"/>
  <c r="B160" i="30"/>
  <c r="I139" i="30"/>
  <c r="B138" i="30"/>
  <c r="I117" i="30"/>
  <c r="B116" i="30"/>
  <c r="J96" i="30"/>
  <c r="I95" i="30"/>
  <c r="G95" i="30" s="1"/>
  <c r="E95" i="30" s="1"/>
  <c r="I73" i="30"/>
  <c r="I29" i="30"/>
  <c r="I7" i="30"/>
  <c r="M6" i="28"/>
  <c r="L6" i="28"/>
  <c r="B4" i="28"/>
  <c r="K6" i="27"/>
  <c r="J6" i="27"/>
  <c r="B3" i="27"/>
  <c r="K6" i="26"/>
  <c r="J6" i="26"/>
  <c r="B4" i="26"/>
  <c r="X7" i="22"/>
  <c r="V7" i="22"/>
  <c r="L7" i="22"/>
  <c r="B4" i="22"/>
  <c r="I8" i="21"/>
  <c r="H8" i="21"/>
  <c r="B5" i="21"/>
  <c r="V7" i="19"/>
  <c r="N7" i="19"/>
  <c r="J7" i="19"/>
  <c r="B4" i="19"/>
  <c r="R6" i="18"/>
  <c r="J6" i="18"/>
  <c r="B3" i="18"/>
  <c r="W7" i="17"/>
  <c r="U7" i="17"/>
  <c r="B4" i="17"/>
  <c r="W7" i="16"/>
  <c r="K7" i="16"/>
  <c r="J7" i="16"/>
  <c r="I7" i="16"/>
  <c r="B4" i="16"/>
  <c r="Y7" i="15"/>
  <c r="X7" i="15"/>
  <c r="W7" i="15"/>
  <c r="B4" i="15"/>
  <c r="J9" i="14"/>
  <c r="B6" i="14"/>
  <c r="W6" i="13"/>
  <c r="K6" i="13"/>
  <c r="J6" i="13"/>
  <c r="I6" i="13"/>
  <c r="B3" i="13"/>
  <c r="L5" i="12"/>
  <c r="B102" i="11"/>
  <c r="B101" i="11"/>
  <c r="B78" i="11"/>
  <c r="B79" i="11" s="1"/>
  <c r="B56" i="11"/>
  <c r="B55" i="11"/>
  <c r="B32" i="11"/>
  <c r="B33" i="11" s="1"/>
  <c r="B9" i="11"/>
  <c r="K6" i="6"/>
  <c r="J6" i="6"/>
  <c r="B3" i="6"/>
  <c r="U6" i="5"/>
  <c r="S6" i="5"/>
  <c r="L6" i="5"/>
  <c r="K6" i="5"/>
  <c r="J6" i="5"/>
  <c r="B3" i="5"/>
  <c r="L79" i="3"/>
  <c r="K79" i="3"/>
  <c r="J79" i="3"/>
  <c r="L6" i="3"/>
  <c r="K6" i="3"/>
  <c r="L58" i="2"/>
  <c r="K58" i="2"/>
  <c r="J58" i="2"/>
  <c r="K6" i="2"/>
  <c r="B39" i="1"/>
  <c r="B38" i="1"/>
  <c r="B37" i="1"/>
  <c r="M2" i="1"/>
  <c r="L30" i="52" l="1"/>
  <c r="I29" i="52"/>
  <c r="I95" i="52"/>
  <c r="L96" i="52" s="1"/>
  <c r="G7" i="52"/>
  <c r="I73" i="52"/>
  <c r="L74" i="52" s="1"/>
  <c r="J8" i="52"/>
  <c r="J8" i="51"/>
  <c r="G29" i="51"/>
  <c r="G73" i="51"/>
  <c r="I117" i="51"/>
  <c r="I139" i="51"/>
  <c r="I161" i="51"/>
  <c r="I183" i="51"/>
  <c r="G227" i="51"/>
  <c r="I227" i="51"/>
  <c r="L8" i="51"/>
  <c r="G117" i="51"/>
  <c r="G161" i="51"/>
  <c r="G205" i="51"/>
  <c r="E7" i="51"/>
  <c r="I205" i="51"/>
  <c r="G253" i="51"/>
  <c r="I253" i="51"/>
  <c r="G51" i="51"/>
  <c r="G95" i="51"/>
  <c r="H8" i="51"/>
  <c r="I51" i="51"/>
  <c r="G139" i="51"/>
  <c r="E29" i="50"/>
  <c r="F30" i="50" s="1"/>
  <c r="E7" i="50"/>
  <c r="H8" i="50"/>
  <c r="F74" i="50"/>
  <c r="C73" i="50"/>
  <c r="D74" i="50" s="1"/>
  <c r="E51" i="50"/>
  <c r="C29" i="50"/>
  <c r="D30" i="50" s="1"/>
  <c r="E95" i="50"/>
  <c r="I95" i="49"/>
  <c r="J96" i="49" s="1"/>
  <c r="I117" i="49"/>
  <c r="J118" i="49" s="1"/>
  <c r="I29" i="49"/>
  <c r="J30" i="49" s="1"/>
  <c r="I205" i="49"/>
  <c r="J206" i="49" s="1"/>
  <c r="I51" i="49"/>
  <c r="J52" i="49" s="1"/>
  <c r="I183" i="49"/>
  <c r="J184" i="49" s="1"/>
  <c r="I271" i="49"/>
  <c r="J272" i="49" s="1"/>
  <c r="G7" i="49"/>
  <c r="I249" i="49"/>
  <c r="J250" i="49" s="1"/>
  <c r="I73" i="49"/>
  <c r="J74" i="49" s="1"/>
  <c r="I161" i="49"/>
  <c r="J162" i="49" s="1"/>
  <c r="J8" i="49"/>
  <c r="I139" i="49"/>
  <c r="J140" i="49" s="1"/>
  <c r="L59" i="2"/>
  <c r="K59" i="2"/>
  <c r="J59" i="2"/>
  <c r="K59" i="3"/>
  <c r="J59" i="3"/>
  <c r="J15" i="6"/>
  <c r="I15" i="6"/>
  <c r="K15" i="6"/>
  <c r="J40" i="2"/>
  <c r="I43" i="2"/>
  <c r="L40" i="2"/>
  <c r="K40" i="2"/>
  <c r="K36" i="6"/>
  <c r="J36" i="6"/>
  <c r="I36" i="6"/>
  <c r="S17" i="6"/>
  <c r="L61" i="2"/>
  <c r="W34" i="5"/>
  <c r="U34" i="5"/>
  <c r="S34" i="5"/>
  <c r="L62" i="3"/>
  <c r="K62" i="3"/>
  <c r="J62" i="3"/>
  <c r="L88" i="3"/>
  <c r="K88" i="3"/>
  <c r="J88" i="3"/>
  <c r="L21" i="5"/>
  <c r="J21" i="5"/>
  <c r="S48" i="5"/>
  <c r="W48" i="5"/>
  <c r="U48" i="5"/>
  <c r="J35" i="2"/>
  <c r="L35" i="2"/>
  <c r="K35" i="2"/>
  <c r="U8" i="5"/>
  <c r="S8" i="5"/>
  <c r="W8" i="5"/>
  <c r="K16" i="2"/>
  <c r="J16" i="2"/>
  <c r="K33" i="2"/>
  <c r="J33" i="2"/>
  <c r="L72" i="3"/>
  <c r="K72" i="3"/>
  <c r="J72" i="3"/>
  <c r="J11" i="2"/>
  <c r="K11" i="2"/>
  <c r="H114" i="3"/>
  <c r="W15" i="5"/>
  <c r="U15" i="5"/>
  <c r="S15" i="5"/>
  <c r="L50" i="5"/>
  <c r="K50" i="5"/>
  <c r="J50" i="5"/>
  <c r="I50" i="5"/>
  <c r="U19" i="5"/>
  <c r="S19" i="5"/>
  <c r="L100" i="3"/>
  <c r="I114" i="3"/>
  <c r="L103" i="3"/>
  <c r="K103" i="3"/>
  <c r="J103" i="3"/>
  <c r="L98" i="3"/>
  <c r="K98" i="3"/>
  <c r="J98" i="3"/>
  <c r="L29" i="3"/>
  <c r="L80" i="3"/>
  <c r="I116" i="3"/>
  <c r="L105" i="3"/>
  <c r="K9" i="6"/>
  <c r="J9" i="6"/>
  <c r="I9" i="6"/>
  <c r="L64" i="2"/>
  <c r="K64" i="2"/>
  <c r="J64" i="2"/>
  <c r="K217" i="3"/>
  <c r="J217" i="3"/>
  <c r="L9" i="3"/>
  <c r="L67" i="3"/>
  <c r="K67" i="3"/>
  <c r="J67" i="3"/>
  <c r="L93" i="3"/>
  <c r="K93" i="3"/>
  <c r="J93" i="3"/>
  <c r="L10" i="5"/>
  <c r="K10" i="5"/>
  <c r="J10" i="5"/>
  <c r="I10" i="5"/>
  <c r="W52" i="5"/>
  <c r="U52" i="5"/>
  <c r="S52" i="5"/>
  <c r="E114" i="3"/>
  <c r="L95" i="3"/>
  <c r="E119" i="3"/>
  <c r="L90" i="3"/>
  <c r="K37" i="2"/>
  <c r="L37" i="2"/>
  <c r="J37" i="2"/>
  <c r="L14" i="3"/>
  <c r="L34" i="3"/>
  <c r="H119" i="3"/>
  <c r="W38" i="5"/>
  <c r="U38" i="5"/>
  <c r="S38" i="5"/>
  <c r="L39" i="3"/>
  <c r="F17" i="2"/>
  <c r="L66" i="2"/>
  <c r="L83" i="3"/>
  <c r="K83" i="3"/>
  <c r="J83" i="3"/>
  <c r="L108" i="3"/>
  <c r="I119" i="3"/>
  <c r="K108" i="3"/>
  <c r="J108" i="3"/>
  <c r="U27" i="5"/>
  <c r="S27" i="5"/>
  <c r="L64" i="3"/>
  <c r="E17" i="2"/>
  <c r="K42" i="3"/>
  <c r="J42" i="3"/>
  <c r="J69" i="3"/>
  <c r="L69" i="3"/>
  <c r="K69" i="3"/>
  <c r="K38" i="2"/>
  <c r="L38" i="2"/>
  <c r="J38" i="2"/>
  <c r="L85" i="3"/>
  <c r="I121" i="3"/>
  <c r="L110" i="3"/>
  <c r="K53" i="3"/>
  <c r="J53" i="3"/>
  <c r="J45" i="3"/>
  <c r="K45" i="3"/>
  <c r="W7" i="5"/>
  <c r="L7" i="3"/>
  <c r="K7" i="3"/>
  <c r="J7" i="3"/>
  <c r="K12" i="3"/>
  <c r="L12" i="3"/>
  <c r="J12" i="3"/>
  <c r="L17" i="3"/>
  <c r="K17" i="3"/>
  <c r="J17" i="3"/>
  <c r="K22" i="3"/>
  <c r="J22" i="3"/>
  <c r="K27" i="3"/>
  <c r="J27" i="3"/>
  <c r="L32" i="3"/>
  <c r="K32" i="3"/>
  <c r="J32" i="3"/>
  <c r="L37" i="3"/>
  <c r="K37" i="3"/>
  <c r="J37" i="3"/>
  <c r="K137" i="3"/>
  <c r="J137" i="3"/>
  <c r="K143" i="3"/>
  <c r="J143" i="3"/>
  <c r="K10" i="6"/>
  <c r="J10" i="6"/>
  <c r="I10" i="6"/>
  <c r="K54" i="3"/>
  <c r="J54" i="3"/>
  <c r="L65" i="3"/>
  <c r="K65" i="3"/>
  <c r="J65" i="3"/>
  <c r="L70" i="3"/>
  <c r="K70" i="3"/>
  <c r="J70" i="3"/>
  <c r="L81" i="3"/>
  <c r="K81" i="3"/>
  <c r="J81" i="3"/>
  <c r="L86" i="3"/>
  <c r="K86" i="3"/>
  <c r="J86" i="3"/>
  <c r="L91" i="3"/>
  <c r="K91" i="3"/>
  <c r="J91" i="3"/>
  <c r="L96" i="3"/>
  <c r="K96" i="3"/>
  <c r="J96" i="3"/>
  <c r="L101" i="3"/>
  <c r="K101" i="3"/>
  <c r="J101" i="3"/>
  <c r="L106" i="3"/>
  <c r="K106" i="3"/>
  <c r="J106" i="3"/>
  <c r="L111" i="3"/>
  <c r="K111" i="3"/>
  <c r="J111" i="3"/>
  <c r="W14" i="5"/>
  <c r="U14" i="5"/>
  <c r="S14" i="5"/>
  <c r="U33" i="5"/>
  <c r="S33" i="5"/>
  <c r="W37" i="5"/>
  <c r="V37" i="5"/>
  <c r="U37" i="5"/>
  <c r="T37" i="5"/>
  <c r="S37" i="5"/>
  <c r="V41" i="5"/>
  <c r="U41" i="5"/>
  <c r="T41" i="5"/>
  <c r="S41" i="5"/>
  <c r="W41" i="5"/>
  <c r="K16" i="6"/>
  <c r="J16" i="6"/>
  <c r="I16" i="6"/>
  <c r="K23" i="6"/>
  <c r="J23" i="6"/>
  <c r="I23" i="6"/>
  <c r="K57" i="3"/>
  <c r="J57" i="3"/>
  <c r="K25" i="3"/>
  <c r="J25" i="3"/>
  <c r="W50" i="5"/>
  <c r="K24" i="6"/>
  <c r="M10" i="9"/>
  <c r="L62" i="2"/>
  <c r="K62" i="2"/>
  <c r="J62" i="2"/>
  <c r="K75" i="2"/>
  <c r="J75" i="2"/>
  <c r="L15" i="3"/>
  <c r="K15" i="3"/>
  <c r="J15" i="3"/>
  <c r="L30" i="3"/>
  <c r="K30" i="3"/>
  <c r="J30" i="3"/>
  <c r="U47" i="5"/>
  <c r="S47" i="5"/>
  <c r="O10" i="9"/>
  <c r="K67" i="2"/>
  <c r="J67" i="2"/>
  <c r="L10" i="3"/>
  <c r="K10" i="3"/>
  <c r="J10" i="3"/>
  <c r="K20" i="3"/>
  <c r="J20" i="3"/>
  <c r="W13" i="5"/>
  <c r="U13" i="5"/>
  <c r="S13" i="5"/>
  <c r="U32" i="5"/>
  <c r="S32" i="5"/>
  <c r="W36" i="5"/>
  <c r="U36" i="5"/>
  <c r="S36" i="5"/>
  <c r="W40" i="5"/>
  <c r="U40" i="5"/>
  <c r="S40" i="5"/>
  <c r="K43" i="6"/>
  <c r="J43" i="6"/>
  <c r="I43" i="6"/>
  <c r="K51" i="2"/>
  <c r="J51" i="2"/>
  <c r="E68" i="2"/>
  <c r="L35" i="3"/>
  <c r="K35" i="3"/>
  <c r="J35" i="3"/>
  <c r="W51" i="5"/>
  <c r="U51" i="5"/>
  <c r="S51" i="5"/>
  <c r="J49" i="6"/>
  <c r="I49" i="6"/>
  <c r="K15" i="9"/>
  <c r="S9" i="5"/>
  <c r="W9" i="5"/>
  <c r="U9" i="5"/>
  <c r="S28" i="5"/>
  <c r="U28" i="5"/>
  <c r="K29" i="6"/>
  <c r="J29" i="6"/>
  <c r="I29" i="6"/>
  <c r="L66" i="3"/>
  <c r="L71" i="3"/>
  <c r="L82" i="3"/>
  <c r="K82" i="3"/>
  <c r="J82" i="3"/>
  <c r="L87" i="3"/>
  <c r="K87" i="3"/>
  <c r="J87" i="3"/>
  <c r="L92" i="3"/>
  <c r="K92" i="3"/>
  <c r="J92" i="3"/>
  <c r="L97" i="3"/>
  <c r="K97" i="3"/>
  <c r="J97" i="3"/>
  <c r="L102" i="3"/>
  <c r="K102" i="3"/>
  <c r="J102" i="3"/>
  <c r="I113" i="3"/>
  <c r="I118" i="3"/>
  <c r="L107" i="3"/>
  <c r="K107" i="3"/>
  <c r="J107" i="3"/>
  <c r="L112" i="3"/>
  <c r="K112" i="3"/>
  <c r="J112" i="3"/>
  <c r="I123" i="3"/>
  <c r="I44" i="6"/>
  <c r="K44" i="6"/>
  <c r="J44" i="6"/>
  <c r="E16" i="9"/>
  <c r="K41" i="3"/>
  <c r="J41" i="3"/>
  <c r="K14" i="6"/>
  <c r="J14" i="6"/>
  <c r="I14" i="6"/>
  <c r="J30" i="6"/>
  <c r="I30" i="6"/>
  <c r="K30" i="6"/>
  <c r="O16" i="9"/>
  <c r="I42" i="2"/>
  <c r="L39" i="2"/>
  <c r="W12" i="5"/>
  <c r="S16" i="5"/>
  <c r="U16" i="5"/>
  <c r="W16" i="5"/>
  <c r="S35" i="5"/>
  <c r="U35" i="5"/>
  <c r="W35" i="5"/>
  <c r="W39" i="5"/>
  <c r="U39" i="5"/>
  <c r="S39" i="5"/>
  <c r="K17" i="6"/>
  <c r="J17" i="6"/>
  <c r="I17" i="6"/>
  <c r="K37" i="6"/>
  <c r="J37" i="6"/>
  <c r="I37" i="6"/>
  <c r="K10" i="9"/>
  <c r="K11" i="9"/>
  <c r="K22" i="6"/>
  <c r="J22" i="6"/>
  <c r="I22" i="6"/>
  <c r="J42" i="6"/>
  <c r="I42" i="6"/>
  <c r="K8" i="6"/>
  <c r="I8" i="6"/>
  <c r="J8" i="6"/>
  <c r="K35" i="6"/>
  <c r="J35" i="6"/>
  <c r="I35" i="6"/>
  <c r="K28" i="6"/>
  <c r="J28" i="6"/>
  <c r="I28" i="6"/>
  <c r="E12" i="9"/>
  <c r="K21" i="6"/>
  <c r="J41" i="6"/>
  <c r="I41" i="6"/>
  <c r="O12" i="9"/>
  <c r="E18" i="9"/>
  <c r="K7" i="6"/>
  <c r="J7" i="6"/>
  <c r="I7" i="6"/>
  <c r="K34" i="6"/>
  <c r="J34" i="6"/>
  <c r="I34" i="6"/>
  <c r="U22" i="5"/>
  <c r="T22" i="5"/>
  <c r="S22" i="5"/>
  <c r="W22" i="5"/>
  <c r="V22" i="5"/>
  <c r="K18" i="9"/>
  <c r="M18" i="9"/>
  <c r="W24" i="5"/>
  <c r="O18" i="9"/>
  <c r="E14" i="9"/>
  <c r="K12" i="6"/>
  <c r="K19" i="9"/>
  <c r="K32" i="6"/>
  <c r="J32" i="6"/>
  <c r="I32" i="6"/>
  <c r="K14" i="9"/>
  <c r="J25" i="6"/>
  <c r="I25" i="6"/>
  <c r="K25" i="6"/>
  <c r="M14" i="9"/>
  <c r="O14" i="9"/>
  <c r="E20" i="9"/>
  <c r="E10" i="9"/>
  <c r="O20" i="9"/>
  <c r="V11" i="13"/>
  <c r="U11" i="13"/>
  <c r="I9" i="9"/>
  <c r="I13" i="9"/>
  <c r="I17" i="9"/>
  <c r="I21" i="9"/>
  <c r="K107" i="13"/>
  <c r="K9" i="9"/>
  <c r="K13" i="9"/>
  <c r="K17" i="9"/>
  <c r="K21" i="9"/>
  <c r="K85" i="13"/>
  <c r="Q10" i="9"/>
  <c r="G12" i="9"/>
  <c r="Q14" i="9"/>
  <c r="G16" i="9"/>
  <c r="Q18" i="9"/>
  <c r="G20" i="9"/>
  <c r="V13" i="13"/>
  <c r="U13" i="13"/>
  <c r="M9" i="9"/>
  <c r="M13" i="9"/>
  <c r="M17" i="9"/>
  <c r="M21" i="9"/>
  <c r="K64" i="13"/>
  <c r="J64" i="13"/>
  <c r="I64" i="13"/>
  <c r="I12" i="9"/>
  <c r="I16" i="9"/>
  <c r="I20" i="9"/>
  <c r="O9" i="9"/>
  <c r="E11" i="9"/>
  <c r="O13" i="9"/>
  <c r="E15" i="9"/>
  <c r="O17" i="9"/>
  <c r="E19" i="9"/>
  <c r="O21" i="9"/>
  <c r="E135" i="14"/>
  <c r="K12" i="9"/>
  <c r="K16" i="9"/>
  <c r="K20" i="9"/>
  <c r="Y11" i="15"/>
  <c r="Q9" i="9"/>
  <c r="G11" i="9"/>
  <c r="Q13" i="9"/>
  <c r="G15" i="9"/>
  <c r="Q17" i="9"/>
  <c r="G19" i="9"/>
  <c r="K54" i="13"/>
  <c r="J54" i="13"/>
  <c r="I54" i="13"/>
  <c r="J151" i="14"/>
  <c r="I151" i="14"/>
  <c r="M12" i="9"/>
  <c r="M16" i="9"/>
  <c r="M20" i="9"/>
  <c r="K42" i="13"/>
  <c r="J42" i="13"/>
  <c r="I42" i="13"/>
  <c r="K142" i="13"/>
  <c r="I11" i="9"/>
  <c r="I15" i="9"/>
  <c r="I19" i="9"/>
  <c r="D100" i="11"/>
  <c r="K56" i="13"/>
  <c r="K44" i="13"/>
  <c r="J44" i="13"/>
  <c r="I44" i="13"/>
  <c r="K121" i="13"/>
  <c r="K32" i="13"/>
  <c r="J32" i="13"/>
  <c r="I32" i="13"/>
  <c r="G10" i="9"/>
  <c r="Q12" i="9"/>
  <c r="G14" i="9"/>
  <c r="Q16" i="9"/>
  <c r="G18" i="9"/>
  <c r="Q20" i="9"/>
  <c r="D54" i="11"/>
  <c r="K99" i="13"/>
  <c r="M11" i="9"/>
  <c r="M15" i="9"/>
  <c r="M19" i="9"/>
  <c r="K156" i="13"/>
  <c r="I10" i="9"/>
  <c r="I14" i="9"/>
  <c r="I18" i="9"/>
  <c r="K23" i="13"/>
  <c r="J23" i="13"/>
  <c r="I23" i="13"/>
  <c r="K78" i="13"/>
  <c r="E9" i="9"/>
  <c r="O11" i="9"/>
  <c r="E13" i="9"/>
  <c r="O15" i="9"/>
  <c r="E17" i="9"/>
  <c r="O19" i="9"/>
  <c r="E21" i="9"/>
  <c r="K16" i="13"/>
  <c r="J16" i="13"/>
  <c r="I16" i="13"/>
  <c r="K150" i="13"/>
  <c r="V10" i="13"/>
  <c r="U10" i="13"/>
  <c r="S15" i="14"/>
  <c r="G9" i="9"/>
  <c r="Q11" i="9"/>
  <c r="G13" i="9"/>
  <c r="Q15" i="9"/>
  <c r="G17" i="9"/>
  <c r="Q19" i="9"/>
  <c r="G21" i="9"/>
  <c r="K17" i="13"/>
  <c r="K128" i="13"/>
  <c r="K8" i="13"/>
  <c r="K18" i="13"/>
  <c r="K37" i="13"/>
  <c r="F23" i="14"/>
  <c r="H65" i="14"/>
  <c r="J57" i="14"/>
  <c r="I57" i="14"/>
  <c r="J62" i="14"/>
  <c r="I62" i="14"/>
  <c r="J70" i="14"/>
  <c r="I70" i="14"/>
  <c r="J91" i="14"/>
  <c r="I91" i="14"/>
  <c r="G23" i="14"/>
  <c r="J18" i="14"/>
  <c r="I18" i="14"/>
  <c r="I134" i="14"/>
  <c r="J134" i="14"/>
  <c r="L67" i="15"/>
  <c r="K67" i="15"/>
  <c r="J67" i="15"/>
  <c r="I67" i="15"/>
  <c r="W12" i="16"/>
  <c r="V12" i="16"/>
  <c r="U12" i="16"/>
  <c r="J11" i="14"/>
  <c r="I11" i="14"/>
  <c r="H23" i="14"/>
  <c r="J15" i="14"/>
  <c r="I15" i="14"/>
  <c r="Y10" i="15"/>
  <c r="K66" i="13"/>
  <c r="I66" i="13"/>
  <c r="J66" i="13"/>
  <c r="K87" i="13"/>
  <c r="I87" i="13"/>
  <c r="J87" i="13"/>
  <c r="K109" i="13"/>
  <c r="I109" i="13"/>
  <c r="J109" i="13"/>
  <c r="J36" i="14"/>
  <c r="I36" i="14"/>
  <c r="K75" i="13"/>
  <c r="J75" i="13"/>
  <c r="I75" i="13"/>
  <c r="K97" i="13"/>
  <c r="S12" i="14"/>
  <c r="S21" i="14"/>
  <c r="J44" i="14"/>
  <c r="I44" i="14"/>
  <c r="J48" i="14"/>
  <c r="I48" i="14"/>
  <c r="J64" i="14"/>
  <c r="I64" i="14"/>
  <c r="D79" i="14"/>
  <c r="D135" i="14"/>
  <c r="K15" i="13"/>
  <c r="J15" i="13"/>
  <c r="I15" i="13"/>
  <c r="K30" i="13"/>
  <c r="J30" i="13"/>
  <c r="I30" i="13"/>
  <c r="J20" i="14"/>
  <c r="I20" i="14"/>
  <c r="J27" i="14"/>
  <c r="I27" i="14"/>
  <c r="J30" i="14"/>
  <c r="I30" i="14"/>
  <c r="J33" i="14"/>
  <c r="I33" i="14"/>
  <c r="J41" i="14"/>
  <c r="I41" i="14"/>
  <c r="J54" i="14"/>
  <c r="I54" i="14"/>
  <c r="J59" i="14"/>
  <c r="I59" i="14"/>
  <c r="J86" i="14"/>
  <c r="I86" i="14"/>
  <c r="J118" i="14"/>
  <c r="I118" i="14"/>
  <c r="F135" i="14"/>
  <c r="J14" i="14"/>
  <c r="I14" i="14"/>
  <c r="I45" i="14"/>
  <c r="J45" i="14"/>
  <c r="L157" i="15"/>
  <c r="K157" i="15"/>
  <c r="J157" i="15"/>
  <c r="I157" i="15"/>
  <c r="Y19" i="15"/>
  <c r="J78" i="14"/>
  <c r="I78" i="14"/>
  <c r="J102" i="14"/>
  <c r="I102" i="14"/>
  <c r="Y12" i="15"/>
  <c r="Y20" i="15"/>
  <c r="J17" i="14"/>
  <c r="I17" i="14"/>
  <c r="J22" i="14"/>
  <c r="I22" i="14"/>
  <c r="W20" i="16"/>
  <c r="V20" i="16"/>
  <c r="U20" i="16"/>
  <c r="K13" i="13"/>
  <c r="J49" i="14"/>
  <c r="I49" i="14"/>
  <c r="J129" i="14"/>
  <c r="I129" i="14"/>
  <c r="I140" i="14"/>
  <c r="J140" i="14"/>
  <c r="J31" i="14"/>
  <c r="I31" i="14"/>
  <c r="I34" i="14"/>
  <c r="J34" i="14"/>
  <c r="J42" i="14"/>
  <c r="I42" i="14"/>
  <c r="J55" i="14"/>
  <c r="I55" i="14"/>
  <c r="J60" i="14"/>
  <c r="I60" i="14"/>
  <c r="J156" i="14"/>
  <c r="I156" i="14"/>
  <c r="Y13" i="15"/>
  <c r="K39" i="15"/>
  <c r="I39" i="15"/>
  <c r="J13" i="14"/>
  <c r="I13" i="14"/>
  <c r="I50" i="14"/>
  <c r="J50" i="14"/>
  <c r="J73" i="14"/>
  <c r="I73" i="14"/>
  <c r="J81" i="14"/>
  <c r="I81" i="14"/>
  <c r="F121" i="14"/>
  <c r="D51" i="14"/>
  <c r="I56" i="14"/>
  <c r="J56" i="14"/>
  <c r="I61" i="14"/>
  <c r="J61" i="14"/>
  <c r="G121" i="14"/>
  <c r="J25" i="14"/>
  <c r="I25" i="14"/>
  <c r="J28" i="14"/>
  <c r="I28" i="14"/>
  <c r="F51" i="14"/>
  <c r="J46" i="14"/>
  <c r="I46" i="14"/>
  <c r="J97" i="14"/>
  <c r="I97" i="14"/>
  <c r="H121" i="14"/>
  <c r="J113" i="14"/>
  <c r="I113" i="14"/>
  <c r="Y14" i="15"/>
  <c r="D37" i="14"/>
  <c r="G51" i="14"/>
  <c r="E37" i="14"/>
  <c r="J39" i="14"/>
  <c r="I39" i="14"/>
  <c r="H51" i="14"/>
  <c r="J43" i="14"/>
  <c r="I43" i="14"/>
  <c r="D65" i="14"/>
  <c r="J68" i="14"/>
  <c r="I68" i="14"/>
  <c r="J75" i="14"/>
  <c r="I75" i="14"/>
  <c r="J12" i="14"/>
  <c r="I12" i="14"/>
  <c r="J16" i="14"/>
  <c r="I16" i="14"/>
  <c r="J21" i="14"/>
  <c r="I21" i="14"/>
  <c r="F37" i="14"/>
  <c r="E65" i="14"/>
  <c r="J161" i="14"/>
  <c r="I161" i="14"/>
  <c r="Y15" i="15"/>
  <c r="W15" i="15"/>
  <c r="X15" i="15"/>
  <c r="D23" i="14"/>
  <c r="G37" i="14"/>
  <c r="I32" i="14"/>
  <c r="J32" i="14"/>
  <c r="I35" i="14"/>
  <c r="J35" i="14"/>
  <c r="F65" i="14"/>
  <c r="G107" i="14"/>
  <c r="I124" i="14"/>
  <c r="J124" i="14"/>
  <c r="I145" i="14"/>
  <c r="J145" i="14"/>
  <c r="E23" i="14"/>
  <c r="J26" i="14"/>
  <c r="I26" i="14"/>
  <c r="I29" i="14"/>
  <c r="H37" i="14"/>
  <c r="J29" i="14"/>
  <c r="I40" i="14"/>
  <c r="J40" i="14"/>
  <c r="J47" i="14"/>
  <c r="I47" i="14"/>
  <c r="G65" i="14"/>
  <c r="Y9" i="15"/>
  <c r="Y16" i="15"/>
  <c r="K18" i="15"/>
  <c r="J18" i="15"/>
  <c r="I18" i="15"/>
  <c r="L18" i="15"/>
  <c r="K23" i="15"/>
  <c r="J23" i="15"/>
  <c r="I23" i="15"/>
  <c r="L23" i="15"/>
  <c r="L28" i="15"/>
  <c r="K28" i="15"/>
  <c r="J28" i="15"/>
  <c r="I28" i="15"/>
  <c r="K72" i="15"/>
  <c r="I72" i="15"/>
  <c r="J15" i="16"/>
  <c r="I15" i="16"/>
  <c r="J18" i="16"/>
  <c r="I18" i="16"/>
  <c r="D135" i="16"/>
  <c r="P21" i="17"/>
  <c r="K26" i="15"/>
  <c r="I26" i="15"/>
  <c r="K47" i="15"/>
  <c r="I47" i="15"/>
  <c r="K79" i="15"/>
  <c r="I79" i="15"/>
  <c r="G135" i="14"/>
  <c r="J84" i="14"/>
  <c r="I84" i="14"/>
  <c r="J89" i="14"/>
  <c r="I89" i="14"/>
  <c r="J95" i="14"/>
  <c r="I95" i="14"/>
  <c r="J100" i="14"/>
  <c r="I100" i="14"/>
  <c r="J105" i="14"/>
  <c r="I105" i="14"/>
  <c r="J111" i="14"/>
  <c r="I111" i="14"/>
  <c r="J116" i="14"/>
  <c r="I116" i="14"/>
  <c r="H135" i="14"/>
  <c r="J127" i="14"/>
  <c r="I127" i="14"/>
  <c r="J132" i="14"/>
  <c r="I132" i="14"/>
  <c r="J138" i="14"/>
  <c r="I138" i="14"/>
  <c r="D149" i="14"/>
  <c r="J143" i="14"/>
  <c r="I143" i="14"/>
  <c r="J148" i="14"/>
  <c r="I148" i="14"/>
  <c r="J154" i="14"/>
  <c r="I154" i="14"/>
  <c r="J159" i="14"/>
  <c r="I159" i="14"/>
  <c r="J61" i="17"/>
  <c r="I61" i="17"/>
  <c r="E79" i="14"/>
  <c r="E149" i="14"/>
  <c r="J19" i="16"/>
  <c r="I19" i="16"/>
  <c r="F79" i="14"/>
  <c r="F149" i="14"/>
  <c r="W15" i="16"/>
  <c r="V10" i="16"/>
  <c r="T9" i="16"/>
  <c r="W10" i="16" s="1"/>
  <c r="U10" i="16"/>
  <c r="W13" i="16"/>
  <c r="V13" i="16"/>
  <c r="U13" i="16"/>
  <c r="G79" i="14"/>
  <c r="G149" i="14"/>
  <c r="H79" i="14"/>
  <c r="J71" i="14"/>
  <c r="I71" i="14"/>
  <c r="J76" i="14"/>
  <c r="I76" i="14"/>
  <c r="J82" i="14"/>
  <c r="I82" i="14"/>
  <c r="D93" i="14"/>
  <c r="J87" i="14"/>
  <c r="I87" i="14"/>
  <c r="J92" i="14"/>
  <c r="I92" i="14"/>
  <c r="J98" i="14"/>
  <c r="I98" i="14"/>
  <c r="J103" i="14"/>
  <c r="I103" i="14"/>
  <c r="J109" i="14"/>
  <c r="I109" i="14"/>
  <c r="J114" i="14"/>
  <c r="I114" i="14"/>
  <c r="J119" i="14"/>
  <c r="I119" i="14"/>
  <c r="J125" i="14"/>
  <c r="I125" i="14"/>
  <c r="J130" i="14"/>
  <c r="I130" i="14"/>
  <c r="H149" i="14"/>
  <c r="J141" i="14"/>
  <c r="I141" i="14"/>
  <c r="J146" i="14"/>
  <c r="I146" i="14"/>
  <c r="J152" i="14"/>
  <c r="I152" i="14"/>
  <c r="D163" i="14"/>
  <c r="J157" i="14"/>
  <c r="I157" i="14"/>
  <c r="J162" i="14"/>
  <c r="I162" i="14"/>
  <c r="W16" i="16"/>
  <c r="D23" i="16"/>
  <c r="J19" i="14"/>
  <c r="I19" i="14"/>
  <c r="E93" i="14"/>
  <c r="E163" i="14"/>
  <c r="E23" i="16"/>
  <c r="F93" i="14"/>
  <c r="F163" i="14"/>
  <c r="G93" i="14"/>
  <c r="G163" i="14"/>
  <c r="J30" i="17"/>
  <c r="I30" i="17"/>
  <c r="Q75" i="18"/>
  <c r="J53" i="14"/>
  <c r="I53" i="14"/>
  <c r="J58" i="14"/>
  <c r="I58" i="14"/>
  <c r="J63" i="14"/>
  <c r="I63" i="14"/>
  <c r="J69" i="14"/>
  <c r="I69" i="14"/>
  <c r="J74" i="14"/>
  <c r="I74" i="14"/>
  <c r="H93" i="14"/>
  <c r="J85" i="14"/>
  <c r="I85" i="14"/>
  <c r="J90" i="14"/>
  <c r="I90" i="14"/>
  <c r="J96" i="14"/>
  <c r="I96" i="14"/>
  <c r="D107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4" i="14"/>
  <c r="I144" i="14"/>
  <c r="H163" i="14"/>
  <c r="J155" i="14"/>
  <c r="I155" i="14"/>
  <c r="J160" i="14"/>
  <c r="I160" i="14"/>
  <c r="V14" i="16"/>
  <c r="U14" i="16"/>
  <c r="W14" i="16"/>
  <c r="E107" i="14"/>
  <c r="J17" i="16"/>
  <c r="I17" i="16"/>
  <c r="J102" i="17"/>
  <c r="I102" i="17"/>
  <c r="F107" i="14"/>
  <c r="I67" i="14"/>
  <c r="J67" i="14"/>
  <c r="I72" i="14"/>
  <c r="J72" i="14"/>
  <c r="I77" i="14"/>
  <c r="J77" i="14"/>
  <c r="I83" i="14"/>
  <c r="J83" i="14"/>
  <c r="I88" i="14"/>
  <c r="J88" i="14"/>
  <c r="I99" i="14"/>
  <c r="J99" i="14"/>
  <c r="H107" i="14"/>
  <c r="I104" i="14"/>
  <c r="J104" i="14"/>
  <c r="I110" i="14"/>
  <c r="J110" i="14"/>
  <c r="D121" i="14"/>
  <c r="I115" i="14"/>
  <c r="J115" i="14"/>
  <c r="I120" i="14"/>
  <c r="J120" i="14"/>
  <c r="I126" i="14"/>
  <c r="J126" i="14"/>
  <c r="I131" i="14"/>
  <c r="J131" i="14"/>
  <c r="I137" i="14"/>
  <c r="J137" i="14"/>
  <c r="I142" i="14"/>
  <c r="J142" i="14"/>
  <c r="I147" i="14"/>
  <c r="J147" i="14"/>
  <c r="I153" i="14"/>
  <c r="J153" i="14"/>
  <c r="I158" i="14"/>
  <c r="J158" i="14"/>
  <c r="E51" i="14"/>
  <c r="E121" i="14"/>
  <c r="C93" i="16"/>
  <c r="E135" i="16"/>
  <c r="J19" i="17"/>
  <c r="I19" i="17"/>
  <c r="J40" i="17"/>
  <c r="I40" i="17"/>
  <c r="J52" i="17"/>
  <c r="I52" i="17"/>
  <c r="J95" i="17"/>
  <c r="I95" i="17"/>
  <c r="E93" i="16"/>
  <c r="J17" i="17"/>
  <c r="I17" i="17"/>
  <c r="J71" i="17"/>
  <c r="I71" i="17"/>
  <c r="O22" i="18"/>
  <c r="R21" i="17"/>
  <c r="J10" i="17"/>
  <c r="I10" i="17"/>
  <c r="V15" i="17"/>
  <c r="U15" i="17"/>
  <c r="J104" i="17"/>
  <c r="I104" i="17"/>
  <c r="J157" i="17"/>
  <c r="I157" i="17"/>
  <c r="U11" i="16"/>
  <c r="V11" i="16"/>
  <c r="W11" i="16"/>
  <c r="U11" i="17"/>
  <c r="V11" i="17"/>
  <c r="V13" i="17"/>
  <c r="U13" i="17"/>
  <c r="J26" i="17"/>
  <c r="I26" i="17"/>
  <c r="J114" i="17"/>
  <c r="I114" i="17"/>
  <c r="J145" i="17"/>
  <c r="I145" i="17"/>
  <c r="X13" i="18"/>
  <c r="S9" i="16"/>
  <c r="J73" i="17"/>
  <c r="I73" i="17"/>
  <c r="J124" i="17"/>
  <c r="I124" i="17"/>
  <c r="J42" i="17"/>
  <c r="I42" i="17"/>
  <c r="J59" i="17"/>
  <c r="I59" i="17"/>
  <c r="J81" i="17"/>
  <c r="I81" i="17"/>
  <c r="O9" i="17"/>
  <c r="J116" i="17"/>
  <c r="I116" i="17"/>
  <c r="J136" i="17"/>
  <c r="I136" i="17"/>
  <c r="Q15" i="18"/>
  <c r="P9" i="17"/>
  <c r="J20" i="17"/>
  <c r="I20" i="17"/>
  <c r="R9" i="17"/>
  <c r="T9" i="17"/>
  <c r="W13" i="17" s="1"/>
  <c r="V16" i="17"/>
  <c r="U16" i="17"/>
  <c r="D9" i="16"/>
  <c r="E9" i="16"/>
  <c r="V12" i="17"/>
  <c r="U12" i="17"/>
  <c r="W14" i="17"/>
  <c r="V14" i="17"/>
  <c r="U14" i="17"/>
  <c r="O8" i="18"/>
  <c r="I18" i="18"/>
  <c r="Q37" i="18"/>
  <c r="D37" i="16"/>
  <c r="W20" i="17"/>
  <c r="I11" i="18"/>
  <c r="L8" i="18"/>
  <c r="N22" i="18"/>
  <c r="I25" i="18"/>
  <c r="Q23" i="18"/>
  <c r="I27" i="18"/>
  <c r="I31" i="18"/>
  <c r="I32" i="18"/>
  <c r="Q53" i="18"/>
  <c r="I57" i="18"/>
  <c r="Q9" i="18"/>
  <c r="I28" i="18"/>
  <c r="I29" i="18"/>
  <c r="Q47" i="18"/>
  <c r="I12" i="18"/>
  <c r="Q16" i="18"/>
  <c r="Q24" i="18"/>
  <c r="Q10" i="18"/>
  <c r="Q17" i="18"/>
  <c r="Q11" i="18"/>
  <c r="D8" i="18"/>
  <c r="Q20" i="21"/>
  <c r="Q16" i="21"/>
  <c r="I101" i="21"/>
  <c r="I25" i="21"/>
  <c r="H25" i="21"/>
  <c r="H153" i="21"/>
  <c r="I153" i="21"/>
  <c r="I11" i="21"/>
  <c r="H11" i="21"/>
  <c r="I43" i="21"/>
  <c r="H43" i="21"/>
  <c r="I108" i="21"/>
  <c r="H108" i="21"/>
  <c r="I140" i="21"/>
  <c r="H140" i="21"/>
  <c r="I12" i="21"/>
  <c r="H12" i="21"/>
  <c r="I58" i="21"/>
  <c r="I80" i="21"/>
  <c r="I15" i="21"/>
  <c r="H15" i="21"/>
  <c r="I146" i="21"/>
  <c r="I21" i="21"/>
  <c r="H21" i="21"/>
  <c r="I46" i="21"/>
  <c r="H46" i="21"/>
  <c r="K116" i="22"/>
  <c r="J116" i="22"/>
  <c r="I18" i="21"/>
  <c r="H18" i="21"/>
  <c r="I28" i="21"/>
  <c r="H28" i="21"/>
  <c r="I86" i="21"/>
  <c r="H86" i="21"/>
  <c r="I38" i="21"/>
  <c r="H38" i="21"/>
  <c r="I19" i="21"/>
  <c r="H40" i="21"/>
  <c r="I40" i="21"/>
  <c r="I49" i="21"/>
  <c r="H49" i="21"/>
  <c r="I157" i="21"/>
  <c r="H157" i="21"/>
  <c r="I61" i="21"/>
  <c r="H61" i="21"/>
  <c r="I83" i="21"/>
  <c r="H83" i="21"/>
  <c r="I104" i="21"/>
  <c r="H104" i="21"/>
  <c r="I143" i="21"/>
  <c r="H143" i="21"/>
  <c r="I160" i="21"/>
  <c r="H160" i="21"/>
  <c r="K24" i="22"/>
  <c r="J24" i="22"/>
  <c r="K31" i="22"/>
  <c r="J31" i="22"/>
  <c r="K37" i="22"/>
  <c r="J37" i="22"/>
  <c r="K42" i="22"/>
  <c r="J42" i="22"/>
  <c r="K68" i="22"/>
  <c r="J68" i="22"/>
  <c r="K71" i="22"/>
  <c r="J71" i="22"/>
  <c r="K110" i="22"/>
  <c r="J110" i="22"/>
  <c r="I68" i="21"/>
  <c r="H68" i="21"/>
  <c r="I89" i="21"/>
  <c r="H89" i="21"/>
  <c r="I111" i="21"/>
  <c r="H111" i="21"/>
  <c r="I137" i="21"/>
  <c r="H137" i="21"/>
  <c r="I154" i="21"/>
  <c r="H154" i="21"/>
  <c r="W11" i="22"/>
  <c r="V11" i="22"/>
  <c r="K14" i="22"/>
  <c r="J14" i="22"/>
  <c r="W16" i="22"/>
  <c r="V16" i="22"/>
  <c r="K55" i="22"/>
  <c r="J55" i="22"/>
  <c r="I63" i="22"/>
  <c r="K58" i="22"/>
  <c r="J58" i="22"/>
  <c r="I71" i="21"/>
  <c r="H71" i="21"/>
  <c r="I114" i="21"/>
  <c r="H114" i="21"/>
  <c r="I133" i="21"/>
  <c r="H133" i="21"/>
  <c r="I151" i="21"/>
  <c r="H151" i="21"/>
  <c r="H31" i="21"/>
  <c r="I31" i="21"/>
  <c r="I53" i="21"/>
  <c r="H53" i="21"/>
  <c r="I74" i="21"/>
  <c r="H74" i="21"/>
  <c r="I96" i="21"/>
  <c r="H96" i="21"/>
  <c r="I117" i="21"/>
  <c r="H117" i="21"/>
  <c r="I130" i="21"/>
  <c r="H130" i="21"/>
  <c r="I34" i="21"/>
  <c r="H34" i="21"/>
  <c r="I56" i="21"/>
  <c r="H56" i="21"/>
  <c r="G64" i="21"/>
  <c r="I77" i="21"/>
  <c r="H77" i="21"/>
  <c r="I99" i="21"/>
  <c r="H99" i="21"/>
  <c r="I124" i="21"/>
  <c r="H124" i="21"/>
  <c r="I127" i="21"/>
  <c r="H127" i="21"/>
  <c r="I59" i="21"/>
  <c r="H59" i="21"/>
  <c r="I81" i="21"/>
  <c r="H81" i="21"/>
  <c r="F92" i="21"/>
  <c r="I102" i="21"/>
  <c r="H102" i="21"/>
  <c r="W10" i="22"/>
  <c r="V10" i="22"/>
  <c r="W15" i="22"/>
  <c r="V15" i="22"/>
  <c r="I35" i="22"/>
  <c r="I41" i="21"/>
  <c r="H41" i="21"/>
  <c r="I62" i="21"/>
  <c r="H62" i="21"/>
  <c r="I84" i="21"/>
  <c r="H84" i="21"/>
  <c r="I105" i="21"/>
  <c r="H105" i="21"/>
  <c r="I161" i="21"/>
  <c r="H161" i="21"/>
  <c r="W20" i="22"/>
  <c r="V20" i="22"/>
  <c r="I77" i="22"/>
  <c r="I44" i="21"/>
  <c r="H44" i="21"/>
  <c r="I66" i="21"/>
  <c r="H66" i="21"/>
  <c r="I87" i="21"/>
  <c r="H87" i="21"/>
  <c r="I14" i="21"/>
  <c r="H14" i="21"/>
  <c r="I26" i="21"/>
  <c r="H26" i="21"/>
  <c r="I17" i="21"/>
  <c r="H17" i="21"/>
  <c r="I32" i="21"/>
  <c r="I35" i="21"/>
  <c r="H35" i="21"/>
  <c r="I57" i="21"/>
  <c r="I100" i="21"/>
  <c r="I49" i="22"/>
  <c r="I10" i="21"/>
  <c r="H10" i="21"/>
  <c r="I20" i="21"/>
  <c r="H20" i="21"/>
  <c r="I39" i="21"/>
  <c r="H39" i="21"/>
  <c r="F50" i="21"/>
  <c r="I60" i="21"/>
  <c r="H60" i="21"/>
  <c r="I82" i="21"/>
  <c r="H82" i="21"/>
  <c r="I42" i="21"/>
  <c r="H42" i="21"/>
  <c r="I63" i="21"/>
  <c r="H63" i="21"/>
  <c r="I85" i="21"/>
  <c r="H85" i="21"/>
  <c r="I13" i="21"/>
  <c r="H13" i="21"/>
  <c r="I24" i="21"/>
  <c r="H24" i="21"/>
  <c r="I45" i="21"/>
  <c r="H45" i="21"/>
  <c r="I67" i="21"/>
  <c r="H67" i="21"/>
  <c r="I88" i="21"/>
  <c r="H88" i="21"/>
  <c r="I110" i="21"/>
  <c r="H110" i="21"/>
  <c r="I27" i="21"/>
  <c r="H27" i="21"/>
  <c r="I48" i="21"/>
  <c r="H48" i="21"/>
  <c r="I70" i="21"/>
  <c r="H70" i="21"/>
  <c r="K55" i="26"/>
  <c r="J55" i="26"/>
  <c r="I55" i="26"/>
  <c r="K53" i="26"/>
  <c r="J53" i="26"/>
  <c r="I53" i="26"/>
  <c r="K33" i="26"/>
  <c r="J33" i="26"/>
  <c r="I33" i="26"/>
  <c r="K67" i="26"/>
  <c r="J67" i="26"/>
  <c r="I67" i="26"/>
  <c r="K43" i="26"/>
  <c r="J43" i="26"/>
  <c r="I43" i="26"/>
  <c r="K8" i="26"/>
  <c r="J8" i="26"/>
  <c r="I8" i="26"/>
  <c r="K94" i="26"/>
  <c r="J94" i="26"/>
  <c r="I94" i="26"/>
  <c r="K14" i="26"/>
  <c r="J14" i="26"/>
  <c r="I14" i="26"/>
  <c r="K36" i="26"/>
  <c r="J36" i="26"/>
  <c r="I36" i="26"/>
  <c r="K45" i="26"/>
  <c r="J45" i="26"/>
  <c r="I45" i="26"/>
  <c r="K27" i="26"/>
  <c r="J27" i="26"/>
  <c r="I27" i="26"/>
  <c r="K53" i="27"/>
  <c r="J53" i="27"/>
  <c r="I53" i="27"/>
  <c r="J22" i="26"/>
  <c r="K22" i="26"/>
  <c r="I22" i="26"/>
  <c r="K10" i="26"/>
  <c r="J10" i="26"/>
  <c r="I10" i="26"/>
  <c r="M32" i="28"/>
  <c r="K102" i="26"/>
  <c r="J102" i="26"/>
  <c r="I102" i="26"/>
  <c r="K24" i="26"/>
  <c r="J24" i="26"/>
  <c r="I24" i="26"/>
  <c r="K86" i="26"/>
  <c r="J86" i="26"/>
  <c r="I86" i="26"/>
  <c r="K151" i="26"/>
  <c r="J151" i="26"/>
  <c r="I151" i="26"/>
  <c r="K74" i="26"/>
  <c r="J74" i="26"/>
  <c r="I74" i="26"/>
  <c r="K31" i="26"/>
  <c r="J31" i="26"/>
  <c r="I31" i="26"/>
  <c r="I12" i="26"/>
  <c r="K12" i="26"/>
  <c r="J12" i="26"/>
  <c r="K22" i="27"/>
  <c r="J22" i="27"/>
  <c r="I22" i="27"/>
  <c r="K65" i="26"/>
  <c r="J65" i="26"/>
  <c r="I65" i="26"/>
  <c r="K156" i="26"/>
  <c r="J156" i="26"/>
  <c r="I156" i="26"/>
  <c r="K26" i="26"/>
  <c r="K47" i="26"/>
  <c r="K57" i="26"/>
  <c r="J57" i="26"/>
  <c r="I57" i="26"/>
  <c r="K79" i="26"/>
  <c r="K88" i="26"/>
  <c r="K45" i="27"/>
  <c r="J45" i="27"/>
  <c r="I45" i="27"/>
  <c r="K65" i="27"/>
  <c r="J65" i="27"/>
  <c r="I65" i="27"/>
  <c r="K108" i="27"/>
  <c r="J108" i="27"/>
  <c r="I108" i="27"/>
  <c r="K112" i="26"/>
  <c r="J112" i="26"/>
  <c r="I112" i="26"/>
  <c r="J10" i="27"/>
  <c r="K10" i="27"/>
  <c r="I10" i="27"/>
  <c r="K55" i="27"/>
  <c r="J55" i="27"/>
  <c r="I55" i="27"/>
  <c r="J19" i="26"/>
  <c r="K19" i="26"/>
  <c r="I19" i="26"/>
  <c r="K41" i="26"/>
  <c r="J41" i="26"/>
  <c r="I41" i="26"/>
  <c r="K29" i="26"/>
  <c r="I29" i="26"/>
  <c r="J29" i="26"/>
  <c r="K51" i="26"/>
  <c r="J51" i="26"/>
  <c r="I51" i="26"/>
  <c r="K72" i="26"/>
  <c r="K24" i="27"/>
  <c r="J24" i="27"/>
  <c r="I24" i="27"/>
  <c r="K17" i="26"/>
  <c r="J17" i="26"/>
  <c r="I17" i="26"/>
  <c r="K39" i="26"/>
  <c r="J39" i="26"/>
  <c r="I39" i="26"/>
  <c r="K60" i="26"/>
  <c r="J60" i="26"/>
  <c r="I60" i="26"/>
  <c r="K31" i="27"/>
  <c r="J31" i="27"/>
  <c r="I31" i="27"/>
  <c r="K88" i="27"/>
  <c r="K70" i="26"/>
  <c r="K70" i="27"/>
  <c r="J70" i="27"/>
  <c r="I70" i="27"/>
  <c r="K124" i="27"/>
  <c r="M73" i="28"/>
  <c r="K25" i="26"/>
  <c r="K46" i="26"/>
  <c r="K13" i="26"/>
  <c r="J13" i="26"/>
  <c r="I13" i="26"/>
  <c r="K12" i="27"/>
  <c r="J12" i="27"/>
  <c r="I12" i="27"/>
  <c r="K33" i="27"/>
  <c r="J33" i="27"/>
  <c r="I33" i="27"/>
  <c r="K94" i="27"/>
  <c r="K11" i="26"/>
  <c r="K75" i="27"/>
  <c r="M11" i="28"/>
  <c r="K36" i="27"/>
  <c r="M15" i="28"/>
  <c r="K15" i="28"/>
  <c r="J15" i="28"/>
  <c r="L15" i="28"/>
  <c r="I15" i="28"/>
  <c r="K13" i="27"/>
  <c r="J13" i="27"/>
  <c r="I13" i="27"/>
  <c r="K27" i="27"/>
  <c r="J27" i="27"/>
  <c r="I27" i="27"/>
  <c r="K43" i="27"/>
  <c r="J43" i="27"/>
  <c r="I43" i="27"/>
  <c r="K14" i="27"/>
  <c r="J19" i="27"/>
  <c r="I19" i="27"/>
  <c r="K19" i="27"/>
  <c r="K57" i="27"/>
  <c r="L46" i="28"/>
  <c r="K46" i="28"/>
  <c r="J46" i="28"/>
  <c r="I46" i="28"/>
  <c r="M46" i="28"/>
  <c r="M19" i="28"/>
  <c r="L19" i="28"/>
  <c r="K19" i="28"/>
  <c r="I19" i="28"/>
  <c r="J19" i="28"/>
  <c r="L25" i="28"/>
  <c r="K25" i="28"/>
  <c r="M25" i="28"/>
  <c r="I25" i="28"/>
  <c r="J25" i="28"/>
  <c r="M87" i="28"/>
  <c r="K79" i="27"/>
  <c r="J79" i="27"/>
  <c r="I79" i="27"/>
  <c r="K8" i="27"/>
  <c r="J8" i="27"/>
  <c r="I8" i="27"/>
  <c r="M149" i="28"/>
  <c r="K17" i="27"/>
  <c r="J17" i="27"/>
  <c r="I17" i="27"/>
  <c r="F120" i="30"/>
  <c r="K115" i="27"/>
  <c r="M41" i="28"/>
  <c r="L41" i="28"/>
  <c r="J41" i="28"/>
  <c r="L9" i="30"/>
  <c r="M27" i="28"/>
  <c r="L27" i="28"/>
  <c r="J27" i="28"/>
  <c r="I27" i="28"/>
  <c r="K27" i="28"/>
  <c r="M64" i="28"/>
  <c r="K25" i="27"/>
  <c r="M22" i="28"/>
  <c r="M23" i="28"/>
  <c r="K23" i="28"/>
  <c r="I23" i="28"/>
  <c r="M13" i="28"/>
  <c r="K13" i="28"/>
  <c r="I13" i="28"/>
  <c r="M111" i="28"/>
  <c r="M68" i="28"/>
  <c r="M82" i="28"/>
  <c r="M37" i="28"/>
  <c r="K37" i="28"/>
  <c r="J37" i="28"/>
  <c r="I37" i="28"/>
  <c r="L37" i="28"/>
  <c r="M44" i="28"/>
  <c r="K44" i="28"/>
  <c r="I44" i="28"/>
  <c r="M55" i="28"/>
  <c r="I53" i="28"/>
  <c r="M53" i="28"/>
  <c r="K53" i="28"/>
  <c r="M51" i="28"/>
  <c r="L51" i="28"/>
  <c r="J51" i="28"/>
  <c r="I51" i="28"/>
  <c r="K51" i="28"/>
  <c r="M8" i="28"/>
  <c r="L8" i="28"/>
  <c r="J8" i="28"/>
  <c r="K8" i="28"/>
  <c r="I8" i="28"/>
  <c r="M107" i="28"/>
  <c r="H276" i="30"/>
  <c r="F20" i="28"/>
  <c r="F97" i="30"/>
  <c r="M43" i="28"/>
  <c r="H145" i="30"/>
  <c r="F101" i="30"/>
  <c r="H147" i="30"/>
  <c r="L102" i="30"/>
  <c r="J107" i="30"/>
  <c r="F217" i="30"/>
  <c r="F108" i="30"/>
  <c r="M9" i="28"/>
  <c r="F163" i="30"/>
  <c r="F238" i="30"/>
  <c r="F240" i="30"/>
  <c r="J145" i="30"/>
  <c r="H194" i="30"/>
  <c r="H213" i="30"/>
  <c r="J263" i="30"/>
  <c r="L11" i="30"/>
  <c r="F106" i="30"/>
  <c r="J124" i="30"/>
  <c r="J163" i="30"/>
  <c r="J165" i="30"/>
  <c r="L14" i="30"/>
  <c r="L31" i="30"/>
  <c r="H101" i="30"/>
  <c r="L165" i="30"/>
  <c r="J101" i="30"/>
  <c r="J149" i="30"/>
  <c r="H150" i="30"/>
  <c r="H97" i="30"/>
  <c r="H108" i="30"/>
  <c r="F141" i="30"/>
  <c r="J150" i="30"/>
  <c r="F168" i="30"/>
  <c r="J97" i="30"/>
  <c r="J108" i="30"/>
  <c r="H168" i="30"/>
  <c r="L98" i="30"/>
  <c r="F103" i="30"/>
  <c r="H141" i="30"/>
  <c r="F153" i="30"/>
  <c r="F229" i="30"/>
  <c r="L252" i="30"/>
  <c r="F282" i="30"/>
  <c r="J141" i="30"/>
  <c r="J170" i="30"/>
  <c r="H207" i="30"/>
  <c r="F231" i="30"/>
  <c r="F283" i="30"/>
  <c r="H103" i="30"/>
  <c r="L142" i="30"/>
  <c r="F189" i="30"/>
  <c r="L207" i="30"/>
  <c r="F254" i="30"/>
  <c r="F284" i="30"/>
  <c r="J103" i="30"/>
  <c r="F143" i="30"/>
  <c r="F209" i="30"/>
  <c r="L231" i="30"/>
  <c r="H254" i="30"/>
  <c r="N11" i="35"/>
  <c r="L35" i="30"/>
  <c r="F99" i="30"/>
  <c r="F105" i="30"/>
  <c r="F191" i="30"/>
  <c r="H143" i="30"/>
  <c r="H99" i="30"/>
  <c r="H105" i="30"/>
  <c r="J143" i="30"/>
  <c r="J173" i="30"/>
  <c r="H258" i="30"/>
  <c r="J99" i="30"/>
  <c r="L144" i="30"/>
  <c r="H235" i="30"/>
  <c r="J258" i="30"/>
  <c r="L100" i="30"/>
  <c r="J105" i="30"/>
  <c r="L212" i="30"/>
  <c r="J235" i="30"/>
  <c r="H167" i="30"/>
  <c r="F170" i="30"/>
  <c r="H212" i="30"/>
  <c r="J216" i="30"/>
  <c r="F165" i="30"/>
  <c r="J167" i="30"/>
  <c r="F173" i="30"/>
  <c r="H209" i="30"/>
  <c r="H231" i="30"/>
  <c r="H238" i="30"/>
  <c r="H275" i="30"/>
  <c r="F147" i="30"/>
  <c r="L167" i="30"/>
  <c r="H170" i="30"/>
  <c r="J209" i="30"/>
  <c r="J212" i="30"/>
  <c r="H253" i="30"/>
  <c r="AB13" i="35"/>
  <c r="F145" i="30"/>
  <c r="F150" i="30"/>
  <c r="H165" i="30"/>
  <c r="H173" i="30"/>
  <c r="F207" i="30"/>
  <c r="L209" i="30"/>
  <c r="J231" i="30"/>
  <c r="F235" i="30"/>
  <c r="H263" i="30"/>
  <c r="J275" i="30"/>
  <c r="J147" i="30"/>
  <c r="H153" i="30"/>
  <c r="H163" i="30"/>
  <c r="J207" i="30"/>
  <c r="F210" i="30"/>
  <c r="H217" i="30"/>
  <c r="J153" i="30"/>
  <c r="L163" i="30"/>
  <c r="F166" i="30"/>
  <c r="F171" i="30"/>
  <c r="H210" i="30"/>
  <c r="F214" i="30"/>
  <c r="J217" i="30"/>
  <c r="H277" i="30"/>
  <c r="L97" i="30"/>
  <c r="L99" i="30"/>
  <c r="L101" i="30"/>
  <c r="H106" i="30"/>
  <c r="L141" i="30"/>
  <c r="L143" i="30"/>
  <c r="L145" i="30"/>
  <c r="J168" i="30"/>
  <c r="F174" i="30"/>
  <c r="H229" i="30"/>
  <c r="H240" i="30"/>
  <c r="H284" i="30"/>
  <c r="H166" i="30"/>
  <c r="H171" i="30"/>
  <c r="F208" i="30"/>
  <c r="J210" i="30"/>
  <c r="H214" i="30"/>
  <c r="H251" i="30"/>
  <c r="J277" i="30"/>
  <c r="F104" i="30"/>
  <c r="J106" i="30"/>
  <c r="F109" i="30"/>
  <c r="F151" i="30"/>
  <c r="F164" i="30"/>
  <c r="L168" i="30"/>
  <c r="H174" i="30"/>
  <c r="H218" i="30"/>
  <c r="J229" i="30"/>
  <c r="F233" i="30"/>
  <c r="J240" i="30"/>
  <c r="H278" i="30"/>
  <c r="J284" i="30"/>
  <c r="H151" i="30"/>
  <c r="J166" i="30"/>
  <c r="J171" i="30"/>
  <c r="J174" i="30"/>
  <c r="H208" i="30"/>
  <c r="L210" i="30"/>
  <c r="J214" i="30"/>
  <c r="F219" i="30"/>
  <c r="F273" i="30"/>
  <c r="J285" i="30"/>
  <c r="F98" i="30"/>
  <c r="F100" i="30"/>
  <c r="F102" i="30"/>
  <c r="H104" i="30"/>
  <c r="H109" i="30"/>
  <c r="F142" i="30"/>
  <c r="F144" i="30"/>
  <c r="F146" i="30"/>
  <c r="J151" i="30"/>
  <c r="H164" i="30"/>
  <c r="L229" i="30"/>
  <c r="H233" i="30"/>
  <c r="F252" i="30"/>
  <c r="L166" i="30"/>
  <c r="F175" i="30"/>
  <c r="J208" i="30"/>
  <c r="H219" i="30"/>
  <c r="H273" i="30"/>
  <c r="H98" i="30"/>
  <c r="H100" i="30"/>
  <c r="H102" i="30"/>
  <c r="J104" i="30"/>
  <c r="F107" i="30"/>
  <c r="J109" i="30"/>
  <c r="H142" i="30"/>
  <c r="H144" i="30"/>
  <c r="H146" i="30"/>
  <c r="J164" i="30"/>
  <c r="F169" i="30"/>
  <c r="F172" i="30"/>
  <c r="H211" i="30"/>
  <c r="J233" i="30"/>
  <c r="J237" i="30"/>
  <c r="H252" i="30"/>
  <c r="F256" i="30"/>
  <c r="H279" i="30"/>
  <c r="H172" i="30"/>
  <c r="H175" i="30"/>
  <c r="L208" i="30"/>
  <c r="F215" i="30"/>
  <c r="J219" i="30"/>
  <c r="J273" i="30"/>
  <c r="J98" i="30"/>
  <c r="J100" i="30"/>
  <c r="J102" i="30"/>
  <c r="H107" i="30"/>
  <c r="J142" i="30"/>
  <c r="J144" i="30"/>
  <c r="L164" i="30"/>
  <c r="H169" i="30"/>
  <c r="J172" i="30"/>
  <c r="L233" i="30"/>
  <c r="J252" i="30"/>
  <c r="H256" i="30"/>
  <c r="F261" i="30"/>
  <c r="H274" i="30"/>
  <c r="J279" i="30"/>
  <c r="F167" i="30"/>
  <c r="J169" i="30"/>
  <c r="J175" i="30"/>
  <c r="F212" i="30"/>
  <c r="J280" i="30"/>
  <c r="Q28" i="37"/>
  <c r="P28" i="37"/>
  <c r="H11" i="35"/>
  <c r="W39" i="35"/>
  <c r="V39" i="35"/>
  <c r="J254" i="30"/>
  <c r="J256" i="30"/>
  <c r="H261" i="30"/>
  <c r="L14" i="31"/>
  <c r="L273" i="30"/>
  <c r="L275" i="30"/>
  <c r="L277" i="30"/>
  <c r="H282" i="30"/>
  <c r="L254" i="30"/>
  <c r="L256" i="30"/>
  <c r="F259" i="30"/>
  <c r="J261" i="30"/>
  <c r="H215" i="30"/>
  <c r="H259" i="30"/>
  <c r="AB17" i="35"/>
  <c r="Q17" i="36"/>
  <c r="P17" i="36"/>
  <c r="P37" i="37"/>
  <c r="Q37" i="37"/>
  <c r="F211" i="30"/>
  <c r="F213" i="30"/>
  <c r="J215" i="30"/>
  <c r="F218" i="30"/>
  <c r="F251" i="30"/>
  <c r="F253" i="30"/>
  <c r="H17" i="35"/>
  <c r="I37" i="35"/>
  <c r="H37" i="35"/>
  <c r="J23" i="36"/>
  <c r="I23" i="36"/>
  <c r="AB12" i="35"/>
  <c r="J211" i="30"/>
  <c r="J213" i="30"/>
  <c r="F216" i="30"/>
  <c r="J218" i="30"/>
  <c r="J251" i="30"/>
  <c r="AL8" i="35"/>
  <c r="L211" i="30"/>
  <c r="H216" i="30"/>
  <c r="L251" i="30"/>
  <c r="J40" i="36"/>
  <c r="I40" i="36"/>
  <c r="W33" i="35"/>
  <c r="V33" i="35"/>
  <c r="W38" i="35"/>
  <c r="V38" i="35"/>
  <c r="P29" i="36"/>
  <c r="Q29" i="36"/>
  <c r="I36" i="35"/>
  <c r="H36" i="35"/>
  <c r="Q18" i="36"/>
  <c r="P18" i="36"/>
  <c r="Q27" i="36"/>
  <c r="P27" i="36"/>
  <c r="Q6" i="37"/>
  <c r="P6" i="37"/>
  <c r="H10" i="35"/>
  <c r="Q20" i="36"/>
  <c r="P20" i="36"/>
  <c r="Q17" i="37"/>
  <c r="P17" i="37"/>
  <c r="Q6" i="36"/>
  <c r="P6" i="36"/>
  <c r="Q8" i="36"/>
  <c r="P8" i="36"/>
  <c r="J24" i="37"/>
  <c r="I24" i="37"/>
  <c r="H13" i="35"/>
  <c r="W32" i="35"/>
  <c r="V32" i="35"/>
  <c r="W37" i="35"/>
  <c r="V37" i="35"/>
  <c r="Q14" i="36"/>
  <c r="P14" i="36"/>
  <c r="I35" i="35"/>
  <c r="H35" i="35"/>
  <c r="I40" i="35"/>
  <c r="H40" i="35"/>
  <c r="Q10" i="36"/>
  <c r="P10" i="36"/>
  <c r="Q30" i="36"/>
  <c r="P30" i="36"/>
  <c r="H9" i="35"/>
  <c r="AL9" i="35"/>
  <c r="H16" i="35"/>
  <c r="J13" i="37"/>
  <c r="I13" i="37"/>
  <c r="W31" i="35"/>
  <c r="V31" i="35"/>
  <c r="W36" i="35"/>
  <c r="V36" i="35"/>
  <c r="Q21" i="36"/>
  <c r="P21" i="36"/>
  <c r="Q23" i="36"/>
  <c r="P23" i="36"/>
  <c r="Q35" i="36"/>
  <c r="P35" i="36"/>
  <c r="Q38" i="36"/>
  <c r="P38" i="36"/>
  <c r="P8" i="37"/>
  <c r="Q8" i="37"/>
  <c r="Q19" i="37"/>
  <c r="P19" i="37"/>
  <c r="Q35" i="37"/>
  <c r="P35" i="37"/>
  <c r="Q33" i="36"/>
  <c r="P33" i="36"/>
  <c r="Q15" i="36"/>
  <c r="P15" i="36"/>
  <c r="Q7" i="36"/>
  <c r="P7" i="36"/>
  <c r="Q11" i="36"/>
  <c r="P11" i="36"/>
  <c r="P26" i="36"/>
  <c r="Q26" i="36"/>
  <c r="Q13" i="36"/>
  <c r="P13" i="36"/>
  <c r="Q24" i="36"/>
  <c r="P24" i="36"/>
  <c r="F6" i="41"/>
  <c r="Q51" i="37"/>
  <c r="P51" i="37"/>
  <c r="Q9" i="40"/>
  <c r="P9" i="40"/>
  <c r="T9" i="40"/>
  <c r="P42" i="36"/>
  <c r="Q42" i="36"/>
  <c r="P31" i="37"/>
  <c r="Q31" i="37"/>
  <c r="T6" i="40"/>
  <c r="Q6" i="40"/>
  <c r="P6" i="40"/>
  <c r="Q29" i="37"/>
  <c r="P29" i="37"/>
  <c r="R7" i="40"/>
  <c r="T7" i="40"/>
  <c r="AA19" i="40" s="1"/>
  <c r="S7" i="40"/>
  <c r="O136" i="40"/>
  <c r="N136" i="40"/>
  <c r="M136" i="40"/>
  <c r="L136" i="40"/>
  <c r="Q20" i="37"/>
  <c r="P20" i="37"/>
  <c r="Q37" i="36"/>
  <c r="P37" i="36"/>
  <c r="Q46" i="36"/>
  <c r="P46" i="36"/>
  <c r="Q50" i="36"/>
  <c r="P50" i="36"/>
  <c r="Q34" i="36"/>
  <c r="P34" i="36"/>
  <c r="Q7" i="37"/>
  <c r="P7" i="37"/>
  <c r="Q31" i="36"/>
  <c r="P31" i="36"/>
  <c r="I134" i="41"/>
  <c r="H134" i="41"/>
  <c r="G134" i="41"/>
  <c r="M12" i="40"/>
  <c r="N12" i="40"/>
  <c r="L12" i="40"/>
  <c r="O138" i="40"/>
  <c r="N138" i="40"/>
  <c r="L138" i="40"/>
  <c r="M138" i="40"/>
  <c r="O137" i="41"/>
  <c r="N137" i="41"/>
  <c r="M137" i="41"/>
  <c r="L137" i="41"/>
  <c r="K137" i="41"/>
  <c r="H9" i="42"/>
  <c r="M9" i="42"/>
  <c r="I9" i="42"/>
  <c r="J9" i="42"/>
  <c r="I136" i="43"/>
  <c r="H136" i="43"/>
  <c r="K136" i="43" s="1"/>
  <c r="G136" i="43"/>
  <c r="I126" i="39"/>
  <c r="H126" i="39"/>
  <c r="G126" i="39"/>
  <c r="N9" i="40"/>
  <c r="H134" i="40"/>
  <c r="I134" i="40"/>
  <c r="G134" i="40"/>
  <c r="F6" i="42"/>
  <c r="N9" i="42"/>
  <c r="L9" i="42"/>
  <c r="T7" i="39"/>
  <c r="S7" i="39"/>
  <c r="R7" i="39"/>
  <c r="Q7" i="39"/>
  <c r="P7" i="39"/>
  <c r="O7" i="39"/>
  <c r="O124" i="39"/>
  <c r="N124" i="39"/>
  <c r="N8" i="41"/>
  <c r="H141" i="43"/>
  <c r="K141" i="43" s="1"/>
  <c r="G141" i="43"/>
  <c r="I141" i="43"/>
  <c r="H6" i="39"/>
  <c r="G6" i="39"/>
  <c r="M10" i="39"/>
  <c r="L10" i="39"/>
  <c r="K10" i="39"/>
  <c r="O126" i="39"/>
  <c r="L126" i="39"/>
  <c r="N126" i="39"/>
  <c r="M126" i="39"/>
  <c r="O128" i="39"/>
  <c r="N128" i="39"/>
  <c r="M8" i="40"/>
  <c r="J8" i="40"/>
  <c r="J11" i="40"/>
  <c r="I11" i="40"/>
  <c r="H11" i="40"/>
  <c r="P12" i="40"/>
  <c r="Q12" i="40"/>
  <c r="T12" i="40"/>
  <c r="S12" i="40"/>
  <c r="R12" i="40"/>
  <c r="N6" i="41"/>
  <c r="N10" i="41"/>
  <c r="J6" i="42"/>
  <c r="I6" i="42"/>
  <c r="H6" i="42"/>
  <c r="L12" i="43"/>
  <c r="M12" i="43"/>
  <c r="C11" i="39"/>
  <c r="M6" i="40"/>
  <c r="L6" i="40"/>
  <c r="N6" i="40"/>
  <c r="N134" i="41"/>
  <c r="M134" i="41"/>
  <c r="L134" i="41"/>
  <c r="O134" i="41"/>
  <c r="K134" i="41"/>
  <c r="M13" i="43"/>
  <c r="L13" i="43"/>
  <c r="E11" i="39"/>
  <c r="T10" i="41"/>
  <c r="AA20" i="41" s="1"/>
  <c r="S10" i="41"/>
  <c r="Q10" i="41"/>
  <c r="R10" i="41"/>
  <c r="P10" i="41"/>
  <c r="P12" i="41"/>
  <c r="T12" i="41"/>
  <c r="S12" i="41"/>
  <c r="R12" i="41"/>
  <c r="Q12" i="41"/>
  <c r="L6" i="39"/>
  <c r="K6" i="39"/>
  <c r="G9" i="39"/>
  <c r="F11" i="39"/>
  <c r="I9" i="39"/>
  <c r="H9" i="39"/>
  <c r="N8" i="40"/>
  <c r="L8" i="40"/>
  <c r="T8" i="41"/>
  <c r="Q8" i="41"/>
  <c r="P8" i="41"/>
  <c r="T10" i="42"/>
  <c r="AA20" i="42" s="1"/>
  <c r="P10" i="42"/>
  <c r="Q10" i="42"/>
  <c r="P10" i="39"/>
  <c r="O10" i="39"/>
  <c r="T10" i="39"/>
  <c r="S10" i="39"/>
  <c r="R10" i="39"/>
  <c r="Q10" i="39"/>
  <c r="F7" i="42"/>
  <c r="I137" i="40"/>
  <c r="H137" i="40"/>
  <c r="G137" i="40"/>
  <c r="R6" i="39"/>
  <c r="Q6" i="39"/>
  <c r="P6" i="39"/>
  <c r="O6" i="39"/>
  <c r="M9" i="39"/>
  <c r="L9" i="39"/>
  <c r="K9" i="39"/>
  <c r="J11" i="39"/>
  <c r="I125" i="39"/>
  <c r="J7" i="40"/>
  <c r="T11" i="40"/>
  <c r="R11" i="40"/>
  <c r="S11" i="40"/>
  <c r="Q11" i="40"/>
  <c r="P11" i="40"/>
  <c r="O137" i="40"/>
  <c r="N137" i="40"/>
  <c r="M137" i="40"/>
  <c r="L137" i="40"/>
  <c r="F7" i="41"/>
  <c r="N7" i="42"/>
  <c r="M7" i="42"/>
  <c r="L7" i="42"/>
  <c r="I135" i="40"/>
  <c r="H135" i="40"/>
  <c r="G135" i="40"/>
  <c r="F11" i="41"/>
  <c r="I11" i="42"/>
  <c r="H11" i="42"/>
  <c r="J11" i="42"/>
  <c r="O138" i="44"/>
  <c r="N138" i="44"/>
  <c r="H8" i="39"/>
  <c r="G8" i="39"/>
  <c r="I8" i="39"/>
  <c r="I136" i="41"/>
  <c r="H136" i="41"/>
  <c r="G136" i="41"/>
  <c r="N10" i="40"/>
  <c r="I142" i="43"/>
  <c r="I138" i="40"/>
  <c r="H138" i="40"/>
  <c r="G138" i="40"/>
  <c r="N7" i="41"/>
  <c r="Q9" i="41"/>
  <c r="P9" i="41"/>
  <c r="T9" i="41"/>
  <c r="F8" i="42"/>
  <c r="J7" i="43"/>
  <c r="L8" i="39"/>
  <c r="K8" i="39"/>
  <c r="M8" i="39"/>
  <c r="I7" i="39"/>
  <c r="G7" i="39"/>
  <c r="H7" i="39"/>
  <c r="J6" i="40"/>
  <c r="H12" i="40"/>
  <c r="J12" i="40"/>
  <c r="I12" i="40"/>
  <c r="S11" i="41"/>
  <c r="Q11" i="41"/>
  <c r="P11" i="41"/>
  <c r="R11" i="41"/>
  <c r="T11" i="41"/>
  <c r="T12" i="42"/>
  <c r="S12" i="42"/>
  <c r="Q12" i="42"/>
  <c r="P12" i="42"/>
  <c r="R12" i="42"/>
  <c r="N9" i="44"/>
  <c r="L9" i="44"/>
  <c r="M9" i="44"/>
  <c r="T8" i="39"/>
  <c r="S8" i="39"/>
  <c r="O8" i="39"/>
  <c r="R8" i="39"/>
  <c r="Q8" i="39"/>
  <c r="P8" i="39"/>
  <c r="S6" i="42"/>
  <c r="R6" i="42"/>
  <c r="P6" i="42"/>
  <c r="T6" i="42"/>
  <c r="Q6" i="42"/>
  <c r="L136" i="42"/>
  <c r="K136" i="42"/>
  <c r="O136" i="42"/>
  <c r="N136" i="42"/>
  <c r="M136" i="42"/>
  <c r="M144" i="43"/>
  <c r="L144" i="43"/>
  <c r="D16" i="44"/>
  <c r="N15" i="45"/>
  <c r="M15" i="45"/>
  <c r="L15" i="45"/>
  <c r="J9" i="43"/>
  <c r="S11" i="43"/>
  <c r="R11" i="43"/>
  <c r="F6" i="44"/>
  <c r="E16" i="44"/>
  <c r="F16" i="44" s="1"/>
  <c r="F15" i="44"/>
  <c r="T15" i="45"/>
  <c r="S15" i="45"/>
  <c r="R15" i="45"/>
  <c r="Q15" i="45"/>
  <c r="P15" i="45"/>
  <c r="J15" i="44"/>
  <c r="I15" i="44"/>
  <c r="H15" i="44"/>
  <c r="H137" i="44"/>
  <c r="G137" i="44"/>
  <c r="H6" i="44"/>
  <c r="G16" i="44"/>
  <c r="I6" i="44"/>
  <c r="J6" i="44"/>
  <c r="I9" i="44"/>
  <c r="H9" i="44"/>
  <c r="J9" i="44"/>
  <c r="F11" i="42"/>
  <c r="I134" i="42"/>
  <c r="H134" i="42"/>
  <c r="G134" i="42"/>
  <c r="J12" i="43"/>
  <c r="H12" i="43"/>
  <c r="I12" i="43"/>
  <c r="F10" i="45"/>
  <c r="T9" i="44"/>
  <c r="S9" i="44"/>
  <c r="R9" i="44"/>
  <c r="Q9" i="44"/>
  <c r="P9" i="44"/>
  <c r="D11" i="39"/>
  <c r="I10" i="39"/>
  <c r="H10" i="39"/>
  <c r="G10" i="39"/>
  <c r="N11" i="40"/>
  <c r="M11" i="40"/>
  <c r="L11" i="40"/>
  <c r="N6" i="42"/>
  <c r="M6" i="42"/>
  <c r="L6" i="42"/>
  <c r="J8" i="42"/>
  <c r="I8" i="42"/>
  <c r="H8" i="42"/>
  <c r="M8" i="42"/>
  <c r="N11" i="42"/>
  <c r="M11" i="42"/>
  <c r="L11" i="42"/>
  <c r="H10" i="43"/>
  <c r="J10" i="43"/>
  <c r="I10" i="43"/>
  <c r="M142" i="43"/>
  <c r="L142" i="43"/>
  <c r="J7" i="44"/>
  <c r="I7" i="44"/>
  <c r="H7" i="44"/>
  <c r="J11" i="45"/>
  <c r="I11" i="45"/>
  <c r="H11" i="45"/>
  <c r="G137" i="45"/>
  <c r="H137" i="45"/>
  <c r="I137" i="45"/>
  <c r="I137" i="41"/>
  <c r="H137" i="41"/>
  <c r="G137" i="41"/>
  <c r="F9" i="42"/>
  <c r="O134" i="42"/>
  <c r="N134" i="42"/>
  <c r="M134" i="42"/>
  <c r="L134" i="42"/>
  <c r="K134" i="42"/>
  <c r="H137" i="42"/>
  <c r="I137" i="42"/>
  <c r="G137" i="42"/>
  <c r="I139" i="43"/>
  <c r="H139" i="43"/>
  <c r="K139" i="43" s="1"/>
  <c r="G139" i="43"/>
  <c r="H140" i="44"/>
  <c r="G140" i="44"/>
  <c r="Q13" i="44"/>
  <c r="P13" i="44"/>
  <c r="T13" i="44"/>
  <c r="S13" i="44"/>
  <c r="R13" i="44"/>
  <c r="F12" i="45"/>
  <c r="T7" i="41"/>
  <c r="AA19" i="41" s="1"/>
  <c r="Q7" i="41"/>
  <c r="P7" i="41"/>
  <c r="G135" i="41"/>
  <c r="H135" i="41"/>
  <c r="I135" i="41"/>
  <c r="G135" i="42"/>
  <c r="I135" i="42"/>
  <c r="H135" i="42"/>
  <c r="J13" i="43"/>
  <c r="N7" i="44"/>
  <c r="M7" i="44"/>
  <c r="L7" i="44"/>
  <c r="N8" i="42"/>
  <c r="L8" i="42"/>
  <c r="F10" i="42"/>
  <c r="T11" i="42"/>
  <c r="S11" i="42"/>
  <c r="R11" i="42"/>
  <c r="Q11" i="42"/>
  <c r="P11" i="42"/>
  <c r="O137" i="42"/>
  <c r="N137" i="42"/>
  <c r="M137" i="42"/>
  <c r="L137" i="42"/>
  <c r="K137" i="42"/>
  <c r="T7" i="44"/>
  <c r="S7" i="44"/>
  <c r="R7" i="44"/>
  <c r="Q7" i="44"/>
  <c r="P7" i="44"/>
  <c r="T10" i="44"/>
  <c r="S10" i="44"/>
  <c r="P10" i="44"/>
  <c r="R10" i="44"/>
  <c r="Q10" i="44"/>
  <c r="J13" i="45"/>
  <c r="I13" i="45"/>
  <c r="H13" i="45"/>
  <c r="O145" i="45"/>
  <c r="N145" i="45"/>
  <c r="M145" i="45"/>
  <c r="L145" i="45"/>
  <c r="F8" i="44"/>
  <c r="N13" i="45"/>
  <c r="M13" i="45"/>
  <c r="L13" i="45"/>
  <c r="I136" i="45"/>
  <c r="I136" i="40"/>
  <c r="H136" i="40"/>
  <c r="G136" i="40"/>
  <c r="N9" i="41"/>
  <c r="F12" i="41"/>
  <c r="N135" i="42"/>
  <c r="M135" i="42"/>
  <c r="L135" i="42"/>
  <c r="K135" i="42"/>
  <c r="O135" i="42"/>
  <c r="J6" i="43"/>
  <c r="J11" i="43"/>
  <c r="F14" i="44"/>
  <c r="I7" i="42"/>
  <c r="H7" i="42"/>
  <c r="J7" i="42"/>
  <c r="N10" i="42"/>
  <c r="J146" i="43"/>
  <c r="M136" i="43"/>
  <c r="L136" i="43"/>
  <c r="M11" i="44"/>
  <c r="L11" i="44"/>
  <c r="N11" i="44"/>
  <c r="S6" i="41"/>
  <c r="Q6" i="41"/>
  <c r="P6" i="41"/>
  <c r="T6" i="41"/>
  <c r="R6" i="41"/>
  <c r="I12" i="41"/>
  <c r="H12" i="41"/>
  <c r="I144" i="43"/>
  <c r="M7" i="39"/>
  <c r="L7" i="39"/>
  <c r="K7" i="39"/>
  <c r="T9" i="39"/>
  <c r="S9" i="39"/>
  <c r="R9" i="39"/>
  <c r="P9" i="39"/>
  <c r="O9" i="39"/>
  <c r="N11" i="39"/>
  <c r="Q9" i="39"/>
  <c r="O138" i="42"/>
  <c r="K138" i="42"/>
  <c r="N138" i="42"/>
  <c r="L138" i="42"/>
  <c r="M138" i="42"/>
  <c r="L8" i="44"/>
  <c r="N8" i="44"/>
  <c r="M8" i="44"/>
  <c r="R11" i="44"/>
  <c r="T11" i="44"/>
  <c r="S11" i="44"/>
  <c r="Q11" i="44"/>
  <c r="P11" i="44"/>
  <c r="R7" i="45"/>
  <c r="Q7" i="45"/>
  <c r="P7" i="45"/>
  <c r="T7" i="45"/>
  <c r="S7" i="45"/>
  <c r="L137" i="45"/>
  <c r="M137" i="45"/>
  <c r="H145" i="45"/>
  <c r="G145" i="45"/>
  <c r="I145" i="45"/>
  <c r="T6" i="45"/>
  <c r="S6" i="45"/>
  <c r="P6" i="45"/>
  <c r="O16" i="45"/>
  <c r="R6" i="45"/>
  <c r="Q6" i="45"/>
  <c r="F11" i="45"/>
  <c r="H12" i="45"/>
  <c r="J12" i="45"/>
  <c r="I12" i="45"/>
  <c r="L14" i="45"/>
  <c r="N14" i="45"/>
  <c r="M14" i="45"/>
  <c r="G142" i="45"/>
  <c r="I142" i="45"/>
  <c r="H142" i="45"/>
  <c r="M139" i="43"/>
  <c r="L139" i="43"/>
  <c r="I139" i="45"/>
  <c r="H139" i="45"/>
  <c r="G139" i="45"/>
  <c r="J8" i="43"/>
  <c r="I138" i="43"/>
  <c r="G138" i="43"/>
  <c r="H138" i="43"/>
  <c r="K138" i="43" s="1"/>
  <c r="N6" i="44"/>
  <c r="L6" i="44"/>
  <c r="K16" i="44"/>
  <c r="M6" i="44"/>
  <c r="T8" i="44"/>
  <c r="S8" i="44"/>
  <c r="R8" i="44"/>
  <c r="P8" i="44"/>
  <c r="Q8" i="44"/>
  <c r="F13" i="44"/>
  <c r="J14" i="44"/>
  <c r="I14" i="44"/>
  <c r="H14" i="44"/>
  <c r="F9" i="45"/>
  <c r="J10" i="45"/>
  <c r="I10" i="45"/>
  <c r="H10" i="45"/>
  <c r="N12" i="45"/>
  <c r="M12" i="45"/>
  <c r="L12" i="45"/>
  <c r="T14" i="45"/>
  <c r="S14" i="45"/>
  <c r="R14" i="45"/>
  <c r="Q14" i="45"/>
  <c r="P14" i="45"/>
  <c r="O142" i="45"/>
  <c r="N142" i="45"/>
  <c r="M142" i="45"/>
  <c r="L142" i="45"/>
  <c r="O139" i="45"/>
  <c r="N139" i="45"/>
  <c r="M139" i="45"/>
  <c r="L139" i="45"/>
  <c r="F12" i="44"/>
  <c r="J13" i="44"/>
  <c r="I13" i="44"/>
  <c r="H13" i="44"/>
  <c r="N15" i="44"/>
  <c r="M15" i="44"/>
  <c r="L15" i="44"/>
  <c r="M140" i="44"/>
  <c r="L140" i="44"/>
  <c r="F8" i="45"/>
  <c r="J9" i="45"/>
  <c r="I9" i="45"/>
  <c r="H9" i="45"/>
  <c r="N11" i="45"/>
  <c r="M11" i="45"/>
  <c r="L11" i="45"/>
  <c r="T13" i="45"/>
  <c r="S13" i="45"/>
  <c r="R13" i="45"/>
  <c r="Q13" i="45"/>
  <c r="P13" i="45"/>
  <c r="O136" i="45"/>
  <c r="N136" i="45"/>
  <c r="M136" i="45"/>
  <c r="L136" i="45"/>
  <c r="I144" i="45"/>
  <c r="O141" i="43"/>
  <c r="N141" i="43"/>
  <c r="M141" i="43"/>
  <c r="L141" i="43"/>
  <c r="I141" i="45"/>
  <c r="M138" i="43"/>
  <c r="L138" i="43"/>
  <c r="T6" i="44"/>
  <c r="S6" i="44"/>
  <c r="R6" i="44"/>
  <c r="Q6" i="44"/>
  <c r="P6" i="44"/>
  <c r="O16" i="44"/>
  <c r="F11" i="44"/>
  <c r="J12" i="44"/>
  <c r="I12" i="44"/>
  <c r="H12" i="44"/>
  <c r="N14" i="44"/>
  <c r="M14" i="44"/>
  <c r="L14" i="44"/>
  <c r="D146" i="44"/>
  <c r="C16" i="45"/>
  <c r="F7" i="45"/>
  <c r="J8" i="45"/>
  <c r="I8" i="45"/>
  <c r="H8" i="45"/>
  <c r="N10" i="45"/>
  <c r="M10" i="45"/>
  <c r="L10" i="45"/>
  <c r="T12" i="45"/>
  <c r="S12" i="45"/>
  <c r="R12" i="45"/>
  <c r="Q12" i="45"/>
  <c r="P12" i="45"/>
  <c r="I138" i="45"/>
  <c r="I11" i="41"/>
  <c r="H11" i="41"/>
  <c r="N136" i="41"/>
  <c r="L136" i="41"/>
  <c r="K136" i="41"/>
  <c r="O136" i="41"/>
  <c r="M136" i="41"/>
  <c r="E146" i="44"/>
  <c r="D16" i="45"/>
  <c r="F12" i="42"/>
  <c r="I136" i="42"/>
  <c r="H136" i="42"/>
  <c r="G136" i="42"/>
  <c r="F10" i="44"/>
  <c r="J11" i="44"/>
  <c r="I11" i="44"/>
  <c r="H11" i="44"/>
  <c r="N13" i="44"/>
  <c r="M13" i="44"/>
  <c r="L13" i="44"/>
  <c r="T15" i="44"/>
  <c r="S15" i="44"/>
  <c r="R15" i="44"/>
  <c r="Q15" i="44"/>
  <c r="P15" i="44"/>
  <c r="F6" i="45"/>
  <c r="E16" i="45"/>
  <c r="F16" i="45" s="1"/>
  <c r="J7" i="45"/>
  <c r="I7" i="45"/>
  <c r="H7" i="45"/>
  <c r="N9" i="45"/>
  <c r="M9" i="45"/>
  <c r="L9" i="45"/>
  <c r="T11" i="45"/>
  <c r="S11" i="45"/>
  <c r="R11" i="45"/>
  <c r="Q11" i="45"/>
  <c r="P11" i="45"/>
  <c r="O135" i="40"/>
  <c r="N135" i="40"/>
  <c r="M135" i="40"/>
  <c r="L135" i="40"/>
  <c r="M12" i="41"/>
  <c r="N12" i="41"/>
  <c r="L12" i="41"/>
  <c r="H138" i="41"/>
  <c r="I138" i="41"/>
  <c r="G138" i="41"/>
  <c r="J12" i="42"/>
  <c r="H12" i="42"/>
  <c r="I12" i="42"/>
  <c r="J14" i="43"/>
  <c r="F9" i="44"/>
  <c r="J10" i="44"/>
  <c r="H10" i="44"/>
  <c r="I10" i="44"/>
  <c r="N12" i="44"/>
  <c r="L12" i="44"/>
  <c r="M12" i="44"/>
  <c r="S14" i="44"/>
  <c r="R14" i="44"/>
  <c r="P14" i="44"/>
  <c r="T14" i="44"/>
  <c r="Q14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M138" i="45"/>
  <c r="L138" i="45"/>
  <c r="N11" i="41"/>
  <c r="M11" i="41"/>
  <c r="L11" i="41"/>
  <c r="M7" i="45"/>
  <c r="L7" i="45"/>
  <c r="N7" i="45"/>
  <c r="Q9" i="45"/>
  <c r="P9" i="45"/>
  <c r="T9" i="45"/>
  <c r="R9" i="45"/>
  <c r="S9" i="45"/>
  <c r="F14" i="45"/>
  <c r="I15" i="45"/>
  <c r="H15" i="45"/>
  <c r="J15" i="45"/>
  <c r="K138" i="41"/>
  <c r="O138" i="41"/>
  <c r="N138" i="41"/>
  <c r="M138" i="41"/>
  <c r="L138" i="41"/>
  <c r="O135" i="41"/>
  <c r="N135" i="41"/>
  <c r="M135" i="41"/>
  <c r="L135" i="41"/>
  <c r="K135" i="41"/>
  <c r="M12" i="42"/>
  <c r="N12" i="42"/>
  <c r="L12" i="42"/>
  <c r="I138" i="42"/>
  <c r="H138" i="42"/>
  <c r="G138" i="42"/>
  <c r="C16" i="44"/>
  <c r="F7" i="44"/>
  <c r="J8" i="44"/>
  <c r="I8" i="44"/>
  <c r="H8" i="44"/>
  <c r="N10" i="44"/>
  <c r="M10" i="44"/>
  <c r="L10" i="44"/>
  <c r="T12" i="44"/>
  <c r="S12" i="44"/>
  <c r="Q12" i="44"/>
  <c r="R12" i="44"/>
  <c r="P12" i="44"/>
  <c r="K16" i="45"/>
  <c r="N6" i="45"/>
  <c r="L6" i="45"/>
  <c r="M6" i="45"/>
  <c r="T8" i="45"/>
  <c r="S8" i="45"/>
  <c r="R8" i="45"/>
  <c r="P8" i="45"/>
  <c r="Q8" i="45"/>
  <c r="F13" i="45"/>
  <c r="J14" i="45"/>
  <c r="H14" i="45"/>
  <c r="I14" i="45"/>
  <c r="S6" i="6"/>
  <c r="R6" i="6"/>
  <c r="Q6" i="6"/>
  <c r="J6" i="2"/>
  <c r="M6" i="5"/>
  <c r="I6" i="5"/>
  <c r="L6" i="2"/>
  <c r="B57" i="11"/>
  <c r="J152" i="3"/>
  <c r="K152" i="3"/>
  <c r="L152" i="3"/>
  <c r="J31" i="2"/>
  <c r="K31" i="2"/>
  <c r="T6" i="5"/>
  <c r="L31" i="2"/>
  <c r="J6" i="3"/>
  <c r="B80" i="11"/>
  <c r="B10" i="11"/>
  <c r="B103" i="11"/>
  <c r="I6" i="6"/>
  <c r="V6" i="5"/>
  <c r="W6" i="5"/>
  <c r="V5" i="12"/>
  <c r="U5" i="12"/>
  <c r="T5" i="12"/>
  <c r="B34" i="11"/>
  <c r="S5" i="12"/>
  <c r="I9" i="14"/>
  <c r="U6" i="13"/>
  <c r="V6" i="13"/>
  <c r="T9" i="14"/>
  <c r="I5" i="12"/>
  <c r="J5" i="12"/>
  <c r="K5" i="12"/>
  <c r="I7" i="15"/>
  <c r="J7" i="15"/>
  <c r="K7" i="15"/>
  <c r="L7" i="15"/>
  <c r="M7" i="15"/>
  <c r="U7" i="16"/>
  <c r="Y6" i="18"/>
  <c r="X6" i="18"/>
  <c r="V7" i="16"/>
  <c r="I7" i="17"/>
  <c r="J7" i="17"/>
  <c r="K7" i="17"/>
  <c r="M7" i="19"/>
  <c r="U7" i="19"/>
  <c r="I6" i="18"/>
  <c r="V7" i="17"/>
  <c r="Q6" i="18"/>
  <c r="P7" i="19"/>
  <c r="R7" i="19"/>
  <c r="X7" i="19"/>
  <c r="F7" i="19"/>
  <c r="H7" i="19" s="1"/>
  <c r="Q8" i="21"/>
  <c r="R8" i="21"/>
  <c r="J7" i="22"/>
  <c r="K7" i="22"/>
  <c r="W7" i="22"/>
  <c r="I6" i="26"/>
  <c r="G249" i="30"/>
  <c r="J250" i="30"/>
  <c r="I6" i="27"/>
  <c r="F96" i="30"/>
  <c r="C95" i="30"/>
  <c r="D96" i="30" s="1"/>
  <c r="G139" i="30"/>
  <c r="J140" i="30" s="1"/>
  <c r="L140" i="30"/>
  <c r="G73" i="30"/>
  <c r="L74" i="30"/>
  <c r="I6" i="28"/>
  <c r="J6" i="28"/>
  <c r="G117" i="30"/>
  <c r="K6" i="28"/>
  <c r="J8" i="30"/>
  <c r="H96" i="30"/>
  <c r="L96" i="30"/>
  <c r="G183" i="30"/>
  <c r="E205" i="30"/>
  <c r="J206" i="30"/>
  <c r="I51" i="30"/>
  <c r="I227" i="30"/>
  <c r="E95" i="31"/>
  <c r="G7" i="30"/>
  <c r="G29" i="30"/>
  <c r="J30" i="30" s="1"/>
  <c r="E7" i="31"/>
  <c r="H8" i="31" s="1"/>
  <c r="E161" i="30"/>
  <c r="J162" i="30"/>
  <c r="L118" i="30"/>
  <c r="H162" i="30"/>
  <c r="L8" i="30"/>
  <c r="L30" i="30"/>
  <c r="E29" i="33"/>
  <c r="L250" i="30"/>
  <c r="I73" i="31"/>
  <c r="L8" i="33"/>
  <c r="I7" i="33"/>
  <c r="L184" i="30"/>
  <c r="J96" i="31"/>
  <c r="J272" i="30"/>
  <c r="G271" i="30"/>
  <c r="L96" i="31"/>
  <c r="L272" i="30"/>
  <c r="AT7" i="35"/>
  <c r="AS7" i="35"/>
  <c r="AR7" i="35"/>
  <c r="J8" i="31"/>
  <c r="L206" i="30"/>
  <c r="L8" i="31"/>
  <c r="F52" i="31"/>
  <c r="H52" i="31"/>
  <c r="J52" i="31"/>
  <c r="N7" i="35"/>
  <c r="AL29" i="35"/>
  <c r="AK29" i="35"/>
  <c r="V7" i="35"/>
  <c r="I29" i="31"/>
  <c r="G51" i="33"/>
  <c r="H96" i="33"/>
  <c r="L30" i="31"/>
  <c r="L52" i="33"/>
  <c r="L74" i="33"/>
  <c r="I73" i="33"/>
  <c r="I5" i="36"/>
  <c r="F5" i="40"/>
  <c r="I29" i="35"/>
  <c r="H29" i="35"/>
  <c r="AB7" i="35"/>
  <c r="J5" i="37"/>
  <c r="H7" i="35"/>
  <c r="AJ7" i="35"/>
  <c r="Q5" i="37"/>
  <c r="P5" i="37"/>
  <c r="P5" i="36"/>
  <c r="Q5" i="36"/>
  <c r="M133" i="40"/>
  <c r="I5" i="40"/>
  <c r="H5" i="40"/>
  <c r="I5" i="37"/>
  <c r="L5" i="40"/>
  <c r="I5" i="43"/>
  <c r="F5" i="43"/>
  <c r="M5" i="43"/>
  <c r="L5" i="43"/>
  <c r="Q5" i="43"/>
  <c r="P5" i="43"/>
  <c r="N5" i="43"/>
  <c r="S5" i="40"/>
  <c r="L5" i="41"/>
  <c r="I5" i="41"/>
  <c r="P5" i="40"/>
  <c r="H5" i="41"/>
  <c r="I123" i="39"/>
  <c r="Q5" i="40"/>
  <c r="J5" i="41"/>
  <c r="R5" i="40"/>
  <c r="K5" i="39"/>
  <c r="H123" i="39"/>
  <c r="T5" i="40"/>
  <c r="G133" i="40"/>
  <c r="M5" i="41"/>
  <c r="L5" i="39"/>
  <c r="M123" i="39"/>
  <c r="N133" i="40"/>
  <c r="N123" i="39"/>
  <c r="O123" i="39"/>
  <c r="L133" i="40"/>
  <c r="N135" i="43"/>
  <c r="B10" i="47"/>
  <c r="R5" i="43"/>
  <c r="J5" i="42"/>
  <c r="S5" i="43"/>
  <c r="O135" i="43"/>
  <c r="M135" i="44"/>
  <c r="H135" i="44"/>
  <c r="N5" i="45"/>
  <c r="M5" i="45"/>
  <c r="L5" i="45"/>
  <c r="B10" i="48"/>
  <c r="J5" i="44"/>
  <c r="I5" i="44"/>
  <c r="T5" i="45"/>
  <c r="S5" i="45"/>
  <c r="R5" i="45"/>
  <c r="Q5" i="45"/>
  <c r="H5" i="44"/>
  <c r="P5" i="45"/>
  <c r="M133" i="41"/>
  <c r="K133" i="41"/>
  <c r="Q5" i="44"/>
  <c r="N5" i="44"/>
  <c r="M5" i="44"/>
  <c r="L5" i="44"/>
  <c r="Q5" i="42"/>
  <c r="P5" i="42"/>
  <c r="P5" i="44"/>
  <c r="L135" i="44"/>
  <c r="B9" i="46"/>
  <c r="N133" i="41"/>
  <c r="R5" i="42"/>
  <c r="S5" i="44"/>
  <c r="O133" i="41"/>
  <c r="S5" i="42"/>
  <c r="N135" i="44"/>
  <c r="O135" i="44"/>
  <c r="H135" i="43"/>
  <c r="G135" i="45"/>
  <c r="L5" i="42"/>
  <c r="H5" i="43"/>
  <c r="H135" i="45"/>
  <c r="M135" i="43"/>
  <c r="J5" i="43"/>
  <c r="H5" i="45"/>
  <c r="L135" i="45"/>
  <c r="G73" i="52" l="1"/>
  <c r="E7" i="52"/>
  <c r="G51" i="52"/>
  <c r="G95" i="52"/>
  <c r="J96" i="52" s="1"/>
  <c r="G29" i="52"/>
  <c r="J30" i="52"/>
  <c r="E183" i="51"/>
  <c r="E139" i="51"/>
  <c r="E95" i="51"/>
  <c r="E51" i="51"/>
  <c r="E73" i="51"/>
  <c r="E29" i="51"/>
  <c r="E253" i="51"/>
  <c r="C7" i="51"/>
  <c r="E205" i="51"/>
  <c r="E161" i="51"/>
  <c r="E117" i="51"/>
  <c r="E227" i="51"/>
  <c r="F96" i="50"/>
  <c r="C95" i="50"/>
  <c r="D96" i="50" s="1"/>
  <c r="F52" i="50"/>
  <c r="C51" i="50"/>
  <c r="D52" i="50" s="1"/>
  <c r="C7" i="50"/>
  <c r="D8" i="50" s="1"/>
  <c r="F8" i="50"/>
  <c r="G227" i="49"/>
  <c r="H228" i="49" s="1"/>
  <c r="G139" i="49"/>
  <c r="H140" i="49" s="1"/>
  <c r="H8" i="49"/>
  <c r="G73" i="49"/>
  <c r="H74" i="49" s="1"/>
  <c r="E7" i="49"/>
  <c r="G205" i="49"/>
  <c r="H206" i="49" s="1"/>
  <c r="G117" i="49"/>
  <c r="H118" i="49" s="1"/>
  <c r="G51" i="49"/>
  <c r="H52" i="49" s="1"/>
  <c r="G249" i="49"/>
  <c r="H250" i="49" s="1"/>
  <c r="G161" i="49"/>
  <c r="H162" i="49" s="1"/>
  <c r="G29" i="49"/>
  <c r="H30" i="49" s="1"/>
  <c r="G271" i="49"/>
  <c r="H272" i="49" s="1"/>
  <c r="G183" i="49"/>
  <c r="H184" i="49" s="1"/>
  <c r="G95" i="49"/>
  <c r="H96" i="49" s="1"/>
  <c r="I140" i="43"/>
  <c r="H140" i="43"/>
  <c r="K140" i="43" s="1"/>
  <c r="G140" i="43"/>
  <c r="L140" i="43"/>
  <c r="M140" i="43"/>
  <c r="N140" i="43"/>
  <c r="O140" i="43"/>
  <c r="J10" i="42"/>
  <c r="I10" i="42"/>
  <c r="H10" i="42"/>
  <c r="M10" i="42"/>
  <c r="L10" i="42"/>
  <c r="O141" i="44"/>
  <c r="N141" i="44"/>
  <c r="E146" i="45"/>
  <c r="H136" i="45"/>
  <c r="K136" i="45" s="1"/>
  <c r="G136" i="45"/>
  <c r="R9" i="41"/>
  <c r="S9" i="41"/>
  <c r="N137" i="43"/>
  <c r="O137" i="43"/>
  <c r="P24" i="37"/>
  <c r="Q24" i="37"/>
  <c r="P26" i="37"/>
  <c r="Q26" i="37"/>
  <c r="D129" i="39"/>
  <c r="F6" i="43"/>
  <c r="E16" i="43"/>
  <c r="F16" i="43" s="1"/>
  <c r="F10" i="43"/>
  <c r="F12" i="43"/>
  <c r="H6" i="43"/>
  <c r="I6" i="43"/>
  <c r="I33" i="37"/>
  <c r="J33" i="37"/>
  <c r="Q16" i="36"/>
  <c r="P16" i="36"/>
  <c r="P36" i="37"/>
  <c r="Q36" i="37"/>
  <c r="J28" i="37"/>
  <c r="I28" i="37"/>
  <c r="J10" i="37"/>
  <c r="I10" i="37"/>
  <c r="J42" i="36"/>
  <c r="I42" i="36"/>
  <c r="F279" i="30"/>
  <c r="J278" i="30"/>
  <c r="V15" i="35"/>
  <c r="H152" i="30"/>
  <c r="J152" i="30"/>
  <c r="J187" i="30"/>
  <c r="J191" i="30"/>
  <c r="J14" i="31"/>
  <c r="L22" i="28"/>
  <c r="J22" i="28"/>
  <c r="C129" i="39"/>
  <c r="E146" i="43"/>
  <c r="I17" i="37"/>
  <c r="J17" i="37"/>
  <c r="I143" i="44"/>
  <c r="H143" i="44"/>
  <c r="G143" i="44"/>
  <c r="S8" i="41"/>
  <c r="R8" i="41"/>
  <c r="N9" i="43"/>
  <c r="L9" i="43"/>
  <c r="M9" i="43"/>
  <c r="J20" i="37"/>
  <c r="I20" i="37"/>
  <c r="D146" i="43"/>
  <c r="I37" i="37"/>
  <c r="J37" i="37"/>
  <c r="P42" i="37"/>
  <c r="Q42" i="37"/>
  <c r="I19" i="37"/>
  <c r="J19" i="37"/>
  <c r="J47" i="37"/>
  <c r="I47" i="37"/>
  <c r="J13" i="36"/>
  <c r="I13" i="36"/>
  <c r="J46" i="36"/>
  <c r="I46" i="36"/>
  <c r="F275" i="30"/>
  <c r="J276" i="30"/>
  <c r="V18" i="35"/>
  <c r="L146" i="30"/>
  <c r="J148" i="30"/>
  <c r="J16" i="31"/>
  <c r="L32" i="28"/>
  <c r="J32" i="28"/>
  <c r="G62" i="27"/>
  <c r="O145" i="43"/>
  <c r="N145" i="43"/>
  <c r="S7" i="41"/>
  <c r="R7" i="41"/>
  <c r="F14" i="43"/>
  <c r="H14" i="43"/>
  <c r="I14" i="43"/>
  <c r="I41" i="37"/>
  <c r="J41" i="37"/>
  <c r="P41" i="36"/>
  <c r="Q41" i="36"/>
  <c r="P39" i="37"/>
  <c r="Q39" i="37"/>
  <c r="J27" i="37"/>
  <c r="I27" i="37"/>
  <c r="W40" i="35"/>
  <c r="V40" i="35"/>
  <c r="I6" i="37"/>
  <c r="J6" i="37"/>
  <c r="J50" i="36"/>
  <c r="I50" i="36"/>
  <c r="I32" i="36"/>
  <c r="J32" i="36"/>
  <c r="J274" i="30"/>
  <c r="V14" i="35"/>
  <c r="C20" i="28"/>
  <c r="F160" i="28"/>
  <c r="M83" i="28"/>
  <c r="L83" i="28"/>
  <c r="J83" i="28"/>
  <c r="I83" i="28"/>
  <c r="K83" i="28"/>
  <c r="H90" i="28"/>
  <c r="I12" i="37"/>
  <c r="J12" i="37"/>
  <c r="T8" i="42"/>
  <c r="R8" i="42"/>
  <c r="Q8" i="42"/>
  <c r="P8" i="42"/>
  <c r="S8" i="42"/>
  <c r="O137" i="44"/>
  <c r="N137" i="44"/>
  <c r="M137" i="44"/>
  <c r="L137" i="44"/>
  <c r="J146" i="44"/>
  <c r="P43" i="36"/>
  <c r="Q43" i="36"/>
  <c r="AB11" i="35"/>
  <c r="I8" i="37"/>
  <c r="J8" i="37"/>
  <c r="AB15" i="35"/>
  <c r="J7" i="36"/>
  <c r="I7" i="36"/>
  <c r="AB8" i="35"/>
  <c r="F263" i="30"/>
  <c r="V17" i="35"/>
  <c r="F196" i="30"/>
  <c r="H196" i="30"/>
  <c r="J17" i="31"/>
  <c r="J12" i="31"/>
  <c r="L12" i="31"/>
  <c r="H188" i="30"/>
  <c r="L53" i="28"/>
  <c r="J53" i="28"/>
  <c r="H138" i="45"/>
  <c r="K138" i="45" s="1"/>
  <c r="G138" i="45"/>
  <c r="O140" i="44"/>
  <c r="N140" i="44"/>
  <c r="N144" i="43"/>
  <c r="O144" i="43"/>
  <c r="C16" i="43"/>
  <c r="Q45" i="36"/>
  <c r="P45" i="36"/>
  <c r="Q10" i="37"/>
  <c r="P10" i="37"/>
  <c r="O140" i="45"/>
  <c r="N140" i="45"/>
  <c r="C146" i="44"/>
  <c r="O136" i="44"/>
  <c r="N136" i="44"/>
  <c r="I142" i="44"/>
  <c r="H142" i="44"/>
  <c r="G142" i="44"/>
  <c r="M7" i="40"/>
  <c r="L7" i="40"/>
  <c r="N7" i="40"/>
  <c r="Q7" i="40"/>
  <c r="P7" i="40"/>
  <c r="J7" i="41"/>
  <c r="I7" i="41"/>
  <c r="H7" i="41"/>
  <c r="L7" i="41"/>
  <c r="M7" i="41"/>
  <c r="M15" i="43"/>
  <c r="L15" i="43"/>
  <c r="N15" i="43"/>
  <c r="F13" i="43"/>
  <c r="I13" i="43"/>
  <c r="H13" i="43"/>
  <c r="I49" i="37"/>
  <c r="J49" i="37"/>
  <c r="P49" i="36"/>
  <c r="Q49" i="36"/>
  <c r="Q14" i="37"/>
  <c r="P14" i="37"/>
  <c r="I50" i="37"/>
  <c r="J50" i="37"/>
  <c r="I39" i="35"/>
  <c r="H39" i="35"/>
  <c r="F258" i="30"/>
  <c r="J262" i="30"/>
  <c r="N10" i="35"/>
  <c r="V13" i="35"/>
  <c r="J9" i="31"/>
  <c r="AT18" i="35"/>
  <c r="AS18" i="35"/>
  <c r="AR18" i="35"/>
  <c r="F192" i="30"/>
  <c r="J126" i="30"/>
  <c r="C146" i="27"/>
  <c r="I127" i="26"/>
  <c r="K127" i="26"/>
  <c r="J127" i="26"/>
  <c r="H144" i="43"/>
  <c r="K144" i="43" s="1"/>
  <c r="G144" i="43"/>
  <c r="O141" i="45"/>
  <c r="N141" i="45"/>
  <c r="M141" i="45"/>
  <c r="L141" i="45"/>
  <c r="J146" i="45"/>
  <c r="I145" i="44"/>
  <c r="H145" i="44"/>
  <c r="G145" i="44"/>
  <c r="N139" i="43"/>
  <c r="O139" i="43"/>
  <c r="I45" i="37"/>
  <c r="J45" i="37"/>
  <c r="I139" i="44"/>
  <c r="H139" i="44"/>
  <c r="G139" i="44"/>
  <c r="M139" i="44"/>
  <c r="L139" i="44"/>
  <c r="T12" i="43"/>
  <c r="R12" i="43"/>
  <c r="P12" i="43"/>
  <c r="S12" i="43"/>
  <c r="Q12" i="43"/>
  <c r="J44" i="37"/>
  <c r="I44" i="37"/>
  <c r="F11" i="43"/>
  <c r="I11" i="43"/>
  <c r="H11" i="43"/>
  <c r="R14" i="43"/>
  <c r="S14" i="43"/>
  <c r="Q28" i="36"/>
  <c r="P28" i="36"/>
  <c r="H15" i="35"/>
  <c r="I34" i="37"/>
  <c r="J34" i="37"/>
  <c r="J28" i="36"/>
  <c r="I28" i="36"/>
  <c r="L255" i="30"/>
  <c r="F260" i="30"/>
  <c r="V12" i="35"/>
  <c r="V8" i="35"/>
  <c r="F285" i="30"/>
  <c r="H285" i="30"/>
  <c r="F190" i="30"/>
  <c r="H190" i="30"/>
  <c r="J13" i="31"/>
  <c r="L13" i="31"/>
  <c r="AT8" i="35"/>
  <c r="AS8" i="35"/>
  <c r="AR8" i="35"/>
  <c r="AT15" i="35"/>
  <c r="J190" i="30"/>
  <c r="K28" i="28"/>
  <c r="J28" i="28"/>
  <c r="I28" i="28"/>
  <c r="M28" i="28"/>
  <c r="L28" i="28"/>
  <c r="J36" i="27"/>
  <c r="I36" i="27"/>
  <c r="Q16" i="37"/>
  <c r="P16" i="37"/>
  <c r="I136" i="44"/>
  <c r="H136" i="44"/>
  <c r="K136" i="44" s="1"/>
  <c r="G136" i="44"/>
  <c r="F146" i="44"/>
  <c r="I140" i="44"/>
  <c r="I137" i="44"/>
  <c r="L136" i="44"/>
  <c r="M136" i="44"/>
  <c r="T9" i="43"/>
  <c r="R9" i="43"/>
  <c r="Q9" i="43"/>
  <c r="P9" i="43"/>
  <c r="S9" i="43"/>
  <c r="J38" i="37"/>
  <c r="I38" i="37"/>
  <c r="O127" i="39"/>
  <c r="N127" i="39"/>
  <c r="M127" i="39"/>
  <c r="J129" i="39"/>
  <c r="K127" i="39"/>
  <c r="L127" i="39"/>
  <c r="I10" i="40"/>
  <c r="J10" i="40"/>
  <c r="H10" i="40"/>
  <c r="L10" i="40"/>
  <c r="M10" i="40"/>
  <c r="N8" i="43"/>
  <c r="M8" i="43"/>
  <c r="L8" i="43"/>
  <c r="R7" i="43"/>
  <c r="S7" i="43"/>
  <c r="Q49" i="37"/>
  <c r="P49" i="37"/>
  <c r="Q36" i="36"/>
  <c r="P36" i="36"/>
  <c r="Q38" i="37"/>
  <c r="P38" i="37"/>
  <c r="AK10" i="35"/>
  <c r="AJ10" i="35"/>
  <c r="AL10" i="35"/>
  <c r="J31" i="36"/>
  <c r="I31" i="36"/>
  <c r="J40" i="37"/>
  <c r="I40" i="37"/>
  <c r="I34" i="35"/>
  <c r="H34" i="35"/>
  <c r="J17" i="36"/>
  <c r="I17" i="36"/>
  <c r="J41" i="36"/>
  <c r="I41" i="36"/>
  <c r="F237" i="30"/>
  <c r="H237" i="30"/>
  <c r="J257" i="30"/>
  <c r="J282" i="30"/>
  <c r="J15" i="31"/>
  <c r="AR12" i="35"/>
  <c r="AT12" i="35"/>
  <c r="AS12" i="35"/>
  <c r="F124" i="30"/>
  <c r="H124" i="30"/>
  <c r="L123" i="30"/>
  <c r="K138" i="28"/>
  <c r="M138" i="28"/>
  <c r="L138" i="28"/>
  <c r="J138" i="28"/>
  <c r="I138" i="28"/>
  <c r="H146" i="28"/>
  <c r="J47" i="26"/>
  <c r="I47" i="26"/>
  <c r="K58" i="26"/>
  <c r="J58" i="26"/>
  <c r="I58" i="26"/>
  <c r="J32" i="37"/>
  <c r="I32" i="37"/>
  <c r="Q12" i="36"/>
  <c r="P12" i="36"/>
  <c r="I10" i="41"/>
  <c r="J10" i="41"/>
  <c r="H10" i="41"/>
  <c r="M10" i="41"/>
  <c r="L10" i="41"/>
  <c r="Q40" i="36"/>
  <c r="P40" i="36"/>
  <c r="Q41" i="37"/>
  <c r="P41" i="37"/>
  <c r="AJ11" i="35"/>
  <c r="AL11" i="35"/>
  <c r="AK11" i="35"/>
  <c r="J29" i="36"/>
  <c r="I29" i="36"/>
  <c r="I36" i="37"/>
  <c r="J36" i="37"/>
  <c r="AB18" i="35"/>
  <c r="J36" i="36"/>
  <c r="I36" i="36"/>
  <c r="J37" i="36"/>
  <c r="I37" i="36"/>
  <c r="L234" i="30"/>
  <c r="J255" i="30"/>
  <c r="F280" i="30"/>
  <c r="H280" i="30"/>
  <c r="AL39" i="35"/>
  <c r="AK39" i="35"/>
  <c r="J20" i="31"/>
  <c r="AT14" i="35"/>
  <c r="AS14" i="35"/>
  <c r="AR14" i="35"/>
  <c r="J189" i="30"/>
  <c r="M127" i="28"/>
  <c r="L127" i="28"/>
  <c r="K127" i="28"/>
  <c r="J127" i="28"/>
  <c r="I127" i="28"/>
  <c r="I81" i="27"/>
  <c r="K81" i="27"/>
  <c r="J81" i="27"/>
  <c r="K42" i="26"/>
  <c r="J42" i="26"/>
  <c r="I42" i="26"/>
  <c r="S8" i="43"/>
  <c r="R8" i="43"/>
  <c r="P8" i="43"/>
  <c r="T8" i="43"/>
  <c r="Q8" i="43"/>
  <c r="Q11" i="37"/>
  <c r="P11" i="37"/>
  <c r="N11" i="43"/>
  <c r="M11" i="43"/>
  <c r="L11" i="43"/>
  <c r="P11" i="43"/>
  <c r="Q11" i="43"/>
  <c r="G145" i="43"/>
  <c r="I145" i="43"/>
  <c r="H145" i="43"/>
  <c r="K145" i="43" s="1"/>
  <c r="L145" i="43"/>
  <c r="M145" i="43"/>
  <c r="H137" i="43"/>
  <c r="K137" i="43" s="1"/>
  <c r="G137" i="43"/>
  <c r="I137" i="43"/>
  <c r="F146" i="43"/>
  <c r="L137" i="43"/>
  <c r="M137" i="43"/>
  <c r="G141" i="44"/>
  <c r="I141" i="44"/>
  <c r="H141" i="44"/>
  <c r="K141" i="44" s="1"/>
  <c r="L141" i="44"/>
  <c r="M141" i="44"/>
  <c r="O16" i="43"/>
  <c r="T6" i="43"/>
  <c r="Q6" i="43"/>
  <c r="P6" i="43"/>
  <c r="R6" i="43"/>
  <c r="S6" i="43"/>
  <c r="T10" i="43"/>
  <c r="T11" i="43"/>
  <c r="T14" i="43"/>
  <c r="T7" i="43"/>
  <c r="S10" i="40"/>
  <c r="R10" i="40"/>
  <c r="P10" i="40"/>
  <c r="Q10" i="40"/>
  <c r="AA20" i="40"/>
  <c r="T10" i="40"/>
  <c r="I127" i="39"/>
  <c r="H127" i="39"/>
  <c r="G127" i="39"/>
  <c r="F129" i="39"/>
  <c r="N10" i="43"/>
  <c r="L10" i="43"/>
  <c r="M10" i="43"/>
  <c r="Q10" i="43"/>
  <c r="P10" i="43"/>
  <c r="P30" i="37"/>
  <c r="Q30" i="37"/>
  <c r="Q48" i="36"/>
  <c r="P48" i="36"/>
  <c r="P13" i="37"/>
  <c r="Q13" i="37"/>
  <c r="Q9" i="36"/>
  <c r="P9" i="36"/>
  <c r="AL12" i="35"/>
  <c r="AK12" i="35"/>
  <c r="AJ12" i="35"/>
  <c r="J22" i="37"/>
  <c r="I22" i="37"/>
  <c r="J8" i="36"/>
  <c r="I8" i="36"/>
  <c r="L232" i="30"/>
  <c r="J253" i="30"/>
  <c r="F278" i="30"/>
  <c r="J18" i="31"/>
  <c r="AT10" i="35"/>
  <c r="AS10" i="35"/>
  <c r="AR10" i="35"/>
  <c r="H197" i="30"/>
  <c r="L32" i="30"/>
  <c r="F126" i="30"/>
  <c r="H126" i="30"/>
  <c r="L88" i="28"/>
  <c r="K88" i="28"/>
  <c r="J88" i="28"/>
  <c r="I88" i="28"/>
  <c r="M88" i="28"/>
  <c r="K100" i="26"/>
  <c r="J100" i="26"/>
  <c r="I100" i="26"/>
  <c r="T13" i="43"/>
  <c r="R13" i="43"/>
  <c r="Q13" i="43"/>
  <c r="S13" i="43"/>
  <c r="P13" i="43"/>
  <c r="H142" i="43"/>
  <c r="K142" i="43" s="1"/>
  <c r="G142" i="43"/>
  <c r="I138" i="44"/>
  <c r="H138" i="44"/>
  <c r="K138" i="44" s="1"/>
  <c r="G138" i="44"/>
  <c r="L138" i="44"/>
  <c r="M138" i="44"/>
  <c r="N7" i="43"/>
  <c r="M7" i="43"/>
  <c r="L7" i="43"/>
  <c r="P7" i="43"/>
  <c r="Q7" i="43"/>
  <c r="J46" i="37"/>
  <c r="I46" i="37"/>
  <c r="AK13" i="35"/>
  <c r="AJ13" i="35"/>
  <c r="AL13" i="35"/>
  <c r="J9" i="36"/>
  <c r="I9" i="36"/>
  <c r="F7" i="40"/>
  <c r="I7" i="40"/>
  <c r="H7" i="40"/>
  <c r="J33" i="36"/>
  <c r="I33" i="36"/>
  <c r="H14" i="35"/>
  <c r="L230" i="30"/>
  <c r="F276" i="30"/>
  <c r="AL30" i="35"/>
  <c r="AK30" i="35"/>
  <c r="J192" i="30"/>
  <c r="AR9" i="35"/>
  <c r="AT9" i="35"/>
  <c r="AS9" i="35"/>
  <c r="J186" i="30"/>
  <c r="L186" i="30"/>
  <c r="L34" i="30"/>
  <c r="K79" i="28"/>
  <c r="J79" i="28"/>
  <c r="M79" i="28"/>
  <c r="L79" i="28"/>
  <c r="I79" i="28"/>
  <c r="K69" i="27"/>
  <c r="J69" i="27"/>
  <c r="I69" i="27"/>
  <c r="S10" i="42"/>
  <c r="R10" i="42"/>
  <c r="O138" i="43"/>
  <c r="N138" i="43"/>
  <c r="F7" i="43"/>
  <c r="H7" i="43"/>
  <c r="I7" i="43"/>
  <c r="O145" i="44"/>
  <c r="N145" i="44"/>
  <c r="M145" i="44"/>
  <c r="L145" i="44"/>
  <c r="O144" i="44"/>
  <c r="N144" i="44"/>
  <c r="H141" i="45"/>
  <c r="K141" i="45" s="1"/>
  <c r="G141" i="45"/>
  <c r="H144" i="44"/>
  <c r="K144" i="44" s="1"/>
  <c r="G144" i="44"/>
  <c r="I144" i="44"/>
  <c r="M144" i="44"/>
  <c r="L144" i="44"/>
  <c r="O125" i="39"/>
  <c r="N125" i="39"/>
  <c r="M125" i="39"/>
  <c r="K125" i="39"/>
  <c r="L125" i="39"/>
  <c r="K126" i="39"/>
  <c r="K128" i="39"/>
  <c r="N139" i="44"/>
  <c r="O139" i="44"/>
  <c r="T9" i="42"/>
  <c r="S9" i="42"/>
  <c r="R9" i="42"/>
  <c r="Q9" i="42"/>
  <c r="P9" i="42"/>
  <c r="E129" i="39"/>
  <c r="P23" i="37"/>
  <c r="Q23" i="37"/>
  <c r="Q47" i="36"/>
  <c r="P47" i="36"/>
  <c r="Q44" i="37"/>
  <c r="P44" i="37"/>
  <c r="D8" i="48"/>
  <c r="G144" i="45"/>
  <c r="H144" i="45"/>
  <c r="K144" i="45" s="1"/>
  <c r="O143" i="43"/>
  <c r="N143" i="43"/>
  <c r="I51" i="37"/>
  <c r="J51" i="37"/>
  <c r="I128" i="39"/>
  <c r="H128" i="39"/>
  <c r="G128" i="39"/>
  <c r="M128" i="39"/>
  <c r="L128" i="39"/>
  <c r="G125" i="39"/>
  <c r="H125" i="39"/>
  <c r="N6" i="43"/>
  <c r="L6" i="43"/>
  <c r="K16" i="43"/>
  <c r="M6" i="43"/>
  <c r="N13" i="43"/>
  <c r="N12" i="43"/>
  <c r="J15" i="37"/>
  <c r="I15" i="37"/>
  <c r="Q51" i="36"/>
  <c r="P51" i="36"/>
  <c r="Q50" i="37"/>
  <c r="P50" i="37"/>
  <c r="AJ14" i="35"/>
  <c r="AL14" i="35"/>
  <c r="AK14" i="35"/>
  <c r="F10" i="40"/>
  <c r="J43" i="36"/>
  <c r="I43" i="36"/>
  <c r="AB10" i="35"/>
  <c r="F262" i="30"/>
  <c r="H262" i="30"/>
  <c r="F274" i="30"/>
  <c r="F148" i="30"/>
  <c r="H148" i="30"/>
  <c r="H122" i="30"/>
  <c r="L143" i="28"/>
  <c r="K143" i="28"/>
  <c r="J143" i="28"/>
  <c r="I143" i="28"/>
  <c r="M143" i="28"/>
  <c r="K137" i="27"/>
  <c r="I137" i="27"/>
  <c r="J137" i="27"/>
  <c r="M134" i="40"/>
  <c r="L134" i="40"/>
  <c r="O134" i="40"/>
  <c r="N134" i="40"/>
  <c r="K134" i="40"/>
  <c r="K138" i="40"/>
  <c r="K137" i="40"/>
  <c r="K135" i="40"/>
  <c r="K136" i="40"/>
  <c r="H124" i="39"/>
  <c r="G124" i="39"/>
  <c r="M124" i="39"/>
  <c r="L124" i="39"/>
  <c r="Q47" i="37"/>
  <c r="P47" i="37"/>
  <c r="I22" i="36"/>
  <c r="J22" i="36"/>
  <c r="AL15" i="35"/>
  <c r="AK15" i="35"/>
  <c r="AJ15" i="35"/>
  <c r="I18" i="37"/>
  <c r="J18" i="37"/>
  <c r="J11" i="37"/>
  <c r="I11" i="37"/>
  <c r="F9" i="40"/>
  <c r="J45" i="36"/>
  <c r="I45" i="36"/>
  <c r="J232" i="30"/>
  <c r="J259" i="30"/>
  <c r="F152" i="30"/>
  <c r="H185" i="30"/>
  <c r="M152" i="28"/>
  <c r="L152" i="28"/>
  <c r="K152" i="28"/>
  <c r="J152" i="28"/>
  <c r="I152" i="28"/>
  <c r="H160" i="28"/>
  <c r="C62" i="27"/>
  <c r="K71" i="27"/>
  <c r="J71" i="27"/>
  <c r="I71" i="27"/>
  <c r="H140" i="45"/>
  <c r="K140" i="45" s="1"/>
  <c r="G140" i="45"/>
  <c r="I140" i="45"/>
  <c r="M140" i="45"/>
  <c r="F146" i="45"/>
  <c r="L140" i="45"/>
  <c r="I143" i="45"/>
  <c r="H143" i="45"/>
  <c r="K143" i="45" s="1"/>
  <c r="G143" i="45"/>
  <c r="M143" i="45"/>
  <c r="L143" i="45"/>
  <c r="N138" i="45"/>
  <c r="O138" i="45"/>
  <c r="R15" i="43"/>
  <c r="T15" i="43"/>
  <c r="S15" i="43"/>
  <c r="P15" i="43"/>
  <c r="Q15" i="43"/>
  <c r="I6" i="41"/>
  <c r="J6" i="41"/>
  <c r="H6" i="41"/>
  <c r="M6" i="41"/>
  <c r="J11" i="41"/>
  <c r="L6" i="41"/>
  <c r="J12" i="41"/>
  <c r="AK8" i="35"/>
  <c r="AJ8" i="35"/>
  <c r="J20" i="36"/>
  <c r="I20" i="36"/>
  <c r="AL16" i="35"/>
  <c r="AK16" i="35"/>
  <c r="AJ16" i="35"/>
  <c r="J42" i="37"/>
  <c r="I42" i="37"/>
  <c r="I30" i="35"/>
  <c r="H30" i="35"/>
  <c r="F8" i="40"/>
  <c r="H8" i="40"/>
  <c r="I8" i="40"/>
  <c r="J18" i="36"/>
  <c r="I18" i="36"/>
  <c r="F257" i="30"/>
  <c r="H257" i="30"/>
  <c r="J238" i="30"/>
  <c r="AL33" i="35"/>
  <c r="AK33" i="35"/>
  <c r="F149" i="30"/>
  <c r="H149" i="30"/>
  <c r="L16" i="28"/>
  <c r="K16" i="28"/>
  <c r="J16" i="28"/>
  <c r="I16" i="28"/>
  <c r="M16" i="28"/>
  <c r="G62" i="28"/>
  <c r="O144" i="45"/>
  <c r="N144" i="45"/>
  <c r="M144" i="45"/>
  <c r="L144" i="45"/>
  <c r="I14" i="37"/>
  <c r="J14" i="37"/>
  <c r="J9" i="40"/>
  <c r="H9" i="40"/>
  <c r="I9" i="40"/>
  <c r="M9" i="40"/>
  <c r="L9" i="40"/>
  <c r="Q9" i="37"/>
  <c r="P9" i="37"/>
  <c r="O143" i="45"/>
  <c r="N143" i="45"/>
  <c r="O143" i="44"/>
  <c r="N143" i="44"/>
  <c r="M143" i="44"/>
  <c r="L143" i="44"/>
  <c r="Q43" i="37"/>
  <c r="P43" i="37"/>
  <c r="N14" i="43"/>
  <c r="L14" i="43"/>
  <c r="M14" i="43"/>
  <c r="P14" i="43"/>
  <c r="Q14" i="43"/>
  <c r="J43" i="37"/>
  <c r="I43" i="37"/>
  <c r="P25" i="36"/>
  <c r="Q25" i="36"/>
  <c r="Q40" i="37"/>
  <c r="P40" i="37"/>
  <c r="AL17" i="35"/>
  <c r="AK17" i="35"/>
  <c r="AJ17" i="35"/>
  <c r="J16" i="37"/>
  <c r="I16" i="37"/>
  <c r="J48" i="37"/>
  <c r="I48" i="37"/>
  <c r="J21" i="36"/>
  <c r="I21" i="36"/>
  <c r="F255" i="30"/>
  <c r="H255" i="30"/>
  <c r="AK31" i="35"/>
  <c r="AL31" i="35"/>
  <c r="N14" i="35"/>
  <c r="J146" i="30"/>
  <c r="L13" i="30"/>
  <c r="K149" i="28"/>
  <c r="I149" i="28"/>
  <c r="K144" i="27"/>
  <c r="J144" i="27"/>
  <c r="I144" i="27"/>
  <c r="J92" i="27"/>
  <c r="I92" i="27"/>
  <c r="K92" i="27"/>
  <c r="K152" i="26"/>
  <c r="J152" i="26"/>
  <c r="I152" i="26"/>
  <c r="H160" i="26"/>
  <c r="J72" i="26"/>
  <c r="I72" i="26"/>
  <c r="Q46" i="37"/>
  <c r="P46" i="37"/>
  <c r="I6" i="36"/>
  <c r="J6" i="36"/>
  <c r="AL18" i="35"/>
  <c r="AK18" i="35"/>
  <c r="AJ18" i="35"/>
  <c r="I33" i="35"/>
  <c r="H33" i="35"/>
  <c r="H12" i="35"/>
  <c r="H31" i="35"/>
  <c r="I31" i="35"/>
  <c r="J30" i="36"/>
  <c r="I30" i="36"/>
  <c r="I25" i="36"/>
  <c r="J25" i="36"/>
  <c r="H241" i="30"/>
  <c r="J241" i="30"/>
  <c r="AK40" i="35"/>
  <c r="AL40" i="35"/>
  <c r="N16" i="35"/>
  <c r="J128" i="30"/>
  <c r="K142" i="27"/>
  <c r="J142" i="27"/>
  <c r="I142" i="27"/>
  <c r="K15" i="27"/>
  <c r="I15" i="27"/>
  <c r="J15" i="27"/>
  <c r="H20" i="27"/>
  <c r="K95" i="26"/>
  <c r="J95" i="26"/>
  <c r="I95" i="26"/>
  <c r="D146" i="26"/>
  <c r="L125" i="22"/>
  <c r="K125" i="22"/>
  <c r="I133" i="22"/>
  <c r="J125" i="22"/>
  <c r="J26" i="37"/>
  <c r="I26" i="37"/>
  <c r="Q12" i="37"/>
  <c r="P12" i="37"/>
  <c r="H8" i="41"/>
  <c r="M8" i="41"/>
  <c r="J8" i="41"/>
  <c r="I8" i="41"/>
  <c r="L8" i="41"/>
  <c r="I9" i="37"/>
  <c r="J9" i="37"/>
  <c r="I32" i="35"/>
  <c r="H32" i="35"/>
  <c r="J49" i="36"/>
  <c r="I49" i="36"/>
  <c r="J16" i="36"/>
  <c r="I16" i="36"/>
  <c r="F239" i="30"/>
  <c r="AL35" i="35"/>
  <c r="AK35" i="35"/>
  <c r="N12" i="35"/>
  <c r="L120" i="30"/>
  <c r="L13" i="28"/>
  <c r="J13" i="28"/>
  <c r="E20" i="28"/>
  <c r="G104" i="28"/>
  <c r="K43" i="28"/>
  <c r="I43" i="28"/>
  <c r="J114" i="27"/>
  <c r="I114" i="27"/>
  <c r="K114" i="27"/>
  <c r="F104" i="26"/>
  <c r="K120" i="26"/>
  <c r="J120" i="26"/>
  <c r="I120" i="26"/>
  <c r="J20" i="22"/>
  <c r="K20" i="22"/>
  <c r="L20" i="22"/>
  <c r="I21" i="22"/>
  <c r="Q39" i="36"/>
  <c r="P39" i="36"/>
  <c r="W34" i="35"/>
  <c r="V34" i="35"/>
  <c r="AB14" i="35"/>
  <c r="I23" i="37"/>
  <c r="J23" i="37"/>
  <c r="H8" i="35"/>
  <c r="I11" i="36"/>
  <c r="J11" i="36"/>
  <c r="H236" i="30"/>
  <c r="J236" i="30"/>
  <c r="AL36" i="35"/>
  <c r="AK36" i="35"/>
  <c r="N8" i="35"/>
  <c r="H195" i="30"/>
  <c r="H189" i="30"/>
  <c r="K103" i="22"/>
  <c r="J103" i="22"/>
  <c r="T7" i="42"/>
  <c r="R7" i="42"/>
  <c r="P7" i="42"/>
  <c r="AA19" i="42"/>
  <c r="S7" i="42"/>
  <c r="Q7" i="42"/>
  <c r="P15" i="37"/>
  <c r="Q15" i="37"/>
  <c r="D146" i="45"/>
  <c r="J15" i="43"/>
  <c r="I15" i="43"/>
  <c r="H15" i="43"/>
  <c r="G16" i="43"/>
  <c r="S9" i="40"/>
  <c r="R9" i="40"/>
  <c r="J9" i="41"/>
  <c r="M9" i="41"/>
  <c r="I9" i="41"/>
  <c r="H9" i="41"/>
  <c r="L9" i="41"/>
  <c r="F9" i="43"/>
  <c r="I9" i="43"/>
  <c r="H9" i="43"/>
  <c r="I21" i="37"/>
  <c r="J21" i="37"/>
  <c r="Q34" i="37"/>
  <c r="P34" i="37"/>
  <c r="J35" i="37"/>
  <c r="I35" i="37"/>
  <c r="I24" i="36"/>
  <c r="J24" i="36"/>
  <c r="F281" i="30"/>
  <c r="F234" i="30"/>
  <c r="H234" i="30"/>
  <c r="AK37" i="35"/>
  <c r="AL37" i="35"/>
  <c r="L189" i="30"/>
  <c r="F197" i="30"/>
  <c r="F119" i="30"/>
  <c r="G132" i="28"/>
  <c r="J18" i="26"/>
  <c r="I18" i="26"/>
  <c r="K18" i="26"/>
  <c r="L139" i="22"/>
  <c r="K139" i="22"/>
  <c r="J139" i="22"/>
  <c r="I147" i="22"/>
  <c r="D16" i="43"/>
  <c r="O137" i="45"/>
  <c r="N137" i="45"/>
  <c r="C146" i="45"/>
  <c r="D8" i="47"/>
  <c r="S6" i="40"/>
  <c r="R6" i="40"/>
  <c r="F15" i="43"/>
  <c r="I25" i="37"/>
  <c r="J25" i="37"/>
  <c r="Q22" i="36"/>
  <c r="P22" i="36"/>
  <c r="Q21" i="37"/>
  <c r="P21" i="37"/>
  <c r="I30" i="37"/>
  <c r="J30" i="37"/>
  <c r="J27" i="36"/>
  <c r="I27" i="36"/>
  <c r="J34" i="36"/>
  <c r="I34" i="36"/>
  <c r="L274" i="30"/>
  <c r="H283" i="30"/>
  <c r="F230" i="30"/>
  <c r="H230" i="30"/>
  <c r="AL38" i="35"/>
  <c r="AK38" i="35"/>
  <c r="F193" i="30"/>
  <c r="H193" i="30"/>
  <c r="J197" i="30"/>
  <c r="J127" i="30"/>
  <c r="L44" i="28"/>
  <c r="J44" i="28"/>
  <c r="J11" i="26"/>
  <c r="I11" i="26"/>
  <c r="L130" i="22"/>
  <c r="K130" i="22"/>
  <c r="J130" i="22"/>
  <c r="J39" i="37"/>
  <c r="I39" i="37"/>
  <c r="F10" i="41"/>
  <c r="F9" i="41"/>
  <c r="O142" i="43"/>
  <c r="N142" i="43"/>
  <c r="N142" i="44"/>
  <c r="M142" i="44"/>
  <c r="L142" i="44"/>
  <c r="O142" i="44"/>
  <c r="I143" i="43"/>
  <c r="H143" i="43"/>
  <c r="K143" i="43" s="1"/>
  <c r="G143" i="43"/>
  <c r="M143" i="43"/>
  <c r="L143" i="43"/>
  <c r="F8" i="41"/>
  <c r="C146" i="43"/>
  <c r="O136" i="43"/>
  <c r="N136" i="43"/>
  <c r="P22" i="37"/>
  <c r="Q22" i="37"/>
  <c r="T8" i="40"/>
  <c r="S8" i="40"/>
  <c r="R8" i="40"/>
  <c r="Q8" i="40"/>
  <c r="P8" i="40"/>
  <c r="F8" i="43"/>
  <c r="H8" i="43"/>
  <c r="I8" i="43"/>
  <c r="I29" i="37"/>
  <c r="J29" i="37"/>
  <c r="Q19" i="36"/>
  <c r="P19" i="36"/>
  <c r="Q33" i="37"/>
  <c r="P33" i="37"/>
  <c r="I19" i="36"/>
  <c r="J19" i="36"/>
  <c r="J10" i="36"/>
  <c r="I10" i="36"/>
  <c r="H281" i="30"/>
  <c r="J281" i="30"/>
  <c r="V11" i="35"/>
  <c r="H192" i="30"/>
  <c r="J194" i="30"/>
  <c r="J10" i="31"/>
  <c r="H125" i="30"/>
  <c r="L23" i="28"/>
  <c r="J23" i="28"/>
  <c r="K51" i="27"/>
  <c r="I51" i="27"/>
  <c r="J51" i="27"/>
  <c r="K155" i="26"/>
  <c r="J155" i="26"/>
  <c r="I155" i="26"/>
  <c r="L87" i="22"/>
  <c r="K87" i="22"/>
  <c r="J87" i="22"/>
  <c r="H127" i="30"/>
  <c r="J119" i="30"/>
  <c r="M70" i="28"/>
  <c r="K70" i="28"/>
  <c r="J70" i="28"/>
  <c r="L70" i="28"/>
  <c r="I70" i="28"/>
  <c r="C90" i="28"/>
  <c r="C76" i="28"/>
  <c r="M144" i="28"/>
  <c r="L144" i="28"/>
  <c r="K144" i="28"/>
  <c r="J144" i="28"/>
  <c r="I144" i="28"/>
  <c r="J150" i="28"/>
  <c r="M150" i="28"/>
  <c r="L150" i="28"/>
  <c r="K150" i="28"/>
  <c r="I150" i="28"/>
  <c r="J141" i="28"/>
  <c r="I141" i="28"/>
  <c r="M141" i="28"/>
  <c r="L141" i="28"/>
  <c r="K141" i="28"/>
  <c r="G118" i="28"/>
  <c r="M47" i="28"/>
  <c r="L47" i="28"/>
  <c r="K47" i="28"/>
  <c r="J47" i="28"/>
  <c r="I47" i="28"/>
  <c r="D104" i="28"/>
  <c r="M39" i="28"/>
  <c r="L39" i="28"/>
  <c r="K39" i="28"/>
  <c r="I39" i="28"/>
  <c r="J39" i="28"/>
  <c r="C160" i="28"/>
  <c r="K139" i="27"/>
  <c r="J139" i="27"/>
  <c r="I139" i="27"/>
  <c r="K73" i="27"/>
  <c r="I73" i="27"/>
  <c r="J73" i="27"/>
  <c r="K86" i="27"/>
  <c r="J86" i="27"/>
  <c r="I86" i="27"/>
  <c r="K96" i="27"/>
  <c r="J96" i="27"/>
  <c r="I96" i="27"/>
  <c r="H104" i="27"/>
  <c r="D76" i="27"/>
  <c r="I148" i="26"/>
  <c r="K148" i="26"/>
  <c r="J148" i="26"/>
  <c r="J111" i="26"/>
  <c r="I111" i="26"/>
  <c r="K111" i="26"/>
  <c r="F132" i="26"/>
  <c r="G62" i="26"/>
  <c r="D118" i="26"/>
  <c r="K115" i="26"/>
  <c r="J115" i="26"/>
  <c r="I115" i="26"/>
  <c r="L156" i="22"/>
  <c r="K156" i="22"/>
  <c r="J156" i="22"/>
  <c r="L104" i="22"/>
  <c r="K104" i="22"/>
  <c r="J104" i="22"/>
  <c r="L146" i="22"/>
  <c r="K146" i="22"/>
  <c r="J146" i="22"/>
  <c r="D21" i="22"/>
  <c r="K44" i="22"/>
  <c r="J44" i="22"/>
  <c r="K60" i="22"/>
  <c r="J60" i="22"/>
  <c r="Q21" i="22"/>
  <c r="K19" i="22"/>
  <c r="J19" i="22"/>
  <c r="R17" i="21"/>
  <c r="Q17" i="21"/>
  <c r="X73" i="19"/>
  <c r="W93" i="19"/>
  <c r="X94" i="19"/>
  <c r="X86" i="19"/>
  <c r="P17" i="19"/>
  <c r="P154" i="19"/>
  <c r="Q111" i="18"/>
  <c r="Q158" i="18"/>
  <c r="O132" i="18"/>
  <c r="M92" i="18"/>
  <c r="M160" i="18"/>
  <c r="L118" i="18"/>
  <c r="K120" i="18"/>
  <c r="I107" i="18"/>
  <c r="H106" i="18"/>
  <c r="I129" i="18"/>
  <c r="Q31" i="18"/>
  <c r="G104" i="18"/>
  <c r="D118" i="18"/>
  <c r="N91" i="19"/>
  <c r="S64" i="18"/>
  <c r="F195" i="30"/>
  <c r="F194" i="30"/>
  <c r="L119" i="30"/>
  <c r="J122" i="30"/>
  <c r="J121" i="30"/>
  <c r="L121" i="30"/>
  <c r="E76" i="28"/>
  <c r="L68" i="28"/>
  <c r="J68" i="28"/>
  <c r="M92" i="28"/>
  <c r="K92" i="28"/>
  <c r="I92" i="28"/>
  <c r="L92" i="28"/>
  <c r="J92" i="28"/>
  <c r="M65" i="28"/>
  <c r="K65" i="28"/>
  <c r="J65" i="28"/>
  <c r="I65" i="28"/>
  <c r="L65" i="28"/>
  <c r="M50" i="28"/>
  <c r="L50" i="28"/>
  <c r="K50" i="28"/>
  <c r="J50" i="28"/>
  <c r="I50" i="28"/>
  <c r="F146" i="28"/>
  <c r="M52" i="28"/>
  <c r="L52" i="28"/>
  <c r="K52" i="28"/>
  <c r="J52" i="28"/>
  <c r="I52" i="28"/>
  <c r="L64" i="28"/>
  <c r="J64" i="28"/>
  <c r="M45" i="28"/>
  <c r="L45" i="28"/>
  <c r="K45" i="28"/>
  <c r="J45" i="28"/>
  <c r="I45" i="28"/>
  <c r="M33" i="28"/>
  <c r="L33" i="28"/>
  <c r="K33" i="28"/>
  <c r="J33" i="28"/>
  <c r="I33" i="28"/>
  <c r="F76" i="28"/>
  <c r="I57" i="27"/>
  <c r="J57" i="27"/>
  <c r="G34" i="27"/>
  <c r="I78" i="27"/>
  <c r="K78" i="27"/>
  <c r="J78" i="27"/>
  <c r="J149" i="27"/>
  <c r="I149" i="27"/>
  <c r="K149" i="27"/>
  <c r="J95" i="27"/>
  <c r="K95" i="27"/>
  <c r="I95" i="27"/>
  <c r="K9" i="27"/>
  <c r="J9" i="27"/>
  <c r="I9" i="27"/>
  <c r="F146" i="27"/>
  <c r="K83" i="27"/>
  <c r="J83" i="27"/>
  <c r="I83" i="27"/>
  <c r="C118" i="27"/>
  <c r="K122" i="27"/>
  <c r="J122" i="27"/>
  <c r="I122" i="27"/>
  <c r="K117" i="27"/>
  <c r="I117" i="27"/>
  <c r="J117" i="27"/>
  <c r="I143" i="26"/>
  <c r="K143" i="26"/>
  <c r="J143" i="26"/>
  <c r="E62" i="26"/>
  <c r="K154" i="26"/>
  <c r="J154" i="26"/>
  <c r="I154" i="26"/>
  <c r="J40" i="26"/>
  <c r="I40" i="26"/>
  <c r="H48" i="26"/>
  <c r="K40" i="26"/>
  <c r="G90" i="26"/>
  <c r="K64" i="26"/>
  <c r="J64" i="26"/>
  <c r="I64" i="26"/>
  <c r="K113" i="26"/>
  <c r="J113" i="26"/>
  <c r="I113" i="26"/>
  <c r="K32" i="26"/>
  <c r="J32" i="26"/>
  <c r="I32" i="26"/>
  <c r="K15" i="26"/>
  <c r="J15" i="26"/>
  <c r="I15" i="26"/>
  <c r="H20" i="26"/>
  <c r="C118" i="26"/>
  <c r="L154" i="22"/>
  <c r="K154" i="22"/>
  <c r="J154" i="22"/>
  <c r="L102" i="22"/>
  <c r="K102" i="22"/>
  <c r="J102" i="22"/>
  <c r="L144" i="22"/>
  <c r="K144" i="22"/>
  <c r="J144" i="22"/>
  <c r="K39" i="22"/>
  <c r="J39" i="22"/>
  <c r="K57" i="22"/>
  <c r="J57" i="22"/>
  <c r="H100" i="21"/>
  <c r="K80" i="22"/>
  <c r="J80" i="22"/>
  <c r="I47" i="21"/>
  <c r="H47" i="21"/>
  <c r="G50" i="21"/>
  <c r="P21" i="22"/>
  <c r="K18" i="22"/>
  <c r="J18" i="22"/>
  <c r="Q10" i="21"/>
  <c r="R10" i="21"/>
  <c r="R16" i="21"/>
  <c r="R20" i="21"/>
  <c r="R19" i="21"/>
  <c r="R13" i="21"/>
  <c r="C22" i="21"/>
  <c r="E147" i="22"/>
  <c r="C134" i="21"/>
  <c r="X89" i="19"/>
  <c r="X104" i="19"/>
  <c r="X97" i="19"/>
  <c r="W105" i="19"/>
  <c r="P28" i="19"/>
  <c r="P72" i="19"/>
  <c r="N90" i="18"/>
  <c r="Q131" i="18"/>
  <c r="Q123" i="18"/>
  <c r="O106" i="18"/>
  <c r="I137" i="18"/>
  <c r="I68" i="18"/>
  <c r="H76" i="18"/>
  <c r="Q46" i="18"/>
  <c r="D134" i="18"/>
  <c r="J123" i="30"/>
  <c r="E62" i="28"/>
  <c r="L55" i="28"/>
  <c r="J55" i="28"/>
  <c r="M113" i="28"/>
  <c r="L113" i="28"/>
  <c r="K113" i="28"/>
  <c r="J113" i="28"/>
  <c r="I113" i="28"/>
  <c r="M86" i="28"/>
  <c r="L86" i="28"/>
  <c r="K86" i="28"/>
  <c r="J86" i="28"/>
  <c r="I86" i="28"/>
  <c r="M71" i="28"/>
  <c r="L71" i="28"/>
  <c r="J71" i="28"/>
  <c r="I71" i="28"/>
  <c r="K71" i="28"/>
  <c r="E48" i="28"/>
  <c r="C48" i="28"/>
  <c r="C146" i="28"/>
  <c r="I87" i="28"/>
  <c r="K87" i="28"/>
  <c r="K82" i="27"/>
  <c r="I82" i="27"/>
  <c r="H90" i="27"/>
  <c r="J82" i="27"/>
  <c r="J116" i="27"/>
  <c r="K116" i="27"/>
  <c r="I116" i="27"/>
  <c r="K80" i="27"/>
  <c r="I80" i="27"/>
  <c r="J80" i="27"/>
  <c r="J106" i="27"/>
  <c r="K106" i="27"/>
  <c r="I106" i="27"/>
  <c r="C48" i="27"/>
  <c r="J139" i="26"/>
  <c r="I139" i="26"/>
  <c r="K139" i="26"/>
  <c r="C62" i="26"/>
  <c r="K99" i="26"/>
  <c r="J99" i="26"/>
  <c r="I99" i="26"/>
  <c r="G146" i="26"/>
  <c r="K9" i="26"/>
  <c r="J9" i="26"/>
  <c r="I9" i="26"/>
  <c r="C90" i="26"/>
  <c r="F20" i="26"/>
  <c r="L152" i="22"/>
  <c r="K152" i="22"/>
  <c r="J152" i="22"/>
  <c r="L100" i="22"/>
  <c r="K100" i="22"/>
  <c r="J100" i="22"/>
  <c r="L142" i="22"/>
  <c r="K142" i="22"/>
  <c r="J142" i="22"/>
  <c r="I150" i="21"/>
  <c r="H150" i="21"/>
  <c r="H16" i="21"/>
  <c r="I16" i="21"/>
  <c r="G22" i="21"/>
  <c r="I113" i="21"/>
  <c r="H113" i="21"/>
  <c r="K33" i="22"/>
  <c r="J33" i="22"/>
  <c r="I152" i="21"/>
  <c r="H152" i="21"/>
  <c r="K118" i="22"/>
  <c r="J118" i="22"/>
  <c r="E92" i="21"/>
  <c r="H119" i="22"/>
  <c r="G77" i="19"/>
  <c r="X115" i="19"/>
  <c r="W49" i="19"/>
  <c r="X41" i="19"/>
  <c r="X102" i="19"/>
  <c r="P67" i="19"/>
  <c r="P44" i="19"/>
  <c r="P104" i="19"/>
  <c r="E78" i="18"/>
  <c r="P148" i="18"/>
  <c r="Q149" i="18"/>
  <c r="Q144" i="18"/>
  <c r="L104" i="18"/>
  <c r="K160" i="18"/>
  <c r="D64" i="18"/>
  <c r="I84" i="18"/>
  <c r="I40" i="18"/>
  <c r="H48" i="18"/>
  <c r="N34" i="18"/>
  <c r="G146" i="18"/>
  <c r="I93" i="18"/>
  <c r="H92" i="18"/>
  <c r="J90" i="17"/>
  <c r="I90" i="17"/>
  <c r="H187" i="30"/>
  <c r="H191" i="30"/>
  <c r="J188" i="30"/>
  <c r="L188" i="30"/>
  <c r="J125" i="30"/>
  <c r="D76" i="28"/>
  <c r="K72" i="28"/>
  <c r="I72" i="28"/>
  <c r="M72" i="28"/>
  <c r="L72" i="28"/>
  <c r="J72" i="28"/>
  <c r="I140" i="28"/>
  <c r="M140" i="28"/>
  <c r="L140" i="28"/>
  <c r="K140" i="28"/>
  <c r="J140" i="28"/>
  <c r="M108" i="28"/>
  <c r="L108" i="28"/>
  <c r="K108" i="28"/>
  <c r="J108" i="28"/>
  <c r="I108" i="28"/>
  <c r="M93" i="28"/>
  <c r="L93" i="28"/>
  <c r="K93" i="28"/>
  <c r="J93" i="28"/>
  <c r="I93" i="28"/>
  <c r="L38" i="28"/>
  <c r="K38" i="28"/>
  <c r="J38" i="28"/>
  <c r="I38" i="28"/>
  <c r="M38" i="28"/>
  <c r="E132" i="28"/>
  <c r="J107" i="28"/>
  <c r="L107" i="28"/>
  <c r="E34" i="28"/>
  <c r="C118" i="28"/>
  <c r="M56" i="28"/>
  <c r="L56" i="28"/>
  <c r="K56" i="28"/>
  <c r="J56" i="28"/>
  <c r="I56" i="28"/>
  <c r="C104" i="28"/>
  <c r="I100" i="27"/>
  <c r="K100" i="27"/>
  <c r="J100" i="27"/>
  <c r="K103" i="27"/>
  <c r="J103" i="27"/>
  <c r="I103" i="27"/>
  <c r="J138" i="27"/>
  <c r="I138" i="27"/>
  <c r="H146" i="27"/>
  <c r="K138" i="27"/>
  <c r="K74" i="27"/>
  <c r="J74" i="27"/>
  <c r="I74" i="27"/>
  <c r="K64" i="27"/>
  <c r="J64" i="27"/>
  <c r="I64" i="27"/>
  <c r="K37" i="27"/>
  <c r="J37" i="27"/>
  <c r="I37" i="27"/>
  <c r="J88" i="27"/>
  <c r="I88" i="27"/>
  <c r="I50" i="26"/>
  <c r="K50" i="26"/>
  <c r="J50" i="26"/>
  <c r="I121" i="26"/>
  <c r="K121" i="26"/>
  <c r="J121" i="26"/>
  <c r="K44" i="26"/>
  <c r="J44" i="26"/>
  <c r="I44" i="26"/>
  <c r="K78" i="26"/>
  <c r="J78" i="26"/>
  <c r="I78" i="26"/>
  <c r="K89" i="26"/>
  <c r="J89" i="26"/>
  <c r="I89" i="26"/>
  <c r="L150" i="22"/>
  <c r="K150" i="22"/>
  <c r="J150" i="22"/>
  <c r="L98" i="22"/>
  <c r="K98" i="22"/>
  <c r="J98" i="22"/>
  <c r="I105" i="22"/>
  <c r="L138" i="22"/>
  <c r="K138" i="22"/>
  <c r="J138" i="22"/>
  <c r="D77" i="22"/>
  <c r="H146" i="21"/>
  <c r="C63" i="22"/>
  <c r="E106" i="21"/>
  <c r="K108" i="22"/>
  <c r="J108" i="22"/>
  <c r="I75" i="21"/>
  <c r="H75" i="21"/>
  <c r="K46" i="22"/>
  <c r="J46" i="22"/>
  <c r="E148" i="21"/>
  <c r="E105" i="22"/>
  <c r="G107" i="19"/>
  <c r="G135" i="19"/>
  <c r="X34" i="19"/>
  <c r="X54" i="19"/>
  <c r="X108" i="19"/>
  <c r="W107" i="19"/>
  <c r="P123" i="19"/>
  <c r="P58" i="19"/>
  <c r="P110" i="19"/>
  <c r="G76" i="18"/>
  <c r="Q56" i="18"/>
  <c r="Q125" i="18"/>
  <c r="S20" i="18"/>
  <c r="K62" i="18"/>
  <c r="I112" i="18"/>
  <c r="I61" i="18"/>
  <c r="F118" i="18"/>
  <c r="V93" i="19"/>
  <c r="D77" i="16"/>
  <c r="J143" i="17"/>
  <c r="I143" i="17"/>
  <c r="F186" i="30"/>
  <c r="H186" i="30"/>
  <c r="F128" i="30"/>
  <c r="H128" i="30"/>
  <c r="M156" i="28"/>
  <c r="L156" i="28"/>
  <c r="K156" i="28"/>
  <c r="J156" i="28"/>
  <c r="I156" i="28"/>
  <c r="M98" i="28"/>
  <c r="L98" i="28"/>
  <c r="K98" i="28"/>
  <c r="J98" i="28"/>
  <c r="I98" i="28"/>
  <c r="M114" i="28"/>
  <c r="J114" i="28"/>
  <c r="L114" i="28"/>
  <c r="K114" i="28"/>
  <c r="I114" i="28"/>
  <c r="D48" i="28"/>
  <c r="E160" i="28"/>
  <c r="D160" i="28"/>
  <c r="F62" i="28"/>
  <c r="M17" i="28"/>
  <c r="K17" i="28"/>
  <c r="I17" i="28"/>
  <c r="L17" i="28"/>
  <c r="J17" i="28"/>
  <c r="G90" i="28"/>
  <c r="K82" i="28"/>
  <c r="I82" i="28"/>
  <c r="K47" i="27"/>
  <c r="J47" i="27"/>
  <c r="I47" i="27"/>
  <c r="I16" i="27"/>
  <c r="K16" i="27"/>
  <c r="J16" i="27"/>
  <c r="K125" i="27"/>
  <c r="J125" i="27"/>
  <c r="I125" i="27"/>
  <c r="H132" i="27"/>
  <c r="J159" i="27"/>
  <c r="I159" i="27"/>
  <c r="K159" i="27"/>
  <c r="K61" i="27"/>
  <c r="J61" i="27"/>
  <c r="I61" i="27"/>
  <c r="E132" i="27"/>
  <c r="E104" i="27"/>
  <c r="K102" i="27"/>
  <c r="J102" i="27"/>
  <c r="I102" i="27"/>
  <c r="I85" i="27"/>
  <c r="K85" i="27"/>
  <c r="J85" i="27"/>
  <c r="G90" i="27"/>
  <c r="J59" i="26"/>
  <c r="I59" i="26"/>
  <c r="K59" i="26"/>
  <c r="K142" i="26"/>
  <c r="J142" i="26"/>
  <c r="I142" i="26"/>
  <c r="K73" i="26"/>
  <c r="J73" i="26"/>
  <c r="I73" i="26"/>
  <c r="J97" i="26"/>
  <c r="K97" i="26"/>
  <c r="I97" i="26"/>
  <c r="L145" i="22"/>
  <c r="K145" i="22"/>
  <c r="J145" i="22"/>
  <c r="L96" i="22"/>
  <c r="K96" i="22"/>
  <c r="J96" i="22"/>
  <c r="L136" i="22"/>
  <c r="K136" i="22"/>
  <c r="J136" i="22"/>
  <c r="D105" i="22"/>
  <c r="C119" i="22"/>
  <c r="C21" i="22"/>
  <c r="W18" i="22"/>
  <c r="V18" i="22"/>
  <c r="C105" i="22"/>
  <c r="F49" i="22"/>
  <c r="K93" i="22"/>
  <c r="J93" i="22"/>
  <c r="F147" i="22"/>
  <c r="C120" i="21"/>
  <c r="G23" i="19"/>
  <c r="X47" i="19"/>
  <c r="X159" i="19"/>
  <c r="X113" i="19"/>
  <c r="P25" i="19"/>
  <c r="O77" i="19"/>
  <c r="P69" i="19"/>
  <c r="P129" i="19"/>
  <c r="Q43" i="18"/>
  <c r="Q85" i="18"/>
  <c r="O148" i="18"/>
  <c r="V50" i="18"/>
  <c r="M64" i="18"/>
  <c r="L160" i="18"/>
  <c r="F62" i="18"/>
  <c r="I127" i="18"/>
  <c r="I83" i="18"/>
  <c r="I109" i="18"/>
  <c r="V49" i="19"/>
  <c r="N9" i="19"/>
  <c r="J55" i="17"/>
  <c r="I55" i="17"/>
  <c r="H63" i="17"/>
  <c r="H51" i="17"/>
  <c r="J130" i="30"/>
  <c r="L12" i="30"/>
  <c r="F48" i="28"/>
  <c r="M103" i="28"/>
  <c r="L103" i="28"/>
  <c r="K103" i="28"/>
  <c r="J103" i="28"/>
  <c r="I103" i="28"/>
  <c r="M120" i="28"/>
  <c r="L120" i="28"/>
  <c r="K120" i="28"/>
  <c r="J120" i="28"/>
  <c r="I120" i="28"/>
  <c r="L139" i="28"/>
  <c r="K139" i="28"/>
  <c r="J139" i="28"/>
  <c r="M139" i="28"/>
  <c r="I139" i="28"/>
  <c r="G146" i="28"/>
  <c r="F34" i="28"/>
  <c r="M36" i="28"/>
  <c r="L36" i="28"/>
  <c r="K36" i="28"/>
  <c r="J36" i="28"/>
  <c r="I36" i="28"/>
  <c r="E104" i="28"/>
  <c r="D34" i="28"/>
  <c r="H20" i="28"/>
  <c r="M12" i="28"/>
  <c r="L12" i="28"/>
  <c r="K12" i="28"/>
  <c r="J12" i="28"/>
  <c r="I12" i="28"/>
  <c r="M135" i="28"/>
  <c r="L135" i="28"/>
  <c r="J135" i="28"/>
  <c r="I135" i="28"/>
  <c r="K135" i="28"/>
  <c r="K64" i="28"/>
  <c r="I64" i="28"/>
  <c r="K73" i="28"/>
  <c r="I73" i="28"/>
  <c r="K101" i="27"/>
  <c r="I101" i="27"/>
  <c r="J101" i="27"/>
  <c r="I148" i="27"/>
  <c r="K148" i="27"/>
  <c r="J148" i="27"/>
  <c r="C160" i="27"/>
  <c r="J25" i="27"/>
  <c r="I25" i="27"/>
  <c r="J136" i="26"/>
  <c r="I136" i="26"/>
  <c r="K136" i="26"/>
  <c r="K109" i="26"/>
  <c r="J109" i="26"/>
  <c r="I109" i="26"/>
  <c r="E34" i="26"/>
  <c r="E146" i="26"/>
  <c r="C104" i="26"/>
  <c r="D48" i="26"/>
  <c r="K134" i="26"/>
  <c r="J134" i="26"/>
  <c r="I134" i="26"/>
  <c r="F90" i="26"/>
  <c r="C160" i="26"/>
  <c r="L143" i="22"/>
  <c r="K143" i="22"/>
  <c r="J143" i="22"/>
  <c r="L94" i="22"/>
  <c r="K94" i="22"/>
  <c r="J94" i="22"/>
  <c r="L9" i="22"/>
  <c r="K9" i="22"/>
  <c r="J9" i="22"/>
  <c r="L74" i="22"/>
  <c r="L58" i="22"/>
  <c r="L75" i="22"/>
  <c r="L66" i="22"/>
  <c r="L16" i="22"/>
  <c r="L15" i="22"/>
  <c r="L42" i="22"/>
  <c r="L45" i="22"/>
  <c r="L32" i="22"/>
  <c r="L30" i="22"/>
  <c r="L61" i="22"/>
  <c r="L101" i="22"/>
  <c r="L90" i="22"/>
  <c r="L26" i="22"/>
  <c r="L34" i="22"/>
  <c r="L88" i="22"/>
  <c r="L13" i="22"/>
  <c r="L69" i="22"/>
  <c r="L12" i="22"/>
  <c r="L28" i="22"/>
  <c r="L68" i="22"/>
  <c r="L48" i="22"/>
  <c r="L38" i="22"/>
  <c r="L108" i="22"/>
  <c r="L33" i="22"/>
  <c r="L47" i="22"/>
  <c r="L116" i="22"/>
  <c r="L40" i="22"/>
  <c r="L99" i="22"/>
  <c r="L17" i="22"/>
  <c r="L67" i="22"/>
  <c r="L71" i="22"/>
  <c r="L52" i="22"/>
  <c r="L112" i="22"/>
  <c r="L43" i="22"/>
  <c r="L39" i="22"/>
  <c r="L86" i="22"/>
  <c r="L18" i="22"/>
  <c r="L46" i="22"/>
  <c r="L114" i="22"/>
  <c r="L110" i="22"/>
  <c r="L14" i="22"/>
  <c r="L59" i="22"/>
  <c r="L25" i="22"/>
  <c r="L57" i="22"/>
  <c r="L24" i="22"/>
  <c r="L44" i="22"/>
  <c r="L97" i="22"/>
  <c r="L103" i="22"/>
  <c r="L65" i="22"/>
  <c r="L27" i="22"/>
  <c r="L80" i="22"/>
  <c r="L23" i="22"/>
  <c r="L62" i="22"/>
  <c r="L53" i="22"/>
  <c r="L60" i="22"/>
  <c r="L51" i="22"/>
  <c r="L31" i="22"/>
  <c r="L19" i="22"/>
  <c r="L41" i="22"/>
  <c r="L82" i="22"/>
  <c r="L55" i="22"/>
  <c r="L84" i="22"/>
  <c r="L56" i="22"/>
  <c r="L70" i="22"/>
  <c r="L72" i="22"/>
  <c r="L54" i="22"/>
  <c r="L10" i="22"/>
  <c r="L37" i="22"/>
  <c r="L29" i="22"/>
  <c r="L11" i="22"/>
  <c r="L93" i="22"/>
  <c r="L118" i="22"/>
  <c r="L95" i="22"/>
  <c r="L76" i="22"/>
  <c r="L73" i="22"/>
  <c r="L129" i="22"/>
  <c r="K129" i="22"/>
  <c r="J129" i="22"/>
  <c r="G134" i="21"/>
  <c r="I126" i="21"/>
  <c r="H126" i="21"/>
  <c r="I91" i="21"/>
  <c r="H91" i="21"/>
  <c r="K28" i="22"/>
  <c r="J28" i="22"/>
  <c r="K90" i="22"/>
  <c r="J90" i="22"/>
  <c r="H57" i="21"/>
  <c r="F64" i="21"/>
  <c r="K95" i="22"/>
  <c r="J95" i="22"/>
  <c r="K62" i="22"/>
  <c r="J62" i="22"/>
  <c r="K99" i="22"/>
  <c r="J99" i="22"/>
  <c r="K65" i="22"/>
  <c r="J65" i="22"/>
  <c r="O22" i="21"/>
  <c r="X140" i="19"/>
  <c r="X145" i="19"/>
  <c r="P30" i="19"/>
  <c r="P122" i="19"/>
  <c r="O121" i="19"/>
  <c r="P130" i="19"/>
  <c r="Q59" i="18"/>
  <c r="I37" i="18"/>
  <c r="H36" i="18"/>
  <c r="Q136" i="18"/>
  <c r="L146" i="18"/>
  <c r="K148" i="18"/>
  <c r="P48" i="19"/>
  <c r="I144" i="18"/>
  <c r="I159" i="18"/>
  <c r="G132" i="18"/>
  <c r="S8" i="18"/>
  <c r="I56" i="18"/>
  <c r="N121" i="19"/>
  <c r="P64" i="18"/>
  <c r="Q65" i="18"/>
  <c r="I43" i="17"/>
  <c r="J43" i="17"/>
  <c r="H49" i="17"/>
  <c r="F122" i="30"/>
  <c r="J42" i="28"/>
  <c r="M42" i="28"/>
  <c r="L42" i="28"/>
  <c r="K42" i="28"/>
  <c r="I42" i="28"/>
  <c r="J40" i="28"/>
  <c r="I40" i="28"/>
  <c r="H48" i="28"/>
  <c r="L40" i="28"/>
  <c r="M40" i="28"/>
  <c r="K40" i="28"/>
  <c r="M125" i="28"/>
  <c r="L125" i="28"/>
  <c r="K125" i="28"/>
  <c r="J125" i="28"/>
  <c r="I125" i="28"/>
  <c r="K159" i="28"/>
  <c r="M159" i="28"/>
  <c r="L159" i="28"/>
  <c r="J159" i="28"/>
  <c r="I159" i="28"/>
  <c r="K155" i="28"/>
  <c r="L155" i="28"/>
  <c r="J155" i="28"/>
  <c r="M155" i="28"/>
  <c r="I155" i="28"/>
  <c r="M26" i="28"/>
  <c r="L26" i="28"/>
  <c r="K26" i="28"/>
  <c r="J26" i="28"/>
  <c r="I26" i="28"/>
  <c r="H34" i="28"/>
  <c r="M24" i="28"/>
  <c r="L24" i="28"/>
  <c r="K24" i="28"/>
  <c r="J24" i="28"/>
  <c r="I24" i="28"/>
  <c r="M58" i="28"/>
  <c r="L58" i="28"/>
  <c r="K58" i="28"/>
  <c r="J58" i="28"/>
  <c r="I58" i="28"/>
  <c r="G76" i="28"/>
  <c r="K68" i="28"/>
  <c r="I68" i="28"/>
  <c r="D20" i="27"/>
  <c r="K123" i="27"/>
  <c r="I123" i="27"/>
  <c r="J123" i="27"/>
  <c r="K93" i="27"/>
  <c r="J93" i="27"/>
  <c r="I93" i="27"/>
  <c r="G132" i="27"/>
  <c r="J124" i="27"/>
  <c r="I124" i="27"/>
  <c r="K54" i="27"/>
  <c r="J54" i="27"/>
  <c r="I54" i="27"/>
  <c r="H62" i="27"/>
  <c r="D118" i="27"/>
  <c r="D104" i="27"/>
  <c r="J68" i="27"/>
  <c r="H76" i="27"/>
  <c r="K68" i="27"/>
  <c r="I68" i="27"/>
  <c r="G76" i="27"/>
  <c r="J131" i="26"/>
  <c r="I131" i="26"/>
  <c r="K131" i="26"/>
  <c r="G132" i="26"/>
  <c r="K130" i="26"/>
  <c r="J130" i="26"/>
  <c r="I130" i="26"/>
  <c r="K93" i="26"/>
  <c r="J93" i="26"/>
  <c r="I93" i="26"/>
  <c r="K80" i="26"/>
  <c r="J80" i="26"/>
  <c r="I80" i="26"/>
  <c r="K129" i="26"/>
  <c r="J129" i="26"/>
  <c r="I129" i="26"/>
  <c r="H90" i="26"/>
  <c r="K82" i="26"/>
  <c r="J82" i="26"/>
  <c r="I82" i="26"/>
  <c r="I117" i="26"/>
  <c r="K117" i="26"/>
  <c r="J117" i="26"/>
  <c r="L141" i="22"/>
  <c r="K141" i="22"/>
  <c r="J141" i="22"/>
  <c r="L89" i="22"/>
  <c r="K89" i="22"/>
  <c r="J89" i="22"/>
  <c r="L127" i="22"/>
  <c r="K127" i="22"/>
  <c r="J127" i="22"/>
  <c r="D161" i="22"/>
  <c r="I123" i="21"/>
  <c r="H123" i="21"/>
  <c r="I54" i="21"/>
  <c r="H54" i="21"/>
  <c r="K17" i="22"/>
  <c r="J17" i="22"/>
  <c r="K59" i="22"/>
  <c r="J59" i="22"/>
  <c r="K88" i="22"/>
  <c r="J88" i="22"/>
  <c r="K61" i="22"/>
  <c r="J61" i="22"/>
  <c r="R18" i="21"/>
  <c r="Q18" i="21"/>
  <c r="E161" i="22"/>
  <c r="E49" i="22"/>
  <c r="E91" i="22"/>
  <c r="G133" i="19"/>
  <c r="G51" i="19"/>
  <c r="X48" i="19"/>
  <c r="X95" i="19"/>
  <c r="X143" i="19"/>
  <c r="P101" i="19"/>
  <c r="P138" i="19"/>
  <c r="P128" i="19"/>
  <c r="Q71" i="18"/>
  <c r="D78" i="18"/>
  <c r="L78" i="18"/>
  <c r="I123" i="18"/>
  <c r="I47" i="18"/>
  <c r="V133" i="19"/>
  <c r="V36" i="18"/>
  <c r="N149" i="19"/>
  <c r="P62" i="18"/>
  <c r="Q54" i="18"/>
  <c r="D161" i="16"/>
  <c r="D149" i="16"/>
  <c r="J16" i="17"/>
  <c r="I16" i="17"/>
  <c r="I119" i="21"/>
  <c r="H119" i="21"/>
  <c r="C49" i="22"/>
  <c r="C77" i="22"/>
  <c r="H129" i="21"/>
  <c r="I129" i="21"/>
  <c r="H105" i="22"/>
  <c r="K97" i="22"/>
  <c r="J97" i="22"/>
  <c r="I159" i="21"/>
  <c r="H159" i="21"/>
  <c r="K16" i="22"/>
  <c r="J16" i="22"/>
  <c r="K73" i="22"/>
  <c r="J73" i="22"/>
  <c r="H49" i="22"/>
  <c r="K41" i="22"/>
  <c r="J41" i="22"/>
  <c r="K56" i="22"/>
  <c r="H63" i="22"/>
  <c r="J56" i="22"/>
  <c r="F77" i="22"/>
  <c r="E21" i="22"/>
  <c r="G79" i="19"/>
  <c r="P18" i="19"/>
  <c r="X128" i="19"/>
  <c r="X100" i="19"/>
  <c r="X154" i="19"/>
  <c r="P38" i="19"/>
  <c r="O37" i="19"/>
  <c r="P137" i="19"/>
  <c r="P141" i="19"/>
  <c r="Q115" i="18"/>
  <c r="M50" i="18"/>
  <c r="I153" i="18"/>
  <c r="I154" i="18"/>
  <c r="E160" i="18"/>
  <c r="I19" i="18"/>
  <c r="S62" i="18"/>
  <c r="J139" i="17"/>
  <c r="I139" i="17"/>
  <c r="H147" i="17"/>
  <c r="H135" i="17"/>
  <c r="J51" i="36"/>
  <c r="I51" i="36"/>
  <c r="F277" i="30"/>
  <c r="H239" i="30"/>
  <c r="J239" i="30"/>
  <c r="F232" i="30"/>
  <c r="H232" i="30"/>
  <c r="F241" i="30"/>
  <c r="V10" i="35"/>
  <c r="J185" i="30"/>
  <c r="L185" i="30"/>
  <c r="AS11" i="35"/>
  <c r="AQ22" i="35"/>
  <c r="AR11" i="35"/>
  <c r="AT11" i="35"/>
  <c r="F185" i="30"/>
  <c r="J43" i="33"/>
  <c r="L36" i="30"/>
  <c r="F121" i="30"/>
  <c r="H120" i="30"/>
  <c r="J120" i="30"/>
  <c r="I32" i="28"/>
  <c r="K32" i="28"/>
  <c r="M154" i="28"/>
  <c r="L154" i="28"/>
  <c r="K154" i="28"/>
  <c r="J154" i="28"/>
  <c r="I154" i="28"/>
  <c r="L110" i="28"/>
  <c r="K110" i="28"/>
  <c r="J110" i="28"/>
  <c r="I110" i="28"/>
  <c r="H118" i="28"/>
  <c r="M110" i="28"/>
  <c r="M126" i="28"/>
  <c r="K126" i="28"/>
  <c r="J126" i="28"/>
  <c r="L126" i="28"/>
  <c r="I126" i="28"/>
  <c r="J9" i="28"/>
  <c r="L9" i="28"/>
  <c r="L149" i="28"/>
  <c r="J149" i="28"/>
  <c r="F104" i="28"/>
  <c r="G34" i="28"/>
  <c r="L158" i="28"/>
  <c r="M158" i="28"/>
  <c r="K158" i="28"/>
  <c r="J158" i="28"/>
  <c r="I158" i="28"/>
  <c r="L43" i="28"/>
  <c r="J43" i="28"/>
  <c r="J143" i="27"/>
  <c r="I143" i="27"/>
  <c r="K143" i="27"/>
  <c r="J50" i="27"/>
  <c r="I50" i="27"/>
  <c r="K50" i="27"/>
  <c r="J89" i="27"/>
  <c r="K89" i="27"/>
  <c r="I89" i="27"/>
  <c r="K136" i="27"/>
  <c r="J136" i="27"/>
  <c r="I136" i="27"/>
  <c r="E90" i="27"/>
  <c r="F20" i="27"/>
  <c r="K60" i="27"/>
  <c r="J60" i="27"/>
  <c r="I60" i="27"/>
  <c r="F90" i="27"/>
  <c r="K134" i="27"/>
  <c r="J134" i="27"/>
  <c r="I134" i="27"/>
  <c r="H132" i="26"/>
  <c r="J124" i="26"/>
  <c r="I124" i="26"/>
  <c r="K124" i="26"/>
  <c r="J140" i="26"/>
  <c r="I140" i="26"/>
  <c r="K140" i="26"/>
  <c r="C132" i="26"/>
  <c r="F48" i="26"/>
  <c r="E90" i="26"/>
  <c r="K68" i="26"/>
  <c r="J68" i="26"/>
  <c r="I68" i="26"/>
  <c r="H76" i="26"/>
  <c r="J70" i="26"/>
  <c r="I70" i="26"/>
  <c r="D76" i="26"/>
  <c r="V9" i="22"/>
  <c r="X9" i="22"/>
  <c r="W9" i="22"/>
  <c r="X10" i="22"/>
  <c r="X15" i="22"/>
  <c r="X11" i="22"/>
  <c r="X18" i="22"/>
  <c r="X13" i="22"/>
  <c r="X16" i="22"/>
  <c r="X20" i="22"/>
  <c r="L137" i="22"/>
  <c r="K137" i="22"/>
  <c r="J137" i="22"/>
  <c r="L85" i="22"/>
  <c r="K85" i="22"/>
  <c r="J85" i="22"/>
  <c r="L123" i="22"/>
  <c r="K123" i="22"/>
  <c r="J123" i="22"/>
  <c r="F134" i="21"/>
  <c r="T21" i="22"/>
  <c r="W13" i="22"/>
  <c r="V13" i="22"/>
  <c r="I115" i="21"/>
  <c r="H115" i="21"/>
  <c r="K12" i="22"/>
  <c r="J12" i="22"/>
  <c r="K43" i="22"/>
  <c r="J43" i="22"/>
  <c r="F91" i="22"/>
  <c r="F161" i="22"/>
  <c r="E133" i="22"/>
  <c r="E35" i="22"/>
  <c r="D92" i="21"/>
  <c r="X24" i="19"/>
  <c r="W23" i="19"/>
  <c r="X14" i="19"/>
  <c r="W21" i="19"/>
  <c r="X124" i="19"/>
  <c r="X44" i="19"/>
  <c r="P150" i="19"/>
  <c r="O149" i="19"/>
  <c r="O105" i="19"/>
  <c r="P97" i="19"/>
  <c r="P152" i="19"/>
  <c r="Q155" i="18"/>
  <c r="E22" i="18"/>
  <c r="I86" i="18"/>
  <c r="I126" i="18"/>
  <c r="D34" i="18"/>
  <c r="J115" i="17"/>
  <c r="I115" i="17"/>
  <c r="L33" i="30"/>
  <c r="F123" i="30"/>
  <c r="I30" i="28"/>
  <c r="K30" i="28"/>
  <c r="M30" i="28"/>
  <c r="L30" i="28"/>
  <c r="J30" i="28"/>
  <c r="G48" i="28"/>
  <c r="M94" i="28"/>
  <c r="L94" i="28"/>
  <c r="K94" i="28"/>
  <c r="J94" i="28"/>
  <c r="I94" i="28"/>
  <c r="J145" i="28"/>
  <c r="M145" i="28"/>
  <c r="L145" i="28"/>
  <c r="K145" i="28"/>
  <c r="I145" i="28"/>
  <c r="L148" i="28"/>
  <c r="M148" i="28"/>
  <c r="K148" i="28"/>
  <c r="J148" i="28"/>
  <c r="I148" i="28"/>
  <c r="K107" i="28"/>
  <c r="I107" i="28"/>
  <c r="G160" i="28"/>
  <c r="M137" i="28"/>
  <c r="L137" i="28"/>
  <c r="J137" i="28"/>
  <c r="I137" i="28"/>
  <c r="K137" i="28"/>
  <c r="F132" i="28"/>
  <c r="M14" i="28"/>
  <c r="L14" i="28"/>
  <c r="K14" i="28"/>
  <c r="J14" i="28"/>
  <c r="I14" i="28"/>
  <c r="G20" i="28"/>
  <c r="D118" i="28"/>
  <c r="J69" i="28"/>
  <c r="I69" i="28"/>
  <c r="M69" i="28"/>
  <c r="L69" i="28"/>
  <c r="K69" i="28"/>
  <c r="H76" i="28"/>
  <c r="M31" i="28"/>
  <c r="L31" i="28"/>
  <c r="K31" i="28"/>
  <c r="J31" i="28"/>
  <c r="I31" i="28"/>
  <c r="K41" i="28"/>
  <c r="I41" i="28"/>
  <c r="J111" i="27"/>
  <c r="K111" i="27"/>
  <c r="I111" i="27"/>
  <c r="K157" i="27"/>
  <c r="J157" i="27"/>
  <c r="I157" i="27"/>
  <c r="K52" i="27"/>
  <c r="J52" i="27"/>
  <c r="I52" i="27"/>
  <c r="E160" i="27"/>
  <c r="K153" i="27"/>
  <c r="J153" i="27"/>
  <c r="I153" i="27"/>
  <c r="I114" i="26"/>
  <c r="K114" i="26"/>
  <c r="J114" i="26"/>
  <c r="I28" i="26"/>
  <c r="J28" i="26"/>
  <c r="K28" i="26"/>
  <c r="H34" i="26"/>
  <c r="I128" i="26"/>
  <c r="K128" i="26"/>
  <c r="J128" i="26"/>
  <c r="J83" i="26"/>
  <c r="I83" i="26"/>
  <c r="K83" i="26"/>
  <c r="K23" i="26"/>
  <c r="J23" i="26"/>
  <c r="I23" i="26"/>
  <c r="K56" i="26"/>
  <c r="J56" i="26"/>
  <c r="I56" i="26"/>
  <c r="E118" i="26"/>
  <c r="E76" i="26"/>
  <c r="C76" i="26"/>
  <c r="L135" i="22"/>
  <c r="K135" i="22"/>
  <c r="J135" i="22"/>
  <c r="L83" i="22"/>
  <c r="K83" i="22"/>
  <c r="J83" i="22"/>
  <c r="I91" i="22"/>
  <c r="L121" i="22"/>
  <c r="K121" i="22"/>
  <c r="J121" i="22"/>
  <c r="K82" i="22"/>
  <c r="J82" i="22"/>
  <c r="D91" i="22"/>
  <c r="G106" i="21"/>
  <c r="I98" i="21"/>
  <c r="H98" i="21"/>
  <c r="C133" i="22"/>
  <c r="K86" i="22"/>
  <c r="J86" i="22"/>
  <c r="E134" i="21"/>
  <c r="I136" i="21"/>
  <c r="H136" i="21"/>
  <c r="I139" i="21"/>
  <c r="H139" i="21"/>
  <c r="K11" i="22"/>
  <c r="J11" i="22"/>
  <c r="K23" i="22"/>
  <c r="J23" i="22"/>
  <c r="K25" i="22"/>
  <c r="J25" i="22"/>
  <c r="K38" i="22"/>
  <c r="J38" i="22"/>
  <c r="K75" i="22"/>
  <c r="J75" i="22"/>
  <c r="F133" i="22"/>
  <c r="H161" i="22"/>
  <c r="G63" i="22"/>
  <c r="G161" i="22"/>
  <c r="C148" i="21"/>
  <c r="P20" i="19"/>
  <c r="X19" i="19"/>
  <c r="W147" i="19"/>
  <c r="X139" i="19"/>
  <c r="X55" i="19"/>
  <c r="W63" i="19"/>
  <c r="P75" i="19"/>
  <c r="P102" i="19"/>
  <c r="P160" i="19"/>
  <c r="Q81" i="18"/>
  <c r="Q86" i="18"/>
  <c r="U17" i="17"/>
  <c r="V17" i="17"/>
  <c r="S21" i="17"/>
  <c r="I23" i="18"/>
  <c r="H22" i="18"/>
  <c r="K90" i="18"/>
  <c r="I131" i="18"/>
  <c r="I155" i="18"/>
  <c r="V121" i="19"/>
  <c r="E120" i="18"/>
  <c r="N35" i="19"/>
  <c r="F50" i="18"/>
  <c r="D48" i="18"/>
  <c r="J39" i="17"/>
  <c r="I39" i="17"/>
  <c r="S10" i="43"/>
  <c r="R10" i="43"/>
  <c r="Q32" i="36"/>
  <c r="P32" i="36"/>
  <c r="P18" i="37"/>
  <c r="Q18" i="37"/>
  <c r="I38" i="35"/>
  <c r="H38" i="35"/>
  <c r="W35" i="35"/>
  <c r="V35" i="35"/>
  <c r="I7" i="37"/>
  <c r="J7" i="37"/>
  <c r="W30" i="35"/>
  <c r="V30" i="35"/>
  <c r="J35" i="36"/>
  <c r="I35" i="36"/>
  <c r="J47" i="36"/>
  <c r="I47" i="36"/>
  <c r="J283" i="30"/>
  <c r="J234" i="30"/>
  <c r="F236" i="30"/>
  <c r="V16" i="35"/>
  <c r="N18" i="35"/>
  <c r="L10" i="31"/>
  <c r="AT17" i="35"/>
  <c r="AS17" i="35"/>
  <c r="AR17" i="35"/>
  <c r="L10" i="30"/>
  <c r="F125" i="30"/>
  <c r="J18" i="28"/>
  <c r="I18" i="28"/>
  <c r="M18" i="28"/>
  <c r="L18" i="28"/>
  <c r="K18" i="28"/>
  <c r="M115" i="28"/>
  <c r="L115" i="28"/>
  <c r="K115" i="28"/>
  <c r="J115" i="28"/>
  <c r="I115" i="28"/>
  <c r="K57" i="28"/>
  <c r="J57" i="28"/>
  <c r="I57" i="28"/>
  <c r="M57" i="28"/>
  <c r="L57" i="28"/>
  <c r="M130" i="28"/>
  <c r="L130" i="28"/>
  <c r="J130" i="28"/>
  <c r="I130" i="28"/>
  <c r="K130" i="28"/>
  <c r="C34" i="28"/>
  <c r="M29" i="28"/>
  <c r="L29" i="28"/>
  <c r="K29" i="28"/>
  <c r="J29" i="28"/>
  <c r="I29" i="28"/>
  <c r="L87" i="28"/>
  <c r="J87" i="28"/>
  <c r="H34" i="27"/>
  <c r="K26" i="27"/>
  <c r="J26" i="27"/>
  <c r="I26" i="27"/>
  <c r="I67" i="27"/>
  <c r="K67" i="27"/>
  <c r="J67" i="27"/>
  <c r="K154" i="27"/>
  <c r="J154" i="27"/>
  <c r="I154" i="27"/>
  <c r="K40" i="27"/>
  <c r="J40" i="27"/>
  <c r="I40" i="27"/>
  <c r="H48" i="27"/>
  <c r="E48" i="27"/>
  <c r="J141" i="27"/>
  <c r="K141" i="27"/>
  <c r="I141" i="27"/>
  <c r="K44" i="27"/>
  <c r="J44" i="27"/>
  <c r="I44" i="27"/>
  <c r="E76" i="27"/>
  <c r="C104" i="27"/>
  <c r="D160" i="27"/>
  <c r="F76" i="27"/>
  <c r="I38" i="26"/>
  <c r="K38" i="26"/>
  <c r="J38" i="26"/>
  <c r="F34" i="26"/>
  <c r="I150" i="26"/>
  <c r="K150" i="26"/>
  <c r="J150" i="26"/>
  <c r="K52" i="26"/>
  <c r="J52" i="26"/>
  <c r="I52" i="26"/>
  <c r="F160" i="26"/>
  <c r="K75" i="26"/>
  <c r="J75" i="26"/>
  <c r="I75" i="26"/>
  <c r="F62" i="26"/>
  <c r="J88" i="26"/>
  <c r="I88" i="26"/>
  <c r="L132" i="22"/>
  <c r="K132" i="22"/>
  <c r="J132" i="22"/>
  <c r="L79" i="22"/>
  <c r="K79" i="22"/>
  <c r="J79" i="22"/>
  <c r="K74" i="22"/>
  <c r="J74" i="22"/>
  <c r="C35" i="22"/>
  <c r="V19" i="22"/>
  <c r="X19" i="22"/>
  <c r="W19" i="22"/>
  <c r="I155" i="21"/>
  <c r="H155" i="21"/>
  <c r="G162" i="21"/>
  <c r="K32" i="22"/>
  <c r="J32" i="22"/>
  <c r="K72" i="22"/>
  <c r="J72" i="22"/>
  <c r="L22" i="21"/>
  <c r="N22" i="21"/>
  <c r="E77" i="22"/>
  <c r="W91" i="19"/>
  <c r="X83" i="19"/>
  <c r="X25" i="19"/>
  <c r="X150" i="19"/>
  <c r="W149" i="19"/>
  <c r="X82" i="19"/>
  <c r="P139" i="19"/>
  <c r="O147" i="19"/>
  <c r="P108" i="19"/>
  <c r="O107" i="19"/>
  <c r="P140" i="19"/>
  <c r="M36" i="18"/>
  <c r="Q102" i="18"/>
  <c r="Q116" i="18"/>
  <c r="L50" i="18"/>
  <c r="I94" i="18"/>
  <c r="I142" i="18"/>
  <c r="F134" i="18"/>
  <c r="F51" i="17"/>
  <c r="E161" i="16"/>
  <c r="J146" i="17"/>
  <c r="I146" i="17"/>
  <c r="I76" i="21"/>
  <c r="H76" i="21"/>
  <c r="H116" i="21"/>
  <c r="I116" i="21"/>
  <c r="I142" i="21"/>
  <c r="H142" i="21"/>
  <c r="S21" i="22"/>
  <c r="I94" i="21"/>
  <c r="H94" i="21"/>
  <c r="G147" i="22"/>
  <c r="G121" i="19"/>
  <c r="D22" i="21"/>
  <c r="D50" i="21"/>
  <c r="X12" i="19"/>
  <c r="X30" i="19"/>
  <c r="X138" i="19"/>
  <c r="X87" i="19"/>
  <c r="P54" i="19"/>
  <c r="P145" i="19"/>
  <c r="P151" i="19"/>
  <c r="Q154" i="18"/>
  <c r="Q126" i="18"/>
  <c r="M62" i="18"/>
  <c r="O78" i="18"/>
  <c r="N148" i="18"/>
  <c r="D36" i="18"/>
  <c r="W19" i="17"/>
  <c r="V19" i="17"/>
  <c r="U19" i="17"/>
  <c r="K146" i="18"/>
  <c r="I44" i="18"/>
  <c r="G106" i="18"/>
  <c r="E104" i="18"/>
  <c r="S120" i="18"/>
  <c r="C77" i="16"/>
  <c r="J156" i="17"/>
  <c r="I156" i="17"/>
  <c r="J48" i="36"/>
  <c r="I48" i="36"/>
  <c r="J14" i="36"/>
  <c r="I14" i="36"/>
  <c r="L278" i="30"/>
  <c r="J230" i="30"/>
  <c r="N17" i="35"/>
  <c r="L9" i="31"/>
  <c r="V9" i="35"/>
  <c r="AT13" i="35"/>
  <c r="AS13" i="35"/>
  <c r="AR13" i="35"/>
  <c r="AS15" i="35"/>
  <c r="AR15" i="35"/>
  <c r="F187" i="30"/>
  <c r="L122" i="30"/>
  <c r="F130" i="30"/>
  <c r="K11" i="28"/>
  <c r="I11" i="28"/>
  <c r="L11" i="28"/>
  <c r="J11" i="28"/>
  <c r="M84" i="28"/>
  <c r="L84" i="28"/>
  <c r="K84" i="28"/>
  <c r="J84" i="28"/>
  <c r="I84" i="28"/>
  <c r="K100" i="28"/>
  <c r="J100" i="28"/>
  <c r="I100" i="28"/>
  <c r="M100" i="28"/>
  <c r="L100" i="28"/>
  <c r="E118" i="28"/>
  <c r="K22" i="28"/>
  <c r="I22" i="28"/>
  <c r="I59" i="27"/>
  <c r="K59" i="27"/>
  <c r="J59" i="27"/>
  <c r="K66" i="27"/>
  <c r="J66" i="27"/>
  <c r="I66" i="27"/>
  <c r="G160" i="27"/>
  <c r="J127" i="27"/>
  <c r="K127" i="27"/>
  <c r="I127" i="27"/>
  <c r="G48" i="27"/>
  <c r="K131" i="27"/>
  <c r="J131" i="27"/>
  <c r="I131" i="27"/>
  <c r="K32" i="27"/>
  <c r="J32" i="27"/>
  <c r="I32" i="27"/>
  <c r="D146" i="27"/>
  <c r="K120" i="27"/>
  <c r="J120" i="27"/>
  <c r="I120" i="27"/>
  <c r="D48" i="27"/>
  <c r="C76" i="27"/>
  <c r="C90" i="27"/>
  <c r="J135" i="27"/>
  <c r="I135" i="27"/>
  <c r="K135" i="27"/>
  <c r="K39" i="27"/>
  <c r="J39" i="27"/>
  <c r="I39" i="27"/>
  <c r="J108" i="26"/>
  <c r="I108" i="26"/>
  <c r="K108" i="26"/>
  <c r="G104" i="26"/>
  <c r="G20" i="26"/>
  <c r="K116" i="26"/>
  <c r="J116" i="26"/>
  <c r="I116" i="26"/>
  <c r="C34" i="26"/>
  <c r="E132" i="26"/>
  <c r="K87" i="26"/>
  <c r="J87" i="26"/>
  <c r="I87" i="26"/>
  <c r="K126" i="26"/>
  <c r="J126" i="26"/>
  <c r="I126" i="26"/>
  <c r="K153" i="26"/>
  <c r="J153" i="26"/>
  <c r="I153" i="26"/>
  <c r="I79" i="26"/>
  <c r="J79" i="26"/>
  <c r="L126" i="22"/>
  <c r="K126" i="22"/>
  <c r="J126" i="22"/>
  <c r="I145" i="21"/>
  <c r="H145" i="21"/>
  <c r="R21" i="22"/>
  <c r="I158" i="21"/>
  <c r="H158" i="21"/>
  <c r="E120" i="21"/>
  <c r="H91" i="22"/>
  <c r="H147" i="22"/>
  <c r="E119" i="22"/>
  <c r="X32" i="19"/>
  <c r="X153" i="19"/>
  <c r="W161" i="19"/>
  <c r="X158" i="19"/>
  <c r="X98" i="19"/>
  <c r="P117" i="19"/>
  <c r="P156" i="19"/>
  <c r="P41" i="19"/>
  <c r="O49" i="19"/>
  <c r="Q157" i="18"/>
  <c r="Q72" i="18"/>
  <c r="G36" i="18"/>
  <c r="N118" i="18"/>
  <c r="Q74" i="18"/>
  <c r="K78" i="18"/>
  <c r="I87" i="18"/>
  <c r="J111" i="17"/>
  <c r="I111" i="17"/>
  <c r="H119" i="17"/>
  <c r="AJ9" i="35"/>
  <c r="AK9" i="35"/>
  <c r="Q44" i="36"/>
  <c r="P44" i="36"/>
  <c r="Q25" i="37"/>
  <c r="P25" i="37"/>
  <c r="Q27" i="37"/>
  <c r="P27" i="37"/>
  <c r="H18" i="35"/>
  <c r="J26" i="36"/>
  <c r="I26" i="36"/>
  <c r="J44" i="36"/>
  <c r="I44" i="36"/>
  <c r="F6" i="40"/>
  <c r="F12" i="40"/>
  <c r="H6" i="40"/>
  <c r="I6" i="40"/>
  <c r="F11" i="40"/>
  <c r="J12" i="36"/>
  <c r="I12" i="36"/>
  <c r="J38" i="36"/>
  <c r="I38" i="36"/>
  <c r="AB9" i="35"/>
  <c r="L276" i="30"/>
  <c r="N13" i="35"/>
  <c r="L11" i="31"/>
  <c r="J21" i="31"/>
  <c r="AT16" i="35"/>
  <c r="AS16" i="35"/>
  <c r="AR16" i="35"/>
  <c r="J196" i="30"/>
  <c r="H129" i="30"/>
  <c r="L124" i="30"/>
  <c r="H119" i="30"/>
  <c r="E146" i="28"/>
  <c r="I9" i="28"/>
  <c r="K9" i="28"/>
  <c r="M106" i="28"/>
  <c r="L106" i="28"/>
  <c r="K106" i="28"/>
  <c r="J106" i="28"/>
  <c r="I106" i="28"/>
  <c r="K122" i="28"/>
  <c r="J122" i="28"/>
  <c r="I122" i="28"/>
  <c r="M122" i="28"/>
  <c r="L122" i="28"/>
  <c r="D20" i="28"/>
  <c r="M66" i="28"/>
  <c r="L66" i="28"/>
  <c r="J66" i="28"/>
  <c r="I66" i="28"/>
  <c r="K66" i="28"/>
  <c r="J97" i="27"/>
  <c r="K97" i="27"/>
  <c r="I97" i="27"/>
  <c r="I14" i="27"/>
  <c r="J14" i="27"/>
  <c r="G20" i="27"/>
  <c r="K87" i="27"/>
  <c r="J87" i="27"/>
  <c r="I87" i="27"/>
  <c r="J75" i="27"/>
  <c r="I75" i="27"/>
  <c r="F132" i="27"/>
  <c r="C132" i="27"/>
  <c r="K158" i="27"/>
  <c r="I158" i="27"/>
  <c r="J158" i="27"/>
  <c r="K56" i="27"/>
  <c r="J56" i="27"/>
  <c r="I56" i="27"/>
  <c r="I126" i="27"/>
  <c r="K126" i="27"/>
  <c r="J126" i="27"/>
  <c r="J151" i="27"/>
  <c r="I151" i="27"/>
  <c r="K151" i="27"/>
  <c r="G34" i="26"/>
  <c r="I26" i="26"/>
  <c r="J26" i="26"/>
  <c r="E20" i="26"/>
  <c r="H146" i="26"/>
  <c r="K138" i="26"/>
  <c r="J138" i="26"/>
  <c r="I138" i="26"/>
  <c r="D132" i="26"/>
  <c r="G48" i="26"/>
  <c r="K98" i="26"/>
  <c r="J98" i="26"/>
  <c r="I98" i="26"/>
  <c r="D62" i="26"/>
  <c r="I149" i="26"/>
  <c r="K149" i="26"/>
  <c r="J149" i="26"/>
  <c r="K157" i="26"/>
  <c r="J157" i="26"/>
  <c r="I157" i="26"/>
  <c r="L124" i="22"/>
  <c r="K124" i="22"/>
  <c r="J124" i="22"/>
  <c r="D49" i="22"/>
  <c r="H58" i="21"/>
  <c r="C91" i="22"/>
  <c r="F106" i="21"/>
  <c r="F148" i="21"/>
  <c r="I72" i="21"/>
  <c r="H72" i="21"/>
  <c r="G78" i="21"/>
  <c r="F162" i="21"/>
  <c r="K52" i="22"/>
  <c r="J52" i="22"/>
  <c r="E162" i="21"/>
  <c r="C36" i="21"/>
  <c r="X42" i="19"/>
  <c r="X142" i="19"/>
  <c r="X69" i="19"/>
  <c r="W77" i="19"/>
  <c r="X103" i="19"/>
  <c r="P42" i="19"/>
  <c r="P76" i="19"/>
  <c r="P73" i="19"/>
  <c r="Q14" i="18"/>
  <c r="Q88" i="18"/>
  <c r="Q94" i="18"/>
  <c r="E64" i="18"/>
  <c r="K64" i="18"/>
  <c r="K132" i="18"/>
  <c r="O50" i="18"/>
  <c r="H160" i="18"/>
  <c r="I152" i="18"/>
  <c r="X43" i="19"/>
  <c r="V91" i="19"/>
  <c r="V120" i="18"/>
  <c r="E119" i="16"/>
  <c r="I130" i="17"/>
  <c r="J130" i="17"/>
  <c r="J193" i="30"/>
  <c r="F127" i="30"/>
  <c r="H121" i="30"/>
  <c r="L116" i="28"/>
  <c r="K116" i="28"/>
  <c r="M116" i="28"/>
  <c r="J116" i="28"/>
  <c r="I116" i="28"/>
  <c r="M129" i="28"/>
  <c r="L129" i="28"/>
  <c r="K129" i="28"/>
  <c r="J129" i="28"/>
  <c r="I129" i="28"/>
  <c r="J112" i="28"/>
  <c r="I112" i="28"/>
  <c r="L112" i="28"/>
  <c r="M112" i="28"/>
  <c r="K112" i="28"/>
  <c r="M61" i="28"/>
  <c r="L61" i="28"/>
  <c r="K61" i="28"/>
  <c r="J61" i="28"/>
  <c r="I61" i="28"/>
  <c r="C132" i="28"/>
  <c r="C62" i="28"/>
  <c r="M10" i="28"/>
  <c r="L10" i="28"/>
  <c r="K10" i="28"/>
  <c r="J10" i="28"/>
  <c r="I10" i="28"/>
  <c r="L60" i="28"/>
  <c r="J60" i="28"/>
  <c r="K60" i="28"/>
  <c r="I60" i="28"/>
  <c r="M60" i="28"/>
  <c r="I155" i="27"/>
  <c r="K155" i="27"/>
  <c r="J155" i="27"/>
  <c r="J28" i="27"/>
  <c r="I28" i="27"/>
  <c r="K28" i="27"/>
  <c r="K109" i="27"/>
  <c r="J109" i="27"/>
  <c r="I109" i="27"/>
  <c r="E34" i="27"/>
  <c r="F160" i="27"/>
  <c r="K42" i="27"/>
  <c r="J42" i="27"/>
  <c r="I42" i="27"/>
  <c r="D90" i="27"/>
  <c r="F62" i="27"/>
  <c r="J41" i="27"/>
  <c r="I41" i="27"/>
  <c r="K41" i="27"/>
  <c r="I94" i="27"/>
  <c r="J94" i="27"/>
  <c r="C20" i="26"/>
  <c r="I159" i="26"/>
  <c r="K159" i="26"/>
  <c r="J159" i="26"/>
  <c r="D104" i="26"/>
  <c r="J46" i="26"/>
  <c r="I46" i="26"/>
  <c r="I69" i="26"/>
  <c r="K69" i="26"/>
  <c r="J69" i="26"/>
  <c r="L117" i="22"/>
  <c r="K117" i="22"/>
  <c r="J117" i="22"/>
  <c r="L159" i="22"/>
  <c r="K159" i="22"/>
  <c r="J159" i="22"/>
  <c r="I55" i="21"/>
  <c r="H55" i="21"/>
  <c r="J15" i="22"/>
  <c r="K15" i="22"/>
  <c r="H95" i="21"/>
  <c r="I95" i="21"/>
  <c r="J47" i="22"/>
  <c r="K47" i="22"/>
  <c r="K48" i="22"/>
  <c r="J48" i="22"/>
  <c r="F119" i="22"/>
  <c r="G21" i="22"/>
  <c r="G49" i="22"/>
  <c r="X28" i="19"/>
  <c r="X84" i="19"/>
  <c r="X74" i="19"/>
  <c r="X109" i="19"/>
  <c r="O63" i="19"/>
  <c r="P55" i="19"/>
  <c r="P82" i="19"/>
  <c r="P89" i="19"/>
  <c r="V20" i="18"/>
  <c r="Q150" i="18"/>
  <c r="Q66" i="18"/>
  <c r="H64" i="18"/>
  <c r="I65" i="18"/>
  <c r="N146" i="18"/>
  <c r="G22" i="18"/>
  <c r="L120" i="18"/>
  <c r="Q61" i="18"/>
  <c r="Q67" i="18"/>
  <c r="O48" i="18"/>
  <c r="O36" i="18"/>
  <c r="I130" i="18"/>
  <c r="V105" i="19"/>
  <c r="E76" i="18"/>
  <c r="D104" i="18"/>
  <c r="C161" i="17"/>
  <c r="D91" i="16"/>
  <c r="D79" i="16"/>
  <c r="H260" i="30"/>
  <c r="J260" i="30"/>
  <c r="AL32" i="35"/>
  <c r="AK32" i="35"/>
  <c r="N9" i="35"/>
  <c r="J19" i="31"/>
  <c r="L190" i="30"/>
  <c r="J129" i="30"/>
  <c r="H123" i="30"/>
  <c r="H131" i="30"/>
  <c r="J131" i="30"/>
  <c r="L95" i="28"/>
  <c r="K95" i="28"/>
  <c r="J95" i="28"/>
  <c r="I95" i="28"/>
  <c r="M95" i="28"/>
  <c r="D146" i="28"/>
  <c r="M153" i="28"/>
  <c r="I153" i="28"/>
  <c r="L153" i="28"/>
  <c r="J153" i="28"/>
  <c r="K153" i="28"/>
  <c r="M131" i="28"/>
  <c r="L131" i="28"/>
  <c r="K131" i="28"/>
  <c r="J131" i="28"/>
  <c r="I131" i="28"/>
  <c r="M157" i="28"/>
  <c r="I157" i="28"/>
  <c r="K157" i="28"/>
  <c r="J157" i="28"/>
  <c r="L157" i="28"/>
  <c r="K55" i="28"/>
  <c r="I55" i="28"/>
  <c r="F90" i="28"/>
  <c r="L73" i="28"/>
  <c r="J73" i="28"/>
  <c r="L74" i="28"/>
  <c r="I74" i="28"/>
  <c r="M74" i="28"/>
  <c r="K74" i="28"/>
  <c r="J74" i="28"/>
  <c r="H62" i="28"/>
  <c r="M54" i="28"/>
  <c r="L54" i="28"/>
  <c r="K54" i="28"/>
  <c r="J54" i="28"/>
  <c r="I54" i="28"/>
  <c r="F34" i="27"/>
  <c r="K130" i="27"/>
  <c r="J130" i="27"/>
  <c r="I130" i="27"/>
  <c r="J113" i="27"/>
  <c r="I113" i="27"/>
  <c r="K113" i="27"/>
  <c r="K30" i="27"/>
  <c r="J30" i="27"/>
  <c r="I30" i="27"/>
  <c r="D132" i="27"/>
  <c r="F48" i="27"/>
  <c r="F118" i="27"/>
  <c r="E118" i="27"/>
  <c r="K29" i="27"/>
  <c r="I29" i="27"/>
  <c r="J29" i="27"/>
  <c r="K156" i="27"/>
  <c r="J156" i="27"/>
  <c r="I156" i="27"/>
  <c r="H104" i="26"/>
  <c r="J96" i="26"/>
  <c r="I96" i="26"/>
  <c r="K96" i="26"/>
  <c r="K137" i="26"/>
  <c r="J137" i="26"/>
  <c r="I137" i="26"/>
  <c r="J61" i="26"/>
  <c r="I61" i="26"/>
  <c r="K61" i="26"/>
  <c r="F146" i="26"/>
  <c r="K85" i="26"/>
  <c r="J85" i="26"/>
  <c r="I85" i="26"/>
  <c r="K145" i="26"/>
  <c r="J145" i="26"/>
  <c r="I145" i="26"/>
  <c r="L115" i="22"/>
  <c r="K115" i="22"/>
  <c r="J115" i="22"/>
  <c r="L157" i="22"/>
  <c r="K157" i="22"/>
  <c r="J157" i="22"/>
  <c r="C147" i="22"/>
  <c r="J26" i="22"/>
  <c r="K26" i="22"/>
  <c r="I103" i="21"/>
  <c r="H103" i="21"/>
  <c r="I128" i="21"/>
  <c r="H128" i="21"/>
  <c r="I112" i="21"/>
  <c r="H112" i="21"/>
  <c r="G120" i="21"/>
  <c r="F120" i="21"/>
  <c r="H35" i="22"/>
  <c r="K27" i="22"/>
  <c r="J27" i="22"/>
  <c r="G35" i="22"/>
  <c r="G161" i="19"/>
  <c r="X33" i="19"/>
  <c r="X10" i="19"/>
  <c r="W9" i="19"/>
  <c r="X101" i="19"/>
  <c r="X114" i="19"/>
  <c r="P90" i="19"/>
  <c r="P114" i="19"/>
  <c r="P95" i="19"/>
  <c r="Q156" i="18"/>
  <c r="Q30" i="18"/>
  <c r="K20" i="18"/>
  <c r="Q19" i="18"/>
  <c r="G62" i="18"/>
  <c r="P50" i="18"/>
  <c r="Q51" i="18"/>
  <c r="I38" i="18"/>
  <c r="V104" i="18"/>
  <c r="K151" i="28"/>
  <c r="L151" i="28"/>
  <c r="J151" i="28"/>
  <c r="I151" i="28"/>
  <c r="M151" i="28"/>
  <c r="K134" i="28"/>
  <c r="M134" i="28"/>
  <c r="L134" i="28"/>
  <c r="J134" i="28"/>
  <c r="I134" i="28"/>
  <c r="I59" i="28"/>
  <c r="M59" i="28"/>
  <c r="L59" i="28"/>
  <c r="K59" i="28"/>
  <c r="J59" i="28"/>
  <c r="L78" i="28"/>
  <c r="K78" i="28"/>
  <c r="J78" i="28"/>
  <c r="I78" i="28"/>
  <c r="M78" i="28"/>
  <c r="K111" i="28"/>
  <c r="I111" i="28"/>
  <c r="L67" i="28"/>
  <c r="K67" i="28"/>
  <c r="I67" i="28"/>
  <c r="M67" i="28"/>
  <c r="J67" i="28"/>
  <c r="D90" i="28"/>
  <c r="M142" i="28"/>
  <c r="L142" i="28"/>
  <c r="K142" i="28"/>
  <c r="J142" i="28"/>
  <c r="I142" i="28"/>
  <c r="K152" i="27"/>
  <c r="J152" i="27"/>
  <c r="I152" i="27"/>
  <c r="H160" i="27"/>
  <c r="K107" i="27"/>
  <c r="I107" i="27"/>
  <c r="J107" i="27"/>
  <c r="K18" i="27"/>
  <c r="J18" i="27"/>
  <c r="I18" i="27"/>
  <c r="K110" i="27"/>
  <c r="J110" i="27"/>
  <c r="I110" i="27"/>
  <c r="H118" i="27"/>
  <c r="G104" i="27"/>
  <c r="I99" i="27"/>
  <c r="K99" i="27"/>
  <c r="J99" i="27"/>
  <c r="K23" i="27"/>
  <c r="J23" i="27"/>
  <c r="I23" i="27"/>
  <c r="E62" i="27"/>
  <c r="J84" i="27"/>
  <c r="K84" i="27"/>
  <c r="I84" i="27"/>
  <c r="I16" i="26"/>
  <c r="K16" i="26"/>
  <c r="J16" i="26"/>
  <c r="K158" i="26"/>
  <c r="J158" i="26"/>
  <c r="I158" i="26"/>
  <c r="K30" i="26"/>
  <c r="J30" i="26"/>
  <c r="I30" i="26"/>
  <c r="K110" i="26"/>
  <c r="J110" i="26"/>
  <c r="I110" i="26"/>
  <c r="H118" i="26"/>
  <c r="C48" i="26"/>
  <c r="K141" i="26"/>
  <c r="J141" i="26"/>
  <c r="I141" i="26"/>
  <c r="L113" i="22"/>
  <c r="K113" i="22"/>
  <c r="J113" i="22"/>
  <c r="L155" i="22"/>
  <c r="K155" i="22"/>
  <c r="J155" i="22"/>
  <c r="D35" i="22"/>
  <c r="D133" i="22"/>
  <c r="I33" i="21"/>
  <c r="H33" i="21"/>
  <c r="F105" i="22"/>
  <c r="I122" i="21"/>
  <c r="H122" i="21"/>
  <c r="I131" i="21"/>
  <c r="H131" i="21"/>
  <c r="I29" i="21"/>
  <c r="H29" i="21"/>
  <c r="G36" i="21"/>
  <c r="I109" i="21"/>
  <c r="H109" i="21"/>
  <c r="K112" i="22"/>
  <c r="J112" i="22"/>
  <c r="H21" i="22"/>
  <c r="K13" i="22"/>
  <c r="J13" i="22"/>
  <c r="R12" i="21"/>
  <c r="Q12" i="21"/>
  <c r="C106" i="21"/>
  <c r="G37" i="19"/>
  <c r="X45" i="19"/>
  <c r="X15" i="19"/>
  <c r="X112" i="19"/>
  <c r="R10" i="19"/>
  <c r="P10" i="19"/>
  <c r="O9" i="19"/>
  <c r="R122" i="19" s="1"/>
  <c r="P74" i="19"/>
  <c r="P144" i="19"/>
  <c r="P125" i="19"/>
  <c r="O133" i="19"/>
  <c r="R125" i="19"/>
  <c r="Q98" i="18"/>
  <c r="Q52" i="18"/>
  <c r="Q60" i="18"/>
  <c r="M148" i="18"/>
  <c r="F8" i="18"/>
  <c r="K50" i="18"/>
  <c r="O34" i="18"/>
  <c r="I59" i="18"/>
  <c r="F104" i="18"/>
  <c r="V76" i="18"/>
  <c r="C22" i="18"/>
  <c r="J111" i="28"/>
  <c r="L111" i="28"/>
  <c r="M128" i="28"/>
  <c r="L128" i="28"/>
  <c r="J128" i="28"/>
  <c r="I128" i="28"/>
  <c r="K128" i="28"/>
  <c r="K85" i="28"/>
  <c r="J85" i="28"/>
  <c r="I85" i="28"/>
  <c r="M85" i="28"/>
  <c r="L85" i="28"/>
  <c r="M109" i="28"/>
  <c r="L109" i="28"/>
  <c r="I109" i="28"/>
  <c r="K109" i="28"/>
  <c r="J109" i="28"/>
  <c r="M136" i="28"/>
  <c r="I136" i="28"/>
  <c r="L136" i="28"/>
  <c r="K136" i="28"/>
  <c r="J136" i="28"/>
  <c r="I81" i="28"/>
  <c r="M81" i="28"/>
  <c r="L81" i="28"/>
  <c r="K81" i="28"/>
  <c r="J81" i="28"/>
  <c r="M123" i="28"/>
  <c r="L123" i="28"/>
  <c r="K123" i="28"/>
  <c r="J123" i="28"/>
  <c r="I123" i="28"/>
  <c r="K140" i="27"/>
  <c r="J140" i="27"/>
  <c r="I140" i="27"/>
  <c r="D34" i="27"/>
  <c r="G118" i="27"/>
  <c r="E146" i="27"/>
  <c r="K11" i="27"/>
  <c r="J11" i="27"/>
  <c r="I11" i="27"/>
  <c r="F104" i="27"/>
  <c r="K58" i="27"/>
  <c r="J58" i="27"/>
  <c r="I58" i="27"/>
  <c r="I115" i="27"/>
  <c r="J115" i="27"/>
  <c r="K145" i="27"/>
  <c r="J145" i="27"/>
  <c r="I145" i="27"/>
  <c r="I71" i="26"/>
  <c r="K71" i="26"/>
  <c r="J71" i="26"/>
  <c r="J101" i="26"/>
  <c r="I101" i="26"/>
  <c r="K101" i="26"/>
  <c r="K135" i="26"/>
  <c r="J135" i="26"/>
  <c r="I135" i="26"/>
  <c r="K66" i="26"/>
  <c r="J66" i="26"/>
  <c r="I66" i="26"/>
  <c r="C146" i="26"/>
  <c r="K103" i="26"/>
  <c r="J103" i="26"/>
  <c r="I103" i="26"/>
  <c r="F118" i="26"/>
  <c r="K37" i="26"/>
  <c r="J37" i="26"/>
  <c r="I37" i="26"/>
  <c r="K122" i="26"/>
  <c r="J122" i="26"/>
  <c r="I122" i="26"/>
  <c r="L111" i="22"/>
  <c r="K111" i="22"/>
  <c r="J111" i="22"/>
  <c r="I119" i="22"/>
  <c r="L153" i="22"/>
  <c r="K153" i="22"/>
  <c r="I161" i="22"/>
  <c r="J153" i="22"/>
  <c r="D63" i="22"/>
  <c r="H19" i="21"/>
  <c r="F22" i="21"/>
  <c r="J10" i="22"/>
  <c r="K10" i="22"/>
  <c r="H73" i="21"/>
  <c r="I73" i="21"/>
  <c r="I156" i="21"/>
  <c r="H156" i="21"/>
  <c r="K114" i="22"/>
  <c r="J114" i="22"/>
  <c r="K40" i="22"/>
  <c r="J40" i="22"/>
  <c r="Q13" i="21"/>
  <c r="Q15" i="21"/>
  <c r="R15" i="21"/>
  <c r="X59" i="19"/>
  <c r="X53" i="19"/>
  <c r="X118" i="19"/>
  <c r="R26" i="19"/>
  <c r="P26" i="19"/>
  <c r="P118" i="19"/>
  <c r="P155" i="19"/>
  <c r="R155" i="19"/>
  <c r="P126" i="19"/>
  <c r="Q140" i="18"/>
  <c r="Q143" i="18"/>
  <c r="M118" i="18"/>
  <c r="P48" i="18"/>
  <c r="Q40" i="18"/>
  <c r="P36" i="18"/>
  <c r="M20" i="18"/>
  <c r="M8" i="18"/>
  <c r="I102" i="18"/>
  <c r="V48" i="18"/>
  <c r="Q32" i="37"/>
  <c r="P32" i="37"/>
  <c r="Q48" i="37"/>
  <c r="P48" i="37"/>
  <c r="Q45" i="37"/>
  <c r="P45" i="37"/>
  <c r="J39" i="36"/>
  <c r="I39" i="36"/>
  <c r="J31" i="37"/>
  <c r="I31" i="37"/>
  <c r="J15" i="36"/>
  <c r="I15" i="36"/>
  <c r="AB16" i="35"/>
  <c r="L253" i="30"/>
  <c r="AL34" i="35"/>
  <c r="AK34" i="35"/>
  <c r="N15" i="35"/>
  <c r="L187" i="30"/>
  <c r="J11" i="31"/>
  <c r="J195" i="30"/>
  <c r="F188" i="30"/>
  <c r="H130" i="30"/>
  <c r="E90" i="28"/>
  <c r="L82" i="28"/>
  <c r="J82" i="28"/>
  <c r="M101" i="28"/>
  <c r="L101" i="28"/>
  <c r="K101" i="28"/>
  <c r="J101" i="28"/>
  <c r="I101" i="28"/>
  <c r="M99" i="28"/>
  <c r="L99" i="28"/>
  <c r="K99" i="28"/>
  <c r="J99" i="28"/>
  <c r="I99" i="28"/>
  <c r="M96" i="28"/>
  <c r="L96" i="28"/>
  <c r="K96" i="28"/>
  <c r="J96" i="28"/>
  <c r="I96" i="28"/>
  <c r="H104" i="28"/>
  <c r="I102" i="28"/>
  <c r="K102" i="28"/>
  <c r="M102" i="28"/>
  <c r="L102" i="28"/>
  <c r="J102" i="28"/>
  <c r="F118" i="28"/>
  <c r="D62" i="28"/>
  <c r="J72" i="27"/>
  <c r="I72" i="27"/>
  <c r="K72" i="27"/>
  <c r="I121" i="27"/>
  <c r="J121" i="27"/>
  <c r="K121" i="27"/>
  <c r="I38" i="27"/>
  <c r="K38" i="27"/>
  <c r="J38" i="27"/>
  <c r="E20" i="27"/>
  <c r="K128" i="27"/>
  <c r="I128" i="27"/>
  <c r="J128" i="27"/>
  <c r="G146" i="27"/>
  <c r="K46" i="27"/>
  <c r="J46" i="27"/>
  <c r="I46" i="27"/>
  <c r="K112" i="27"/>
  <c r="J112" i="27"/>
  <c r="I112" i="27"/>
  <c r="D20" i="26"/>
  <c r="F76" i="26"/>
  <c r="K123" i="26"/>
  <c r="J123" i="26"/>
  <c r="I123" i="26"/>
  <c r="G160" i="26"/>
  <c r="D34" i="26"/>
  <c r="G118" i="26"/>
  <c r="D160" i="26"/>
  <c r="L160" i="22"/>
  <c r="K160" i="22"/>
  <c r="J160" i="22"/>
  <c r="L109" i="22"/>
  <c r="K109" i="22"/>
  <c r="J109" i="22"/>
  <c r="L151" i="22"/>
  <c r="K151" i="22"/>
  <c r="J151" i="22"/>
  <c r="W17" i="22"/>
  <c r="X17" i="22"/>
  <c r="V17" i="22"/>
  <c r="H141" i="21"/>
  <c r="I141" i="21"/>
  <c r="G148" i="21"/>
  <c r="K54" i="22"/>
  <c r="J54" i="22"/>
  <c r="K30" i="22"/>
  <c r="J30" i="22"/>
  <c r="I90" i="21"/>
  <c r="H90" i="21"/>
  <c r="G92" i="21"/>
  <c r="K66" i="22"/>
  <c r="J66" i="22"/>
  <c r="K34" i="22"/>
  <c r="J34" i="22"/>
  <c r="R21" i="21"/>
  <c r="Q21" i="21"/>
  <c r="M22" i="21"/>
  <c r="X61" i="19"/>
  <c r="X88" i="19"/>
  <c r="X137" i="19"/>
  <c r="R14" i="19"/>
  <c r="P14" i="19"/>
  <c r="R43" i="19"/>
  <c r="P43" i="19"/>
  <c r="R132" i="19"/>
  <c r="P132" i="19"/>
  <c r="P159" i="19"/>
  <c r="R159" i="19"/>
  <c r="L106" i="18"/>
  <c r="Q70" i="18"/>
  <c r="Q129" i="18"/>
  <c r="O134" i="18"/>
  <c r="W18" i="17"/>
  <c r="V18" i="17"/>
  <c r="U18" i="17"/>
  <c r="T21" i="17"/>
  <c r="H132" i="18"/>
  <c r="I124" i="18"/>
  <c r="Q27" i="18"/>
  <c r="I45" i="18"/>
  <c r="Q33" i="18"/>
  <c r="F90" i="18"/>
  <c r="V135" i="19"/>
  <c r="N65" i="19"/>
  <c r="E107" i="16"/>
  <c r="F131" i="30"/>
  <c r="F129" i="30"/>
  <c r="M75" i="28"/>
  <c r="J75" i="28"/>
  <c r="L75" i="28"/>
  <c r="K75" i="28"/>
  <c r="I75" i="28"/>
  <c r="M89" i="28"/>
  <c r="K89" i="28"/>
  <c r="J89" i="28"/>
  <c r="I89" i="28"/>
  <c r="L89" i="28"/>
  <c r="M121" i="28"/>
  <c r="L121" i="28"/>
  <c r="K121" i="28"/>
  <c r="J121" i="28"/>
  <c r="I121" i="28"/>
  <c r="M117" i="28"/>
  <c r="L117" i="28"/>
  <c r="K117" i="28"/>
  <c r="J117" i="28"/>
  <c r="I117" i="28"/>
  <c r="I124" i="28"/>
  <c r="L124" i="28"/>
  <c r="K124" i="28"/>
  <c r="M124" i="28"/>
  <c r="J124" i="28"/>
  <c r="H132" i="28"/>
  <c r="D132" i="28"/>
  <c r="L80" i="28"/>
  <c r="M80" i="28"/>
  <c r="K80" i="28"/>
  <c r="J80" i="28"/>
  <c r="I80" i="28"/>
  <c r="M97" i="28"/>
  <c r="J97" i="28"/>
  <c r="I97" i="28"/>
  <c r="L97" i="28"/>
  <c r="K97" i="28"/>
  <c r="C20" i="27"/>
  <c r="K150" i="27"/>
  <c r="J150" i="27"/>
  <c r="I150" i="27"/>
  <c r="C34" i="27"/>
  <c r="D62" i="27"/>
  <c r="K98" i="27"/>
  <c r="J98" i="27"/>
  <c r="I98" i="27"/>
  <c r="I129" i="27"/>
  <c r="K129" i="27"/>
  <c r="J129" i="27"/>
  <c r="J81" i="26"/>
  <c r="I81" i="26"/>
  <c r="K81" i="26"/>
  <c r="K144" i="26"/>
  <c r="J144" i="26"/>
  <c r="I144" i="26"/>
  <c r="E104" i="26"/>
  <c r="E160" i="26"/>
  <c r="E48" i="26"/>
  <c r="I107" i="26"/>
  <c r="K107" i="26"/>
  <c r="J107" i="26"/>
  <c r="J25" i="26"/>
  <c r="I25" i="26"/>
  <c r="K125" i="26"/>
  <c r="J125" i="26"/>
  <c r="I125" i="26"/>
  <c r="K106" i="26"/>
  <c r="J106" i="26"/>
  <c r="I106" i="26"/>
  <c r="L158" i="22"/>
  <c r="K158" i="22"/>
  <c r="J158" i="22"/>
  <c r="L107" i="22"/>
  <c r="K107" i="22"/>
  <c r="J107" i="22"/>
  <c r="L149" i="22"/>
  <c r="K149" i="22"/>
  <c r="J149" i="22"/>
  <c r="X12" i="22"/>
  <c r="W12" i="22"/>
  <c r="V12" i="22"/>
  <c r="D119" i="22"/>
  <c r="I144" i="21"/>
  <c r="H144" i="21"/>
  <c r="H52" i="21"/>
  <c r="I52" i="21"/>
  <c r="K51" i="22"/>
  <c r="J51" i="22"/>
  <c r="K67" i="22"/>
  <c r="J67" i="22"/>
  <c r="E50" i="21"/>
  <c r="X14" i="22"/>
  <c r="W14" i="22"/>
  <c r="V14" i="22"/>
  <c r="U21" i="22"/>
  <c r="I69" i="21"/>
  <c r="H69" i="21"/>
  <c r="E36" i="21"/>
  <c r="F63" i="22"/>
  <c r="H133" i="22"/>
  <c r="R14" i="21"/>
  <c r="Q14" i="21"/>
  <c r="P22" i="21"/>
  <c r="G77" i="22"/>
  <c r="D78" i="21"/>
  <c r="X62" i="19"/>
  <c r="X131" i="19"/>
  <c r="X81" i="19"/>
  <c r="R56" i="19"/>
  <c r="P56" i="19"/>
  <c r="R143" i="19"/>
  <c r="P143" i="19"/>
  <c r="R158" i="19"/>
  <c r="P158" i="19"/>
  <c r="Q109" i="18"/>
  <c r="Q151" i="18"/>
  <c r="O104" i="18"/>
  <c r="N64" i="18"/>
  <c r="D22" i="18"/>
  <c r="V8" i="18"/>
  <c r="H90" i="18"/>
  <c r="I82" i="18"/>
  <c r="Q32" i="18"/>
  <c r="F146" i="18"/>
  <c r="E106" i="18"/>
  <c r="I125" i="21"/>
  <c r="H125" i="21"/>
  <c r="F78" i="21"/>
  <c r="F21" i="22"/>
  <c r="J29" i="22"/>
  <c r="K29" i="22"/>
  <c r="G133" i="22"/>
  <c r="G91" i="19"/>
  <c r="G149" i="19"/>
  <c r="D36" i="21"/>
  <c r="G63" i="19"/>
  <c r="X58" i="19"/>
  <c r="X40" i="19"/>
  <c r="X123" i="19"/>
  <c r="X75" i="19"/>
  <c r="X76" i="19"/>
  <c r="P47" i="19"/>
  <c r="R47" i="19"/>
  <c r="R32" i="19"/>
  <c r="P32" i="19"/>
  <c r="P61" i="19"/>
  <c r="R61" i="19"/>
  <c r="R109" i="19"/>
  <c r="P109" i="19"/>
  <c r="R127" i="19"/>
  <c r="P127" i="19"/>
  <c r="P124" i="19"/>
  <c r="R124" i="19"/>
  <c r="O62" i="18"/>
  <c r="Q108" i="18"/>
  <c r="Q100" i="18"/>
  <c r="Q122" i="18"/>
  <c r="I16" i="18"/>
  <c r="E36" i="18"/>
  <c r="Q39" i="18"/>
  <c r="L148" i="18"/>
  <c r="L64" i="18"/>
  <c r="K48" i="18"/>
  <c r="Q28" i="18"/>
  <c r="I115" i="18"/>
  <c r="I95" i="18"/>
  <c r="I97" i="18"/>
  <c r="I121" i="18"/>
  <c r="H120" i="18"/>
  <c r="N48" i="18"/>
  <c r="N36" i="18"/>
  <c r="G120" i="18"/>
  <c r="I39" i="18"/>
  <c r="V149" i="19"/>
  <c r="G20" i="18"/>
  <c r="I13" i="18"/>
  <c r="V64" i="18"/>
  <c r="V106" i="18"/>
  <c r="S78" i="18"/>
  <c r="D63" i="16"/>
  <c r="E37" i="16"/>
  <c r="J62" i="17"/>
  <c r="I62" i="17"/>
  <c r="H77" i="17"/>
  <c r="J69" i="17"/>
  <c r="I69" i="17"/>
  <c r="J151" i="17"/>
  <c r="I151" i="17"/>
  <c r="J125" i="17"/>
  <c r="I125" i="17"/>
  <c r="H133" i="17"/>
  <c r="I56" i="17"/>
  <c r="J56" i="17"/>
  <c r="C35" i="16"/>
  <c r="C91" i="16"/>
  <c r="C79" i="16"/>
  <c r="F161" i="17"/>
  <c r="W36" i="18"/>
  <c r="X37" i="18"/>
  <c r="X126" i="18"/>
  <c r="X145" i="18"/>
  <c r="X70" i="18"/>
  <c r="H91" i="17"/>
  <c r="J83" i="17"/>
  <c r="I83" i="17"/>
  <c r="E49" i="17"/>
  <c r="E51" i="17"/>
  <c r="C63" i="17"/>
  <c r="D93" i="17"/>
  <c r="J74" i="16"/>
  <c r="I74" i="16"/>
  <c r="J110" i="16"/>
  <c r="I110" i="16"/>
  <c r="J123" i="16"/>
  <c r="I123" i="16"/>
  <c r="J149" i="15"/>
  <c r="I149" i="15"/>
  <c r="M149" i="15"/>
  <c r="L149" i="15"/>
  <c r="K149" i="15"/>
  <c r="I125" i="13"/>
  <c r="K125" i="13"/>
  <c r="J125" i="13"/>
  <c r="K141" i="13"/>
  <c r="J141" i="13"/>
  <c r="I141" i="13"/>
  <c r="D160" i="13"/>
  <c r="L8" i="3"/>
  <c r="K8" i="3"/>
  <c r="J8" i="3"/>
  <c r="J21" i="2"/>
  <c r="K21" i="2"/>
  <c r="I99" i="17"/>
  <c r="J99" i="17"/>
  <c r="V16" i="16"/>
  <c r="U16" i="16"/>
  <c r="F63" i="17"/>
  <c r="F133" i="17"/>
  <c r="F121" i="17"/>
  <c r="X121" i="18"/>
  <c r="W120" i="18"/>
  <c r="W34" i="18"/>
  <c r="X26" i="18"/>
  <c r="X39" i="18"/>
  <c r="X56" i="18"/>
  <c r="E119" i="17"/>
  <c r="E37" i="17"/>
  <c r="U64" i="18"/>
  <c r="U104" i="18"/>
  <c r="T20" i="18"/>
  <c r="T134" i="18"/>
  <c r="J112" i="16"/>
  <c r="I112" i="16"/>
  <c r="J34" i="16"/>
  <c r="I34" i="16"/>
  <c r="J144" i="16"/>
  <c r="I144" i="16"/>
  <c r="G21" i="15"/>
  <c r="I53" i="15"/>
  <c r="M53" i="15"/>
  <c r="L53" i="15"/>
  <c r="K53" i="15"/>
  <c r="J53" i="15"/>
  <c r="G63" i="15"/>
  <c r="I55" i="15"/>
  <c r="K55" i="15"/>
  <c r="F119" i="15"/>
  <c r="F161" i="15"/>
  <c r="F104" i="13"/>
  <c r="K57" i="13"/>
  <c r="J57" i="13"/>
  <c r="I57" i="13"/>
  <c r="F93" i="16"/>
  <c r="W11" i="5"/>
  <c r="V11" i="5"/>
  <c r="U11" i="5"/>
  <c r="T11" i="5"/>
  <c r="S11" i="5"/>
  <c r="I68" i="2"/>
  <c r="L65" i="2"/>
  <c r="K65" i="2"/>
  <c r="J65" i="2"/>
  <c r="V63" i="19"/>
  <c r="V37" i="19"/>
  <c r="D106" i="18"/>
  <c r="G118" i="18"/>
  <c r="Q58" i="18"/>
  <c r="D50" i="18"/>
  <c r="C21" i="16"/>
  <c r="J112" i="17"/>
  <c r="I112" i="17"/>
  <c r="J31" i="17"/>
  <c r="I31" i="17"/>
  <c r="J14" i="17"/>
  <c r="I14" i="17"/>
  <c r="I142" i="17"/>
  <c r="J142" i="17"/>
  <c r="C20" i="18"/>
  <c r="C36" i="18"/>
  <c r="F65" i="17"/>
  <c r="X58" i="18"/>
  <c r="X45" i="18"/>
  <c r="W90" i="18"/>
  <c r="X82" i="18"/>
  <c r="W78" i="18"/>
  <c r="X112" i="18"/>
  <c r="F37" i="17"/>
  <c r="U50" i="18"/>
  <c r="U90" i="18"/>
  <c r="T120" i="18"/>
  <c r="J84" i="16"/>
  <c r="I84" i="16"/>
  <c r="J98" i="16"/>
  <c r="I98" i="16"/>
  <c r="J152" i="16"/>
  <c r="I152" i="16"/>
  <c r="G161" i="16"/>
  <c r="G9" i="16"/>
  <c r="I136" i="15"/>
  <c r="K136" i="15"/>
  <c r="J47" i="16"/>
  <c r="I47" i="16"/>
  <c r="I96" i="15"/>
  <c r="M96" i="15"/>
  <c r="L96" i="15"/>
  <c r="K96" i="15"/>
  <c r="J96" i="15"/>
  <c r="K98" i="15"/>
  <c r="G105" i="15"/>
  <c r="I98" i="15"/>
  <c r="E133" i="15"/>
  <c r="D91" i="15"/>
  <c r="H105" i="15"/>
  <c r="M97" i="15"/>
  <c r="L97" i="15"/>
  <c r="K97" i="15"/>
  <c r="J97" i="15"/>
  <c r="I97" i="15"/>
  <c r="I60" i="13"/>
  <c r="K60" i="13"/>
  <c r="J60" i="13"/>
  <c r="H55" i="12"/>
  <c r="K8" i="12"/>
  <c r="J8" i="12"/>
  <c r="I8" i="12"/>
  <c r="L8" i="12"/>
  <c r="C48" i="13"/>
  <c r="V51" i="19"/>
  <c r="S76" i="18"/>
  <c r="E118" i="18"/>
  <c r="D76" i="18"/>
  <c r="V90" i="18"/>
  <c r="S36" i="18"/>
  <c r="S90" i="18"/>
  <c r="S118" i="18"/>
  <c r="C21" i="17"/>
  <c r="C9" i="17"/>
  <c r="D105" i="16"/>
  <c r="D93" i="16"/>
  <c r="H23" i="17"/>
  <c r="J24" i="17"/>
  <c r="I24" i="17"/>
  <c r="C121" i="16"/>
  <c r="E91" i="16"/>
  <c r="E79" i="16"/>
  <c r="J155" i="17"/>
  <c r="I155" i="17"/>
  <c r="J53" i="17"/>
  <c r="I53" i="17"/>
  <c r="J27" i="17"/>
  <c r="I27" i="17"/>
  <c r="H35" i="17"/>
  <c r="J12" i="17"/>
  <c r="I12" i="17"/>
  <c r="C92" i="18"/>
  <c r="C90" i="18"/>
  <c r="C132" i="18"/>
  <c r="D77" i="17"/>
  <c r="G133" i="17"/>
  <c r="D51" i="16"/>
  <c r="D49" i="16"/>
  <c r="X23" i="18"/>
  <c r="W22" i="18"/>
  <c r="X18" i="18"/>
  <c r="Y103" i="18"/>
  <c r="X103" i="18"/>
  <c r="X152" i="18"/>
  <c r="W160" i="18"/>
  <c r="D9" i="17"/>
  <c r="T8" i="18"/>
  <c r="J100" i="16"/>
  <c r="I100" i="16"/>
  <c r="J44" i="16"/>
  <c r="I44" i="16"/>
  <c r="J95" i="16"/>
  <c r="I95" i="16"/>
  <c r="K124" i="15"/>
  <c r="J124" i="15"/>
  <c r="M124" i="15"/>
  <c r="L124" i="15"/>
  <c r="I124" i="15"/>
  <c r="I117" i="15"/>
  <c r="M117" i="15"/>
  <c r="L117" i="15"/>
  <c r="K117" i="15"/>
  <c r="J117" i="15"/>
  <c r="H53" i="12"/>
  <c r="K6" i="12"/>
  <c r="J6" i="12"/>
  <c r="I6" i="12"/>
  <c r="L6" i="12"/>
  <c r="K52" i="12"/>
  <c r="K71" i="13"/>
  <c r="J71" i="13"/>
  <c r="I71" i="13"/>
  <c r="K24" i="3"/>
  <c r="J24" i="3"/>
  <c r="Q137" i="18"/>
  <c r="O118" i="18"/>
  <c r="Q13" i="18"/>
  <c r="X16" i="19"/>
  <c r="K118" i="18"/>
  <c r="K34" i="18"/>
  <c r="Q18" i="18"/>
  <c r="I60" i="18"/>
  <c r="I98" i="18"/>
  <c r="I116" i="18"/>
  <c r="I81" i="18"/>
  <c r="I150" i="18"/>
  <c r="F48" i="18"/>
  <c r="V77" i="19"/>
  <c r="Q57" i="18"/>
  <c r="E148" i="18"/>
  <c r="G50" i="18"/>
  <c r="D132" i="18"/>
  <c r="S146" i="18"/>
  <c r="C23" i="16"/>
  <c r="J57" i="17"/>
  <c r="I57" i="17"/>
  <c r="J74" i="17"/>
  <c r="I74" i="17"/>
  <c r="J48" i="17"/>
  <c r="I48" i="17"/>
  <c r="J44" i="17"/>
  <c r="I44" i="17"/>
  <c r="H37" i="17"/>
  <c r="J38" i="17"/>
  <c r="I38" i="17"/>
  <c r="G107" i="17"/>
  <c r="G65" i="17"/>
  <c r="F107" i="17"/>
  <c r="X53" i="18"/>
  <c r="X27" i="18"/>
  <c r="W132" i="18"/>
  <c r="X124" i="18"/>
  <c r="X42" i="18"/>
  <c r="C23" i="17"/>
  <c r="U36" i="18"/>
  <c r="U34" i="18"/>
  <c r="U132" i="18"/>
  <c r="C65" i="17"/>
  <c r="C135" i="17"/>
  <c r="J72" i="16"/>
  <c r="I72" i="16"/>
  <c r="J66" i="16"/>
  <c r="I66" i="16"/>
  <c r="H65" i="16"/>
  <c r="J138" i="16"/>
  <c r="I138" i="16"/>
  <c r="G121" i="16"/>
  <c r="E77" i="15"/>
  <c r="G23" i="16"/>
  <c r="J24" i="16"/>
  <c r="I24" i="16"/>
  <c r="K66" i="15"/>
  <c r="J66" i="15"/>
  <c r="I66" i="15"/>
  <c r="M66" i="15"/>
  <c r="L66" i="15"/>
  <c r="I160" i="15"/>
  <c r="M160" i="15"/>
  <c r="L160" i="15"/>
  <c r="K160" i="15"/>
  <c r="J160" i="15"/>
  <c r="M110" i="15"/>
  <c r="L110" i="15"/>
  <c r="K110" i="15"/>
  <c r="J110" i="15"/>
  <c r="I110" i="15"/>
  <c r="J36" i="3"/>
  <c r="L36" i="3"/>
  <c r="K36" i="3"/>
  <c r="H68" i="2"/>
  <c r="K14" i="3"/>
  <c r="J14" i="3"/>
  <c r="D160" i="18"/>
  <c r="D146" i="18"/>
  <c r="N51" i="19"/>
  <c r="G92" i="18"/>
  <c r="E50" i="18"/>
  <c r="V132" i="18"/>
  <c r="V118" i="18"/>
  <c r="V148" i="18"/>
  <c r="V78" i="18"/>
  <c r="X79" i="18"/>
  <c r="D21" i="16"/>
  <c r="J11" i="17"/>
  <c r="I11" i="17"/>
  <c r="C105" i="16"/>
  <c r="J100" i="17"/>
  <c r="I100" i="17"/>
  <c r="J96" i="17"/>
  <c r="I96" i="17"/>
  <c r="J70" i="17"/>
  <c r="I70" i="17"/>
  <c r="H65" i="17"/>
  <c r="J66" i="17"/>
  <c r="I66" i="17"/>
  <c r="C76" i="18"/>
  <c r="J28" i="17"/>
  <c r="I28" i="17"/>
  <c r="W17" i="16"/>
  <c r="V17" i="16"/>
  <c r="U17" i="16"/>
  <c r="T21" i="16"/>
  <c r="X71" i="18"/>
  <c r="Y86" i="18"/>
  <c r="X86" i="18"/>
  <c r="W76" i="18"/>
  <c r="X68" i="18"/>
  <c r="Y85" i="18"/>
  <c r="X85" i="18"/>
  <c r="J18" i="17"/>
  <c r="I18" i="17"/>
  <c r="E93" i="17"/>
  <c r="U76" i="18"/>
  <c r="T118" i="18"/>
  <c r="J81" i="16"/>
  <c r="I81" i="16"/>
  <c r="J127" i="16"/>
  <c r="I127" i="16"/>
  <c r="J125" i="16"/>
  <c r="I125" i="16"/>
  <c r="H133" i="16"/>
  <c r="J114" i="16"/>
  <c r="I114" i="16"/>
  <c r="G107" i="16"/>
  <c r="C105" i="15"/>
  <c r="D63" i="15"/>
  <c r="J55" i="15"/>
  <c r="L55" i="15"/>
  <c r="M131" i="15"/>
  <c r="K131" i="15"/>
  <c r="J131" i="15"/>
  <c r="I131" i="15"/>
  <c r="L131" i="15"/>
  <c r="M27" i="15"/>
  <c r="L27" i="15"/>
  <c r="H35" i="15"/>
  <c r="K27" i="15"/>
  <c r="J27" i="15"/>
  <c r="I27" i="15"/>
  <c r="M107" i="15"/>
  <c r="L107" i="15"/>
  <c r="K107" i="15"/>
  <c r="J107" i="15"/>
  <c r="I107" i="15"/>
  <c r="M87" i="15"/>
  <c r="L87" i="15"/>
  <c r="K87" i="15"/>
  <c r="J87" i="15"/>
  <c r="I87" i="15"/>
  <c r="M86" i="15"/>
  <c r="L86" i="15"/>
  <c r="K86" i="15"/>
  <c r="J86" i="15"/>
  <c r="I86" i="15"/>
  <c r="Q21" i="16"/>
  <c r="C91" i="15"/>
  <c r="J135" i="13"/>
  <c r="I135" i="13"/>
  <c r="K135" i="13"/>
  <c r="C55" i="12"/>
  <c r="J31" i="3"/>
  <c r="L31" i="3"/>
  <c r="K31" i="3"/>
  <c r="L49" i="2"/>
  <c r="K49" i="2"/>
  <c r="J49" i="2"/>
  <c r="L51" i="2"/>
  <c r="G122" i="3"/>
  <c r="I72" i="18"/>
  <c r="I157" i="18"/>
  <c r="I26" i="18"/>
  <c r="H34" i="18"/>
  <c r="G34" i="18"/>
  <c r="V65" i="19"/>
  <c r="V9" i="19"/>
  <c r="V79" i="19"/>
  <c r="H50" i="18"/>
  <c r="I51" i="18"/>
  <c r="D62" i="18"/>
  <c r="N105" i="19"/>
  <c r="V134" i="18"/>
  <c r="M76" i="18"/>
  <c r="S132" i="18"/>
  <c r="H121" i="17"/>
  <c r="J122" i="17"/>
  <c r="I122" i="17"/>
  <c r="J117" i="17"/>
  <c r="I117" i="17"/>
  <c r="J113" i="17"/>
  <c r="I113" i="17"/>
  <c r="I109" i="17"/>
  <c r="J109" i="17"/>
  <c r="C118" i="18"/>
  <c r="E23" i="17"/>
  <c r="G35" i="17"/>
  <c r="C9" i="16"/>
  <c r="W20" i="18"/>
  <c r="X12" i="18"/>
  <c r="X9" i="18"/>
  <c r="W8" i="18"/>
  <c r="Y124" i="18" s="1"/>
  <c r="W92" i="18"/>
  <c r="X93" i="18"/>
  <c r="X54" i="18"/>
  <c r="W62" i="18"/>
  <c r="X130" i="18"/>
  <c r="E133" i="16"/>
  <c r="D65" i="17"/>
  <c r="U62" i="18"/>
  <c r="U92" i="18"/>
  <c r="C133" i="16"/>
  <c r="I126" i="16"/>
  <c r="J126" i="16"/>
  <c r="J39" i="16"/>
  <c r="I39" i="16"/>
  <c r="J75" i="16"/>
  <c r="I75" i="16"/>
  <c r="J157" i="16"/>
  <c r="I157" i="16"/>
  <c r="L85" i="15"/>
  <c r="J85" i="15"/>
  <c r="Y17" i="15"/>
  <c r="X17" i="15"/>
  <c r="W17" i="15"/>
  <c r="V21" i="15"/>
  <c r="K16" i="15"/>
  <c r="J16" i="15"/>
  <c r="I16" i="15"/>
  <c r="M16" i="15"/>
  <c r="L16" i="15"/>
  <c r="M130" i="15"/>
  <c r="L130" i="15"/>
  <c r="K130" i="15"/>
  <c r="J130" i="15"/>
  <c r="I130" i="15"/>
  <c r="M129" i="15"/>
  <c r="L129" i="15"/>
  <c r="K129" i="15"/>
  <c r="J129" i="15"/>
  <c r="I129" i="15"/>
  <c r="K155" i="13"/>
  <c r="J155" i="13"/>
  <c r="I155" i="13"/>
  <c r="R11" i="6"/>
  <c r="Q11" i="6"/>
  <c r="S11" i="6"/>
  <c r="C146" i="18"/>
  <c r="J128" i="17"/>
  <c r="I128" i="17"/>
  <c r="X44" i="18"/>
  <c r="X41" i="18"/>
  <c r="X116" i="18"/>
  <c r="X97" i="18"/>
  <c r="X143" i="18"/>
  <c r="D133" i="16"/>
  <c r="D121" i="16"/>
  <c r="U22" i="18"/>
  <c r="F91" i="17"/>
  <c r="J129" i="16"/>
  <c r="I129" i="16"/>
  <c r="J115" i="16"/>
  <c r="I115" i="16"/>
  <c r="I113" i="16"/>
  <c r="J113" i="16"/>
  <c r="M159" i="15"/>
  <c r="L159" i="15"/>
  <c r="K159" i="15"/>
  <c r="J159" i="15"/>
  <c r="I159" i="15"/>
  <c r="G63" i="16"/>
  <c r="J28" i="16"/>
  <c r="I28" i="16"/>
  <c r="F77" i="15"/>
  <c r="M15" i="15"/>
  <c r="L15" i="15"/>
  <c r="K15" i="15"/>
  <c r="J15" i="15"/>
  <c r="I15" i="15"/>
  <c r="J56" i="15"/>
  <c r="I56" i="15"/>
  <c r="M56" i="15"/>
  <c r="L56" i="15"/>
  <c r="K56" i="15"/>
  <c r="H63" i="15"/>
  <c r="K110" i="13"/>
  <c r="J110" i="13"/>
  <c r="I110" i="13"/>
  <c r="H118" i="13"/>
  <c r="F118" i="13"/>
  <c r="V21" i="5"/>
  <c r="U21" i="5"/>
  <c r="T21" i="5"/>
  <c r="S21" i="5"/>
  <c r="W21" i="5"/>
  <c r="L128" i="22"/>
  <c r="K128" i="22"/>
  <c r="J128" i="22"/>
  <c r="L81" i="22"/>
  <c r="K81" i="22"/>
  <c r="J81" i="22"/>
  <c r="L140" i="22"/>
  <c r="K140" i="22"/>
  <c r="J140" i="22"/>
  <c r="D147" i="22"/>
  <c r="H101" i="21"/>
  <c r="C161" i="22"/>
  <c r="K101" i="22"/>
  <c r="J101" i="22"/>
  <c r="I118" i="21"/>
  <c r="H118" i="21"/>
  <c r="E64" i="21"/>
  <c r="H77" i="22"/>
  <c r="K69" i="22"/>
  <c r="J69" i="22"/>
  <c r="I147" i="21"/>
  <c r="H147" i="21"/>
  <c r="G65" i="19"/>
  <c r="O21" i="19"/>
  <c r="R13" i="19"/>
  <c r="P13" i="19"/>
  <c r="X160" i="19"/>
  <c r="X129" i="19"/>
  <c r="X141" i="19"/>
  <c r="X80" i="19"/>
  <c r="W79" i="19"/>
  <c r="X156" i="19"/>
  <c r="R19" i="19"/>
  <c r="P19" i="19"/>
  <c r="R96" i="19"/>
  <c r="P96" i="19"/>
  <c r="R81" i="19"/>
  <c r="P81" i="19"/>
  <c r="R113" i="19"/>
  <c r="P113" i="19"/>
  <c r="P83" i="19"/>
  <c r="O91" i="19"/>
  <c r="R83" i="19"/>
  <c r="P46" i="19"/>
  <c r="R46" i="19"/>
  <c r="P104" i="18"/>
  <c r="Q96" i="18"/>
  <c r="I70" i="18"/>
  <c r="J70" i="18"/>
  <c r="Q142" i="18"/>
  <c r="R99" i="18"/>
  <c r="Q99" i="18"/>
  <c r="Q135" i="18"/>
  <c r="P134" i="18"/>
  <c r="Q130" i="18"/>
  <c r="J53" i="18"/>
  <c r="I53" i="18"/>
  <c r="I9" i="18"/>
  <c r="H8" i="18"/>
  <c r="J137" i="18" s="1"/>
  <c r="L20" i="18"/>
  <c r="O76" i="18"/>
  <c r="L134" i="18"/>
  <c r="S34" i="18"/>
  <c r="J14" i="18"/>
  <c r="I14" i="18"/>
  <c r="H20" i="18"/>
  <c r="I108" i="18"/>
  <c r="J108" i="18"/>
  <c r="I117" i="18"/>
  <c r="I67" i="18"/>
  <c r="J67" i="18"/>
  <c r="I69" i="18"/>
  <c r="Q25" i="18"/>
  <c r="F160" i="18"/>
  <c r="F148" i="18"/>
  <c r="V21" i="19"/>
  <c r="X13" i="19"/>
  <c r="E48" i="18"/>
  <c r="D120" i="18"/>
  <c r="N107" i="19"/>
  <c r="N119" i="19"/>
  <c r="G48" i="18"/>
  <c r="S104" i="18"/>
  <c r="O21" i="17"/>
  <c r="C119" i="16"/>
  <c r="C37" i="16"/>
  <c r="J67" i="17"/>
  <c r="I67" i="17"/>
  <c r="J160" i="17"/>
  <c r="I160" i="17"/>
  <c r="J80" i="17"/>
  <c r="I80" i="17"/>
  <c r="H79" i="17"/>
  <c r="J152" i="17"/>
  <c r="I152" i="17"/>
  <c r="C62" i="18"/>
  <c r="C50" i="18"/>
  <c r="G149" i="17"/>
  <c r="C77" i="17"/>
  <c r="F105" i="17"/>
  <c r="X55" i="18"/>
  <c r="Y80" i="18"/>
  <c r="X80" i="18"/>
  <c r="Y122" i="18"/>
  <c r="X122" i="18"/>
  <c r="X40" i="18"/>
  <c r="W48" i="18"/>
  <c r="X155" i="18"/>
  <c r="E135" i="17"/>
  <c r="E65" i="17"/>
  <c r="D35" i="17"/>
  <c r="C133" i="17"/>
  <c r="T160" i="18"/>
  <c r="J145" i="16"/>
  <c r="I145" i="16"/>
  <c r="J140" i="16"/>
  <c r="I140" i="16"/>
  <c r="I128" i="16"/>
  <c r="J128" i="16"/>
  <c r="J96" i="16"/>
  <c r="I96" i="16"/>
  <c r="L60" i="15"/>
  <c r="K60" i="15"/>
  <c r="M60" i="15"/>
  <c r="J60" i="15"/>
  <c r="I60" i="15"/>
  <c r="J93" i="15"/>
  <c r="L93" i="15"/>
  <c r="M73" i="15"/>
  <c r="L73" i="15"/>
  <c r="K73" i="15"/>
  <c r="J73" i="15"/>
  <c r="I73" i="15"/>
  <c r="M13" i="15"/>
  <c r="L13" i="15"/>
  <c r="K13" i="15"/>
  <c r="J13" i="15"/>
  <c r="I13" i="15"/>
  <c r="H21" i="15"/>
  <c r="M121" i="15"/>
  <c r="L121" i="15"/>
  <c r="K121" i="15"/>
  <c r="J121" i="15"/>
  <c r="I121" i="15"/>
  <c r="G35" i="15"/>
  <c r="C133" i="15"/>
  <c r="F37" i="16"/>
  <c r="D106" i="21"/>
  <c r="D148" i="21"/>
  <c r="X17" i="19"/>
  <c r="X46" i="19"/>
  <c r="X38" i="19"/>
  <c r="W37" i="19"/>
  <c r="X152" i="19"/>
  <c r="X85" i="19"/>
  <c r="X144" i="19"/>
  <c r="R112" i="19"/>
  <c r="P112" i="19"/>
  <c r="R31" i="19"/>
  <c r="P31" i="19"/>
  <c r="R70" i="19"/>
  <c r="P70" i="19"/>
  <c r="R136" i="19"/>
  <c r="P136" i="19"/>
  <c r="O135" i="19"/>
  <c r="P88" i="19"/>
  <c r="R88" i="19"/>
  <c r="P52" i="19"/>
  <c r="R52" i="19"/>
  <c r="O51" i="19"/>
  <c r="O90" i="18"/>
  <c r="L22" i="18"/>
  <c r="Q145" i="18"/>
  <c r="Q110" i="18"/>
  <c r="P118" i="18"/>
  <c r="Q80" i="18"/>
  <c r="P160" i="18"/>
  <c r="Q152" i="18"/>
  <c r="O160" i="18"/>
  <c r="N104" i="18"/>
  <c r="L36" i="18"/>
  <c r="V146" i="18"/>
  <c r="F22" i="18"/>
  <c r="N20" i="18"/>
  <c r="N8" i="18"/>
  <c r="Q45" i="18"/>
  <c r="I145" i="18"/>
  <c r="I122" i="18"/>
  <c r="J88" i="18"/>
  <c r="I88" i="18"/>
  <c r="J128" i="18"/>
  <c r="I128" i="18"/>
  <c r="Q103" i="18"/>
  <c r="E20" i="18"/>
  <c r="V35" i="19"/>
  <c r="X18" i="19"/>
  <c r="N93" i="19"/>
  <c r="S148" i="18"/>
  <c r="C147" i="16"/>
  <c r="J88" i="17"/>
  <c r="I88" i="17"/>
  <c r="J84" i="17"/>
  <c r="I84" i="17"/>
  <c r="J101" i="17"/>
  <c r="I101" i="17"/>
  <c r="F79" i="17"/>
  <c r="X19" i="18"/>
  <c r="Y19" i="18"/>
  <c r="X16" i="18"/>
  <c r="X139" i="18"/>
  <c r="Y61" i="18"/>
  <c r="X61" i="18"/>
  <c r="Y141" i="18"/>
  <c r="X141" i="18"/>
  <c r="D107" i="17"/>
  <c r="E105" i="16"/>
  <c r="U48" i="18"/>
  <c r="D37" i="17"/>
  <c r="T90" i="18"/>
  <c r="J67" i="16"/>
  <c r="I67" i="16"/>
  <c r="J14" i="16"/>
  <c r="I14" i="16"/>
  <c r="J131" i="16"/>
  <c r="I131" i="16"/>
  <c r="G93" i="16"/>
  <c r="M10" i="15"/>
  <c r="L10" i="15"/>
  <c r="K10" i="15"/>
  <c r="J10" i="15"/>
  <c r="I10" i="15"/>
  <c r="M89" i="15"/>
  <c r="L89" i="15"/>
  <c r="K89" i="15"/>
  <c r="J89" i="15"/>
  <c r="I89" i="15"/>
  <c r="M114" i="15"/>
  <c r="L114" i="15"/>
  <c r="K114" i="15"/>
  <c r="J114" i="15"/>
  <c r="I114" i="15"/>
  <c r="G77" i="15"/>
  <c r="C118" i="13"/>
  <c r="U27" i="12"/>
  <c r="K39" i="6"/>
  <c r="J39" i="6"/>
  <c r="I39" i="6"/>
  <c r="K41" i="6"/>
  <c r="K40" i="6"/>
  <c r="K42" i="6"/>
  <c r="L179" i="3"/>
  <c r="K179" i="3"/>
  <c r="J179" i="3"/>
  <c r="I190" i="3"/>
  <c r="L213" i="3"/>
  <c r="K213" i="3"/>
  <c r="J213" i="3"/>
  <c r="R15" i="19"/>
  <c r="P15" i="19"/>
  <c r="X67" i="19"/>
  <c r="X52" i="19"/>
  <c r="W51" i="19"/>
  <c r="W133" i="19"/>
  <c r="X125" i="19"/>
  <c r="X90" i="19"/>
  <c r="X155" i="19"/>
  <c r="O79" i="19"/>
  <c r="R80" i="19"/>
  <c r="P80" i="19"/>
  <c r="R39" i="19"/>
  <c r="P39" i="19"/>
  <c r="R86" i="19"/>
  <c r="P86" i="19"/>
  <c r="R146" i="19"/>
  <c r="P146" i="19"/>
  <c r="P94" i="19"/>
  <c r="O93" i="19"/>
  <c r="R94" i="19"/>
  <c r="P57" i="19"/>
  <c r="R57" i="19"/>
  <c r="F78" i="18"/>
  <c r="Q124" i="18"/>
  <c r="P132" i="18"/>
  <c r="Q112" i="18"/>
  <c r="Q101" i="18"/>
  <c r="Q159" i="18"/>
  <c r="J42" i="18"/>
  <c r="I42" i="18"/>
  <c r="O120" i="18"/>
  <c r="O146" i="18"/>
  <c r="G8" i="18"/>
  <c r="M104" i="18"/>
  <c r="F64" i="18"/>
  <c r="L92" i="18"/>
  <c r="O20" i="18"/>
  <c r="K134" i="18"/>
  <c r="J111" i="18"/>
  <c r="I111" i="18"/>
  <c r="J80" i="18"/>
  <c r="I80" i="18"/>
  <c r="J74" i="18"/>
  <c r="I74" i="18"/>
  <c r="I141" i="18"/>
  <c r="V22" i="18"/>
  <c r="I33" i="18"/>
  <c r="V23" i="19"/>
  <c r="L48" i="18"/>
  <c r="L34" i="18"/>
  <c r="N23" i="19"/>
  <c r="N135" i="19"/>
  <c r="V62" i="18"/>
  <c r="P90" i="18"/>
  <c r="Q82" i="18"/>
  <c r="J85" i="17"/>
  <c r="I85" i="17"/>
  <c r="J110" i="17"/>
  <c r="I110" i="17"/>
  <c r="J15" i="17"/>
  <c r="I15" i="17"/>
  <c r="J123" i="17"/>
  <c r="I123" i="17"/>
  <c r="J159" i="17"/>
  <c r="I159" i="17"/>
  <c r="F147" i="17"/>
  <c r="F135" i="17"/>
  <c r="Y159" i="18"/>
  <c r="X159" i="18"/>
  <c r="Y57" i="18"/>
  <c r="X57" i="18"/>
  <c r="Y117" i="18"/>
  <c r="X117" i="18"/>
  <c r="Y83" i="18"/>
  <c r="X83" i="18"/>
  <c r="Y127" i="18"/>
  <c r="X127" i="18"/>
  <c r="E65" i="16"/>
  <c r="U8" i="18"/>
  <c r="U20" i="18"/>
  <c r="C35" i="17"/>
  <c r="T146" i="18"/>
  <c r="J132" i="16"/>
  <c r="I132" i="16"/>
  <c r="J48" i="16"/>
  <c r="I48" i="16"/>
  <c r="J11" i="16"/>
  <c r="I11" i="16"/>
  <c r="M116" i="15"/>
  <c r="L116" i="15"/>
  <c r="K116" i="15"/>
  <c r="J116" i="15"/>
  <c r="I116" i="15"/>
  <c r="Q21" i="15"/>
  <c r="M111" i="15"/>
  <c r="L111" i="15"/>
  <c r="K111" i="15"/>
  <c r="J111" i="15"/>
  <c r="I111" i="15"/>
  <c r="H119" i="15"/>
  <c r="M70" i="15"/>
  <c r="L70" i="15"/>
  <c r="K70" i="15"/>
  <c r="J70" i="15"/>
  <c r="I70" i="15"/>
  <c r="K83" i="13"/>
  <c r="J83" i="13"/>
  <c r="I83" i="13"/>
  <c r="V11" i="12"/>
  <c r="T11" i="12"/>
  <c r="S11" i="12"/>
  <c r="U29" i="12"/>
  <c r="K26" i="6"/>
  <c r="J26" i="6"/>
  <c r="I26" i="6"/>
  <c r="J211" i="3"/>
  <c r="L211" i="3"/>
  <c r="K211" i="3"/>
  <c r="K54" i="26"/>
  <c r="J54" i="26"/>
  <c r="I54" i="26"/>
  <c r="H62" i="26"/>
  <c r="D90" i="26"/>
  <c r="G76" i="26"/>
  <c r="I92" i="26"/>
  <c r="K92" i="26"/>
  <c r="J92" i="26"/>
  <c r="K84" i="26"/>
  <c r="J84" i="26"/>
  <c r="I84" i="26"/>
  <c r="L122" i="22"/>
  <c r="K122" i="22"/>
  <c r="J122" i="22"/>
  <c r="L131" i="22"/>
  <c r="K131" i="22"/>
  <c r="J131" i="22"/>
  <c r="H80" i="21"/>
  <c r="H30" i="21"/>
  <c r="I30" i="21"/>
  <c r="I132" i="21"/>
  <c r="H132" i="21"/>
  <c r="E22" i="21"/>
  <c r="E78" i="21"/>
  <c r="K70" i="22"/>
  <c r="J70" i="22"/>
  <c r="K76" i="22"/>
  <c r="J76" i="22"/>
  <c r="I97" i="21"/>
  <c r="H97" i="21"/>
  <c r="H32" i="21"/>
  <c r="F36" i="21"/>
  <c r="I138" i="21"/>
  <c r="H138" i="21"/>
  <c r="K53" i="22"/>
  <c r="J53" i="22"/>
  <c r="K84" i="22"/>
  <c r="J84" i="22"/>
  <c r="R11" i="21"/>
  <c r="Q11" i="21"/>
  <c r="G105" i="22"/>
  <c r="G119" i="22"/>
  <c r="C78" i="21"/>
  <c r="G35" i="19"/>
  <c r="J90" i="19"/>
  <c r="R85" i="19"/>
  <c r="P85" i="19"/>
  <c r="X68" i="19"/>
  <c r="X130" i="19"/>
  <c r="X126" i="19"/>
  <c r="X96" i="19"/>
  <c r="X132" i="19"/>
  <c r="R66" i="19"/>
  <c r="P66" i="19"/>
  <c r="O65" i="19"/>
  <c r="R53" i="19"/>
  <c r="P53" i="19"/>
  <c r="P12" i="19"/>
  <c r="R12" i="19"/>
  <c r="R157" i="19"/>
  <c r="P157" i="19"/>
  <c r="R99" i="19"/>
  <c r="P99" i="19"/>
  <c r="P62" i="19"/>
  <c r="R62" i="19"/>
  <c r="I17" i="18"/>
  <c r="Q141" i="18"/>
  <c r="Q127" i="18"/>
  <c r="R121" i="18"/>
  <c r="Q121" i="18"/>
  <c r="P120" i="18"/>
  <c r="Q117" i="18"/>
  <c r="Q55" i="18"/>
  <c r="N134" i="18"/>
  <c r="Q69" i="18"/>
  <c r="M90" i="18"/>
  <c r="M134" i="18"/>
  <c r="J15" i="18"/>
  <c r="I15" i="18"/>
  <c r="L90" i="18"/>
  <c r="R89" i="18"/>
  <c r="Q89" i="18"/>
  <c r="K36" i="18"/>
  <c r="K104" i="18"/>
  <c r="V20" i="17"/>
  <c r="U20" i="17"/>
  <c r="J136" i="18"/>
  <c r="I136" i="18"/>
  <c r="J101" i="18"/>
  <c r="I101" i="18"/>
  <c r="H104" i="18"/>
  <c r="I96" i="18"/>
  <c r="J139" i="18"/>
  <c r="I139" i="18"/>
  <c r="I55" i="18"/>
  <c r="J71" i="18"/>
  <c r="I71" i="18"/>
  <c r="F132" i="18"/>
  <c r="F120" i="18"/>
  <c r="F76" i="18"/>
  <c r="E90" i="18"/>
  <c r="H118" i="18"/>
  <c r="J110" i="18"/>
  <c r="I110" i="18"/>
  <c r="N133" i="19"/>
  <c r="V160" i="18"/>
  <c r="S50" i="18"/>
  <c r="G78" i="18"/>
  <c r="C121" i="17"/>
  <c r="J131" i="17"/>
  <c r="I131" i="17"/>
  <c r="J29" i="17"/>
  <c r="I29" i="17"/>
  <c r="J13" i="17"/>
  <c r="I13" i="17"/>
  <c r="H21" i="17"/>
  <c r="H9" i="17"/>
  <c r="K143" i="17" s="1"/>
  <c r="C78" i="18"/>
  <c r="C160" i="18"/>
  <c r="C148" i="18"/>
  <c r="G79" i="17"/>
  <c r="G105" i="17"/>
  <c r="J97" i="17"/>
  <c r="I97" i="17"/>
  <c r="D23" i="17"/>
  <c r="Y43" i="18"/>
  <c r="X43" i="18"/>
  <c r="Y94" i="18"/>
  <c r="X94" i="18"/>
  <c r="Y95" i="18"/>
  <c r="X95" i="18"/>
  <c r="Y153" i="18"/>
  <c r="X153" i="18"/>
  <c r="Y149" i="18"/>
  <c r="X149" i="18"/>
  <c r="W148" i="18"/>
  <c r="E49" i="16"/>
  <c r="D105" i="17"/>
  <c r="D65" i="16"/>
  <c r="C65" i="16"/>
  <c r="T132" i="18"/>
  <c r="H147" i="16"/>
  <c r="J139" i="16"/>
  <c r="I139" i="16"/>
  <c r="J103" i="16"/>
  <c r="I103" i="16"/>
  <c r="I104" i="16"/>
  <c r="J104" i="16"/>
  <c r="J102" i="16"/>
  <c r="I102" i="16"/>
  <c r="M118" i="15"/>
  <c r="L118" i="15"/>
  <c r="K118" i="15"/>
  <c r="J118" i="15"/>
  <c r="I118" i="15"/>
  <c r="M154" i="15"/>
  <c r="L154" i="15"/>
  <c r="K154" i="15"/>
  <c r="J154" i="15"/>
  <c r="I154" i="15"/>
  <c r="G91" i="15"/>
  <c r="L75" i="15"/>
  <c r="K75" i="15"/>
  <c r="J75" i="15"/>
  <c r="I75" i="15"/>
  <c r="M75" i="15"/>
  <c r="M61" i="15"/>
  <c r="L61" i="15"/>
  <c r="K61" i="15"/>
  <c r="J61" i="15"/>
  <c r="I61" i="15"/>
  <c r="L72" i="15"/>
  <c r="J72" i="15"/>
  <c r="G90" i="13"/>
  <c r="K24" i="13"/>
  <c r="J24" i="13"/>
  <c r="I24" i="13"/>
  <c r="U47" i="12"/>
  <c r="L166" i="3"/>
  <c r="K166" i="3"/>
  <c r="J166" i="3"/>
  <c r="P68" i="19"/>
  <c r="R68" i="19"/>
  <c r="N62" i="18"/>
  <c r="Q83" i="18"/>
  <c r="Q42" i="18"/>
  <c r="Q44" i="18"/>
  <c r="R44" i="18"/>
  <c r="Q139" i="18"/>
  <c r="R38" i="18"/>
  <c r="Q38" i="18"/>
  <c r="O92" i="18"/>
  <c r="L62" i="18"/>
  <c r="G64" i="18"/>
  <c r="J85" i="18"/>
  <c r="I85" i="18"/>
  <c r="K92" i="18"/>
  <c r="E62" i="18"/>
  <c r="S9" i="17"/>
  <c r="V10" i="17"/>
  <c r="U10" i="17"/>
  <c r="I149" i="18"/>
  <c r="H148" i="18"/>
  <c r="J143" i="18"/>
  <c r="I143" i="18"/>
  <c r="J151" i="18"/>
  <c r="I151" i="18"/>
  <c r="J125" i="18"/>
  <c r="I125" i="18"/>
  <c r="E134" i="18"/>
  <c r="Q97" i="18"/>
  <c r="S22" i="18"/>
  <c r="D148" i="18"/>
  <c r="N21" i="19"/>
  <c r="J46" i="18"/>
  <c r="I46" i="18"/>
  <c r="D119" i="16"/>
  <c r="F77" i="17"/>
  <c r="J33" i="17"/>
  <c r="I33" i="17"/>
  <c r="K33" i="17"/>
  <c r="J72" i="17"/>
  <c r="I72" i="17"/>
  <c r="J25" i="17"/>
  <c r="I25" i="17"/>
  <c r="C134" i="18"/>
  <c r="G147" i="17"/>
  <c r="G135" i="17"/>
  <c r="F49" i="17"/>
  <c r="F21" i="17"/>
  <c r="F9" i="17"/>
  <c r="Y101" i="18"/>
  <c r="X101" i="18"/>
  <c r="Y52" i="18"/>
  <c r="X52" i="18"/>
  <c r="Y81" i="18"/>
  <c r="X81" i="18"/>
  <c r="Y69" i="18"/>
  <c r="X69" i="18"/>
  <c r="Y156" i="18"/>
  <c r="X156" i="18"/>
  <c r="D35" i="16"/>
  <c r="D79" i="17"/>
  <c r="E63" i="16"/>
  <c r="T92" i="18"/>
  <c r="J155" i="16"/>
  <c r="I155" i="16"/>
  <c r="J118" i="16"/>
  <c r="I118" i="16"/>
  <c r="J141" i="16"/>
  <c r="I141" i="16"/>
  <c r="K19" i="15"/>
  <c r="J19" i="15"/>
  <c r="I19" i="15"/>
  <c r="M19" i="15"/>
  <c r="L19" i="15"/>
  <c r="M126" i="15"/>
  <c r="L126" i="15"/>
  <c r="K126" i="15"/>
  <c r="J126" i="15"/>
  <c r="I126" i="15"/>
  <c r="M58" i="15"/>
  <c r="L58" i="15"/>
  <c r="K58" i="15"/>
  <c r="I58" i="15"/>
  <c r="J58" i="15"/>
  <c r="G133" i="15"/>
  <c r="J44" i="12"/>
  <c r="I44" i="12"/>
  <c r="L44" i="12"/>
  <c r="K44" i="12"/>
  <c r="J29" i="13"/>
  <c r="I29" i="13"/>
  <c r="K29" i="13"/>
  <c r="K151" i="13"/>
  <c r="J151" i="13"/>
  <c r="I151" i="13"/>
  <c r="U49" i="12"/>
  <c r="M9" i="5"/>
  <c r="L9" i="5"/>
  <c r="K9" i="5"/>
  <c r="J9" i="5"/>
  <c r="I9" i="5"/>
  <c r="S32" i="6"/>
  <c r="R32" i="6"/>
  <c r="Q32" i="6"/>
  <c r="J46" i="17"/>
  <c r="I46" i="17"/>
  <c r="K46" i="17"/>
  <c r="D107" i="16"/>
  <c r="C120" i="18"/>
  <c r="G121" i="17"/>
  <c r="G49" i="17"/>
  <c r="J41" i="17"/>
  <c r="I41" i="17"/>
  <c r="F149" i="17"/>
  <c r="Y38" i="18"/>
  <c r="X38" i="18"/>
  <c r="Y10" i="18"/>
  <c r="X10" i="18"/>
  <c r="Y102" i="18"/>
  <c r="X102" i="18"/>
  <c r="Y123" i="18"/>
  <c r="X123" i="18"/>
  <c r="Y142" i="18"/>
  <c r="X142" i="18"/>
  <c r="E107" i="17"/>
  <c r="W18" i="16"/>
  <c r="V18" i="16"/>
  <c r="U18" i="16"/>
  <c r="C149" i="17"/>
  <c r="W19" i="16"/>
  <c r="V19" i="16"/>
  <c r="U19" i="16"/>
  <c r="T50" i="18"/>
  <c r="C161" i="16"/>
  <c r="J33" i="16"/>
  <c r="I33" i="16"/>
  <c r="I150" i="16"/>
  <c r="J150" i="16"/>
  <c r="H149" i="16"/>
  <c r="I52" i="16"/>
  <c r="H51" i="16"/>
  <c r="J52" i="16"/>
  <c r="G49" i="16"/>
  <c r="G133" i="16"/>
  <c r="X16" i="15"/>
  <c r="W16" i="15"/>
  <c r="M101" i="15"/>
  <c r="L101" i="15"/>
  <c r="K101" i="15"/>
  <c r="J101" i="15"/>
  <c r="I101" i="15"/>
  <c r="J42" i="12"/>
  <c r="I42" i="12"/>
  <c r="L42" i="12"/>
  <c r="K42" i="12"/>
  <c r="G146" i="13"/>
  <c r="C93" i="14"/>
  <c r="E121" i="3"/>
  <c r="M28" i="5"/>
  <c r="L28" i="5"/>
  <c r="K28" i="5"/>
  <c r="J28" i="5"/>
  <c r="I28" i="5"/>
  <c r="S19" i="6"/>
  <c r="R19" i="6"/>
  <c r="Q19" i="6"/>
  <c r="C162" i="21"/>
  <c r="J13" i="19"/>
  <c r="G21" i="19"/>
  <c r="G9" i="19"/>
  <c r="J154" i="19" s="1"/>
  <c r="J89" i="19"/>
  <c r="G105" i="19"/>
  <c r="D64" i="21"/>
  <c r="D120" i="21"/>
  <c r="D162" i="21"/>
  <c r="W35" i="19"/>
  <c r="X27" i="19"/>
  <c r="X29" i="19"/>
  <c r="X110" i="19"/>
  <c r="X151" i="19"/>
  <c r="X117" i="19"/>
  <c r="X39" i="19"/>
  <c r="R40" i="19"/>
  <c r="P40" i="19"/>
  <c r="P33" i="19"/>
  <c r="R33" i="19"/>
  <c r="P71" i="19"/>
  <c r="R71" i="19"/>
  <c r="R115" i="19"/>
  <c r="P115" i="19"/>
  <c r="P84" i="19"/>
  <c r="R84" i="19"/>
  <c r="O64" i="18"/>
  <c r="R128" i="18"/>
  <c r="Q128" i="18"/>
  <c r="R113" i="18"/>
  <c r="Q113" i="18"/>
  <c r="Q87" i="18"/>
  <c r="R87" i="18"/>
  <c r="N92" i="18"/>
  <c r="N120" i="18"/>
  <c r="N160" i="18"/>
  <c r="M120" i="18"/>
  <c r="J54" i="18"/>
  <c r="I54" i="18"/>
  <c r="H62" i="18"/>
  <c r="N76" i="18"/>
  <c r="P20" i="18"/>
  <c r="R12" i="18"/>
  <c r="Q12" i="18"/>
  <c r="P8" i="18"/>
  <c r="R43" i="18" s="1"/>
  <c r="J114" i="18"/>
  <c r="I114" i="18"/>
  <c r="J66" i="18"/>
  <c r="I66" i="18"/>
  <c r="J103" i="18"/>
  <c r="I103" i="18"/>
  <c r="I140" i="18"/>
  <c r="J140" i="18"/>
  <c r="F106" i="18"/>
  <c r="X11" i="19"/>
  <c r="V119" i="19"/>
  <c r="V161" i="19"/>
  <c r="F20" i="18"/>
  <c r="J58" i="18"/>
  <c r="I58" i="18"/>
  <c r="G23" i="17"/>
  <c r="J76" i="17"/>
  <c r="I76" i="17"/>
  <c r="J137" i="17"/>
  <c r="I137" i="17"/>
  <c r="J68" i="17"/>
  <c r="I68" i="17"/>
  <c r="K68" i="17"/>
  <c r="W64" i="18"/>
  <c r="Y65" i="18"/>
  <c r="X65" i="18"/>
  <c r="Y33" i="18"/>
  <c r="X33" i="18"/>
  <c r="Y154" i="18"/>
  <c r="X154" i="18"/>
  <c r="Y136" i="18"/>
  <c r="X136" i="18"/>
  <c r="Y157" i="18"/>
  <c r="X157" i="18"/>
  <c r="D49" i="17"/>
  <c r="C79" i="17"/>
  <c r="H63" i="16"/>
  <c r="J55" i="16"/>
  <c r="I55" i="16"/>
  <c r="J80" i="16"/>
  <c r="I80" i="16"/>
  <c r="H79" i="16"/>
  <c r="I151" i="16"/>
  <c r="J151" i="16"/>
  <c r="M123" i="15"/>
  <c r="L123" i="15"/>
  <c r="K123" i="15"/>
  <c r="J123" i="15"/>
  <c r="I123" i="15"/>
  <c r="M42" i="15"/>
  <c r="L42" i="15"/>
  <c r="K42" i="15"/>
  <c r="J42" i="15"/>
  <c r="I42" i="15"/>
  <c r="D21" i="15"/>
  <c r="E161" i="15"/>
  <c r="J37" i="12"/>
  <c r="I37" i="12"/>
  <c r="L37" i="12"/>
  <c r="K37" i="12"/>
  <c r="R20" i="13"/>
  <c r="D132" i="13"/>
  <c r="V38" i="5"/>
  <c r="T38" i="5"/>
  <c r="M48" i="5"/>
  <c r="L48" i="5"/>
  <c r="I48" i="5"/>
  <c r="K48" i="5"/>
  <c r="J48" i="5"/>
  <c r="M50" i="5"/>
  <c r="S36" i="6"/>
  <c r="R36" i="6"/>
  <c r="Q36" i="6"/>
  <c r="N49" i="19"/>
  <c r="N77" i="19"/>
  <c r="N147" i="19"/>
  <c r="S92" i="18"/>
  <c r="E121" i="16"/>
  <c r="D161" i="17"/>
  <c r="F23" i="17"/>
  <c r="K141" i="17"/>
  <c r="J141" i="17"/>
  <c r="I141" i="17"/>
  <c r="J158" i="17"/>
  <c r="I158" i="17"/>
  <c r="J89" i="17"/>
  <c r="I89" i="17"/>
  <c r="K89" i="17"/>
  <c r="J45" i="17"/>
  <c r="I45" i="17"/>
  <c r="Y32" i="18"/>
  <c r="X32" i="18"/>
  <c r="Y67" i="18"/>
  <c r="X67" i="18"/>
  <c r="Y98" i="18"/>
  <c r="X98" i="18"/>
  <c r="X129" i="18"/>
  <c r="Y129" i="18"/>
  <c r="E79" i="17"/>
  <c r="D147" i="17"/>
  <c r="D21" i="17"/>
  <c r="U134" i="18"/>
  <c r="C51" i="17"/>
  <c r="T48" i="18"/>
  <c r="T78" i="18"/>
  <c r="J86" i="16"/>
  <c r="I86" i="16"/>
  <c r="H121" i="16"/>
  <c r="J122" i="16"/>
  <c r="I122" i="16"/>
  <c r="J20" i="16"/>
  <c r="I20" i="16"/>
  <c r="J29" i="16"/>
  <c r="I29" i="16"/>
  <c r="H91" i="15"/>
  <c r="M83" i="15"/>
  <c r="L83" i="15"/>
  <c r="K83" i="15"/>
  <c r="J83" i="15"/>
  <c r="I83" i="15"/>
  <c r="M113" i="15"/>
  <c r="L113" i="15"/>
  <c r="K113" i="15"/>
  <c r="J113" i="15"/>
  <c r="I113" i="15"/>
  <c r="F147" i="15"/>
  <c r="J24" i="12"/>
  <c r="I24" i="12"/>
  <c r="L24" i="12"/>
  <c r="K24" i="12"/>
  <c r="T21" i="15"/>
  <c r="T16" i="12"/>
  <c r="S16" i="12"/>
  <c r="V16" i="12"/>
  <c r="W44" i="5"/>
  <c r="S44" i="5"/>
  <c r="V44" i="5"/>
  <c r="U44" i="5"/>
  <c r="T44" i="5"/>
  <c r="J167" i="3"/>
  <c r="K167" i="3"/>
  <c r="F18" i="2"/>
  <c r="H186" i="3"/>
  <c r="K32" i="5"/>
  <c r="J32" i="5"/>
  <c r="I32" i="5"/>
  <c r="M32" i="5"/>
  <c r="L32" i="5"/>
  <c r="S15" i="6"/>
  <c r="R15" i="6"/>
  <c r="Q15" i="6"/>
  <c r="Y14" i="18"/>
  <c r="X14" i="18"/>
  <c r="Y28" i="18"/>
  <c r="X28" i="18"/>
  <c r="Y150" i="18"/>
  <c r="X150" i="18"/>
  <c r="Y107" i="18"/>
  <c r="X107" i="18"/>
  <c r="W106" i="18"/>
  <c r="Y115" i="18"/>
  <c r="X115" i="18"/>
  <c r="D149" i="17"/>
  <c r="U106" i="18"/>
  <c r="U120" i="18"/>
  <c r="H93" i="16"/>
  <c r="J94" i="16"/>
  <c r="I94" i="16"/>
  <c r="J146" i="16"/>
  <c r="I146" i="16"/>
  <c r="J40" i="16"/>
  <c r="I40" i="16"/>
  <c r="L82" i="15"/>
  <c r="K82" i="15"/>
  <c r="J82" i="15"/>
  <c r="I82" i="15"/>
  <c r="M82" i="15"/>
  <c r="L98" i="15"/>
  <c r="D105" i="15"/>
  <c r="J98" i="15"/>
  <c r="C161" i="15"/>
  <c r="J22" i="12"/>
  <c r="L22" i="12"/>
  <c r="K22" i="12"/>
  <c r="I22" i="12"/>
  <c r="K59" i="13"/>
  <c r="J59" i="13"/>
  <c r="I59" i="13"/>
  <c r="J107" i="13"/>
  <c r="I107" i="13"/>
  <c r="V34" i="12"/>
  <c r="T34" i="12"/>
  <c r="S34" i="12"/>
  <c r="H190" i="3"/>
  <c r="J157" i="3"/>
  <c r="K157" i="3"/>
  <c r="H196" i="3"/>
  <c r="G42" i="2"/>
  <c r="Q19" i="21"/>
  <c r="C64" i="21"/>
  <c r="E63" i="22"/>
  <c r="J157" i="19"/>
  <c r="J144" i="19"/>
  <c r="G119" i="19"/>
  <c r="J111" i="19"/>
  <c r="J123" i="19"/>
  <c r="J113" i="19"/>
  <c r="D134" i="21"/>
  <c r="J56" i="19"/>
  <c r="X56" i="19"/>
  <c r="X20" i="19"/>
  <c r="W119" i="19"/>
  <c r="X111" i="19"/>
  <c r="X157" i="19"/>
  <c r="X60" i="19"/>
  <c r="O23" i="19"/>
  <c r="R24" i="19"/>
  <c r="P24" i="19"/>
  <c r="R11" i="19"/>
  <c r="P11" i="19"/>
  <c r="R59" i="19"/>
  <c r="P59" i="19"/>
  <c r="R87" i="19"/>
  <c r="P87" i="19"/>
  <c r="P131" i="19"/>
  <c r="R131" i="19"/>
  <c r="P100" i="19"/>
  <c r="R100" i="19"/>
  <c r="J10" i="18"/>
  <c r="I10" i="18"/>
  <c r="I24" i="18"/>
  <c r="J24" i="18"/>
  <c r="R107" i="18"/>
  <c r="Q107" i="18"/>
  <c r="P106" i="18"/>
  <c r="R93" i="18"/>
  <c r="Q93" i="18"/>
  <c r="P92" i="18"/>
  <c r="R73" i="18"/>
  <c r="Q73" i="18"/>
  <c r="N106" i="18"/>
  <c r="N78" i="18"/>
  <c r="N132" i="18"/>
  <c r="M106" i="18"/>
  <c r="M78" i="18"/>
  <c r="M146" i="18"/>
  <c r="J43" i="18"/>
  <c r="I43" i="18"/>
  <c r="E8" i="18"/>
  <c r="J99" i="18"/>
  <c r="I99" i="18"/>
  <c r="P34" i="18"/>
  <c r="R26" i="18"/>
  <c r="Q26" i="18"/>
  <c r="P22" i="18"/>
  <c r="J158" i="18"/>
  <c r="I158" i="18"/>
  <c r="J30" i="18"/>
  <c r="I30" i="18"/>
  <c r="J89" i="18"/>
  <c r="I89" i="18"/>
  <c r="I113" i="18"/>
  <c r="J113" i="18"/>
  <c r="N50" i="18"/>
  <c r="G90" i="18"/>
  <c r="D92" i="18"/>
  <c r="N37" i="19"/>
  <c r="N63" i="19"/>
  <c r="F92" i="18"/>
  <c r="S106" i="18"/>
  <c r="Y66" i="18"/>
  <c r="X66" i="18"/>
  <c r="S21" i="16"/>
  <c r="U15" i="16"/>
  <c r="V15" i="16"/>
  <c r="I140" i="17"/>
  <c r="J140" i="17"/>
  <c r="K86" i="17"/>
  <c r="J86" i="17"/>
  <c r="I86" i="17"/>
  <c r="K60" i="17"/>
  <c r="J60" i="17"/>
  <c r="I60" i="17"/>
  <c r="J132" i="17"/>
  <c r="I132" i="17"/>
  <c r="K132" i="17"/>
  <c r="C107" i="16"/>
  <c r="Y59" i="18"/>
  <c r="X59" i="18"/>
  <c r="Y30" i="18"/>
  <c r="X30" i="18"/>
  <c r="Y74" i="18"/>
  <c r="X74" i="18"/>
  <c r="Y131" i="18"/>
  <c r="X131" i="18"/>
  <c r="Y158" i="18"/>
  <c r="X158" i="18"/>
  <c r="G91" i="17"/>
  <c r="C119" i="17"/>
  <c r="T36" i="18"/>
  <c r="Q21" i="17"/>
  <c r="J124" i="16"/>
  <c r="I124" i="16"/>
  <c r="H21" i="16"/>
  <c r="J13" i="16"/>
  <c r="I13" i="16"/>
  <c r="H91" i="16"/>
  <c r="J83" i="16"/>
  <c r="I83" i="16"/>
  <c r="W14" i="15"/>
  <c r="X14" i="15"/>
  <c r="M104" i="15"/>
  <c r="L104" i="15"/>
  <c r="I104" i="15"/>
  <c r="K104" i="15"/>
  <c r="J104" i="15"/>
  <c r="L125" i="15"/>
  <c r="K125" i="15"/>
  <c r="J125" i="15"/>
  <c r="I125" i="15"/>
  <c r="H133" i="15"/>
  <c r="M125" i="15"/>
  <c r="K17" i="15"/>
  <c r="J17" i="15"/>
  <c r="I17" i="15"/>
  <c r="M17" i="15"/>
  <c r="L17" i="15"/>
  <c r="O9" i="16"/>
  <c r="J17" i="12"/>
  <c r="L17" i="12"/>
  <c r="K17" i="12"/>
  <c r="I17" i="12"/>
  <c r="K43" i="13"/>
  <c r="J43" i="13"/>
  <c r="I43" i="13"/>
  <c r="K143" i="13"/>
  <c r="J143" i="13"/>
  <c r="I143" i="13"/>
  <c r="D62" i="13"/>
  <c r="V36" i="12"/>
  <c r="T36" i="12"/>
  <c r="S36" i="12"/>
  <c r="H120" i="3"/>
  <c r="C92" i="21"/>
  <c r="C50" i="21"/>
  <c r="J30" i="19"/>
  <c r="J155" i="19"/>
  <c r="J159" i="19"/>
  <c r="J160" i="19"/>
  <c r="J42" i="19"/>
  <c r="G49" i="19"/>
  <c r="X70" i="19"/>
  <c r="X72" i="19"/>
  <c r="X26" i="19"/>
  <c r="X116" i="19"/>
  <c r="W135" i="19"/>
  <c r="X136" i="19"/>
  <c r="X66" i="19"/>
  <c r="W65" i="19"/>
  <c r="R29" i="19"/>
  <c r="P29" i="19"/>
  <c r="R16" i="19"/>
  <c r="P16" i="19"/>
  <c r="P60" i="19"/>
  <c r="R60" i="19"/>
  <c r="R98" i="19"/>
  <c r="P98" i="19"/>
  <c r="R142" i="19"/>
  <c r="P142" i="19"/>
  <c r="P111" i="19"/>
  <c r="R111" i="19"/>
  <c r="O119" i="19"/>
  <c r="K8" i="18"/>
  <c r="K22" i="18"/>
  <c r="R153" i="18"/>
  <c r="Q153" i="18"/>
  <c r="R114" i="18"/>
  <c r="Q114" i="18"/>
  <c r="R95" i="18"/>
  <c r="Q95" i="18"/>
  <c r="K106" i="18"/>
  <c r="F36" i="18"/>
  <c r="L132" i="18"/>
  <c r="J79" i="18"/>
  <c r="I79" i="18"/>
  <c r="H78" i="18"/>
  <c r="J52" i="18"/>
  <c r="I52" i="18"/>
  <c r="H146" i="18"/>
  <c r="J138" i="18"/>
  <c r="I138" i="18"/>
  <c r="I135" i="18"/>
  <c r="H134" i="18"/>
  <c r="J135" i="18"/>
  <c r="G134" i="18"/>
  <c r="R41" i="18"/>
  <c r="Q41" i="18"/>
  <c r="V107" i="19"/>
  <c r="M34" i="18"/>
  <c r="M22" i="18"/>
  <c r="E146" i="18"/>
  <c r="E132" i="18"/>
  <c r="N161" i="19"/>
  <c r="E92" i="18"/>
  <c r="F34" i="18"/>
  <c r="E77" i="16"/>
  <c r="E161" i="17"/>
  <c r="C63" i="16"/>
  <c r="C149" i="16"/>
  <c r="H149" i="17"/>
  <c r="K150" i="17"/>
  <c r="J150" i="17"/>
  <c r="I150" i="17"/>
  <c r="K108" i="17"/>
  <c r="J108" i="17"/>
  <c r="I108" i="17"/>
  <c r="H107" i="17"/>
  <c r="K82" i="17"/>
  <c r="J82" i="17"/>
  <c r="I82" i="17"/>
  <c r="J154" i="17"/>
  <c r="I154" i="17"/>
  <c r="K154" i="17"/>
  <c r="C8" i="18"/>
  <c r="C34" i="18"/>
  <c r="G93" i="17"/>
  <c r="G119" i="17"/>
  <c r="Y87" i="18"/>
  <c r="X87" i="18"/>
  <c r="Y31" i="18"/>
  <c r="X31" i="18"/>
  <c r="W104" i="18"/>
  <c r="Y96" i="18"/>
  <c r="X96" i="18"/>
  <c r="Y84" i="18"/>
  <c r="X84" i="18"/>
  <c r="C107" i="17"/>
  <c r="E147" i="17"/>
  <c r="E21" i="17"/>
  <c r="E9" i="17"/>
  <c r="E149" i="17"/>
  <c r="K75" i="17"/>
  <c r="J75" i="17"/>
  <c r="I75" i="17"/>
  <c r="D119" i="17"/>
  <c r="D51" i="17"/>
  <c r="J16" i="16"/>
  <c r="I16" i="16"/>
  <c r="J25" i="16"/>
  <c r="I25" i="16"/>
  <c r="J160" i="16"/>
  <c r="I160" i="16"/>
  <c r="W12" i="15"/>
  <c r="X12" i="15"/>
  <c r="H77" i="15"/>
  <c r="I69" i="15"/>
  <c r="M69" i="15"/>
  <c r="K69" i="15"/>
  <c r="L69" i="15"/>
  <c r="J69" i="15"/>
  <c r="M45" i="15"/>
  <c r="L45" i="15"/>
  <c r="K45" i="15"/>
  <c r="J45" i="15"/>
  <c r="I45" i="15"/>
  <c r="K158" i="15"/>
  <c r="J158" i="15"/>
  <c r="I158" i="15"/>
  <c r="M158" i="15"/>
  <c r="L158" i="15"/>
  <c r="F21" i="15"/>
  <c r="C77" i="15"/>
  <c r="D146" i="13"/>
  <c r="V54" i="12"/>
  <c r="T54" i="12"/>
  <c r="S54" i="12"/>
  <c r="K13" i="6"/>
  <c r="J13" i="6"/>
  <c r="I13" i="6"/>
  <c r="K51" i="3"/>
  <c r="J51" i="3"/>
  <c r="F35" i="22"/>
  <c r="K45" i="22"/>
  <c r="J45" i="22"/>
  <c r="G91" i="22"/>
  <c r="J25" i="19"/>
  <c r="J94" i="19"/>
  <c r="G93" i="19"/>
  <c r="J126" i="19"/>
  <c r="J139" i="19"/>
  <c r="G147" i="19"/>
  <c r="J88" i="19"/>
  <c r="J71" i="19"/>
  <c r="X57" i="19"/>
  <c r="X127" i="19"/>
  <c r="X31" i="19"/>
  <c r="W121" i="19"/>
  <c r="X122" i="19"/>
  <c r="X146" i="19"/>
  <c r="X71" i="19"/>
  <c r="R34" i="19"/>
  <c r="P34" i="19"/>
  <c r="O35" i="19"/>
  <c r="R27" i="19"/>
  <c r="P27" i="19"/>
  <c r="R45" i="19"/>
  <c r="P45" i="19"/>
  <c r="R103" i="19"/>
  <c r="P103" i="19"/>
  <c r="R153" i="19"/>
  <c r="P153" i="19"/>
  <c r="O161" i="19"/>
  <c r="P116" i="19"/>
  <c r="R116" i="19"/>
  <c r="R84" i="18"/>
  <c r="Q84" i="18"/>
  <c r="R79" i="18"/>
  <c r="Q79" i="18"/>
  <c r="P78" i="18"/>
  <c r="P146" i="18"/>
  <c r="R138" i="18"/>
  <c r="Q138" i="18"/>
  <c r="V34" i="18"/>
  <c r="M132" i="18"/>
  <c r="S48" i="18"/>
  <c r="K76" i="18"/>
  <c r="R29" i="18"/>
  <c r="Q29" i="18"/>
  <c r="J100" i="18"/>
  <c r="I100" i="18"/>
  <c r="J73" i="18"/>
  <c r="I73" i="18"/>
  <c r="J75" i="18"/>
  <c r="I75" i="18"/>
  <c r="I156" i="18"/>
  <c r="J156" i="18"/>
  <c r="G160" i="18"/>
  <c r="G148" i="18"/>
  <c r="M48" i="18"/>
  <c r="X99" i="19"/>
  <c r="V147" i="19"/>
  <c r="D20" i="18"/>
  <c r="D90" i="18"/>
  <c r="N79" i="19"/>
  <c r="P76" i="18"/>
  <c r="R68" i="18"/>
  <c r="Q68" i="18"/>
  <c r="E34" i="18"/>
  <c r="S160" i="18"/>
  <c r="I41" i="18"/>
  <c r="J41" i="18"/>
  <c r="K47" i="17"/>
  <c r="I47" i="17"/>
  <c r="J47" i="17"/>
  <c r="K129" i="17"/>
  <c r="J129" i="17"/>
  <c r="I129" i="17"/>
  <c r="K103" i="17"/>
  <c r="J103" i="17"/>
  <c r="I103" i="17"/>
  <c r="I34" i="17"/>
  <c r="K34" i="17"/>
  <c r="J34" i="17"/>
  <c r="E51" i="16"/>
  <c r="C64" i="18"/>
  <c r="C104" i="18"/>
  <c r="G161" i="17"/>
  <c r="W50" i="18"/>
  <c r="Y51" i="18"/>
  <c r="X51" i="18"/>
  <c r="Y128" i="18"/>
  <c r="X128" i="18"/>
  <c r="Y110" i="18"/>
  <c r="X110" i="18"/>
  <c r="W118" i="18"/>
  <c r="U118" i="18"/>
  <c r="C147" i="17"/>
  <c r="T64" i="18"/>
  <c r="I53" i="16"/>
  <c r="J53" i="16"/>
  <c r="J89" i="16"/>
  <c r="I89" i="16"/>
  <c r="J101" i="16"/>
  <c r="I101" i="16"/>
  <c r="W9" i="15"/>
  <c r="X9" i="15"/>
  <c r="G35" i="16"/>
  <c r="J41" i="15"/>
  <c r="I41" i="15"/>
  <c r="K41" i="15"/>
  <c r="M41" i="15"/>
  <c r="L41" i="15"/>
  <c r="H49" i="15"/>
  <c r="D35" i="15"/>
  <c r="J84" i="15"/>
  <c r="I84" i="15"/>
  <c r="M84" i="15"/>
  <c r="L84" i="15"/>
  <c r="K84" i="15"/>
  <c r="E35" i="15"/>
  <c r="P21" i="16"/>
  <c r="C76" i="13"/>
  <c r="K157" i="13"/>
  <c r="J157" i="13"/>
  <c r="I157" i="13"/>
  <c r="J78" i="13"/>
  <c r="I78" i="13"/>
  <c r="V56" i="12"/>
  <c r="T56" i="12"/>
  <c r="S56" i="12"/>
  <c r="K10" i="2"/>
  <c r="J10" i="2"/>
  <c r="L10" i="2"/>
  <c r="L11" i="2"/>
  <c r="I8" i="13"/>
  <c r="J8" i="13"/>
  <c r="J32" i="12"/>
  <c r="I32" i="12"/>
  <c r="L32" i="12"/>
  <c r="K32" i="12"/>
  <c r="D20" i="13"/>
  <c r="D76" i="13"/>
  <c r="C34" i="13"/>
  <c r="C132" i="13"/>
  <c r="E146" i="13"/>
  <c r="D56" i="12"/>
  <c r="K100" i="13"/>
  <c r="J100" i="13"/>
  <c r="I100" i="13"/>
  <c r="T11" i="14"/>
  <c r="S11" i="14"/>
  <c r="T16" i="14"/>
  <c r="T20" i="14"/>
  <c r="T12" i="14"/>
  <c r="T21" i="14"/>
  <c r="T15" i="14"/>
  <c r="W18" i="13"/>
  <c r="V18" i="13"/>
  <c r="U18" i="13"/>
  <c r="K114" i="13"/>
  <c r="J114" i="13"/>
  <c r="I114" i="13"/>
  <c r="O23" i="14"/>
  <c r="F107" i="16"/>
  <c r="U12" i="12"/>
  <c r="D8" i="11"/>
  <c r="T26" i="12"/>
  <c r="S26" i="12"/>
  <c r="V26" i="12"/>
  <c r="V46" i="12"/>
  <c r="T46" i="12"/>
  <c r="S46" i="12"/>
  <c r="U19" i="12"/>
  <c r="U39" i="12"/>
  <c r="K46" i="6"/>
  <c r="J46" i="6"/>
  <c r="I46" i="6"/>
  <c r="J85" i="3"/>
  <c r="K85" i="3"/>
  <c r="H118" i="3"/>
  <c r="E69" i="2"/>
  <c r="K144" i="3"/>
  <c r="L144" i="3"/>
  <c r="J144" i="3"/>
  <c r="L28" i="3"/>
  <c r="K28" i="3"/>
  <c r="J28" i="3"/>
  <c r="L99" i="3"/>
  <c r="K99" i="3"/>
  <c r="J99" i="3"/>
  <c r="V13" i="5"/>
  <c r="T13" i="5"/>
  <c r="K155" i="3"/>
  <c r="L155" i="3"/>
  <c r="J155" i="3"/>
  <c r="V26" i="5"/>
  <c r="T26" i="5"/>
  <c r="L182" i="3"/>
  <c r="K182" i="3"/>
  <c r="J182" i="3"/>
  <c r="I193" i="3"/>
  <c r="G117" i="3"/>
  <c r="S26" i="6"/>
  <c r="R26" i="6"/>
  <c r="Q26" i="6"/>
  <c r="J38" i="5"/>
  <c r="I38" i="5"/>
  <c r="M38" i="5"/>
  <c r="L38" i="5"/>
  <c r="K38" i="5"/>
  <c r="M20" i="5"/>
  <c r="L20" i="5"/>
  <c r="K20" i="5"/>
  <c r="J20" i="5"/>
  <c r="I20" i="5"/>
  <c r="F190" i="3"/>
  <c r="E188" i="3"/>
  <c r="S44" i="6"/>
  <c r="R44" i="6"/>
  <c r="Q44" i="6"/>
  <c r="R41" i="6"/>
  <c r="Q41" i="6"/>
  <c r="S41" i="6"/>
  <c r="S21" i="15"/>
  <c r="J62" i="15"/>
  <c r="I62" i="15"/>
  <c r="M62" i="15"/>
  <c r="L62" i="15"/>
  <c r="K62" i="15"/>
  <c r="E119" i="15"/>
  <c r="M9" i="15"/>
  <c r="L9" i="15"/>
  <c r="K9" i="15"/>
  <c r="J9" i="15"/>
  <c r="I9" i="15"/>
  <c r="M72" i="15"/>
  <c r="M18" i="15"/>
  <c r="M67" i="15"/>
  <c r="M79" i="15"/>
  <c r="M136" i="15"/>
  <c r="M23" i="15"/>
  <c r="M141" i="15"/>
  <c r="M98" i="15"/>
  <c r="M28" i="15"/>
  <c r="M55" i="15"/>
  <c r="M39" i="15"/>
  <c r="M33" i="15"/>
  <c r="M26" i="15"/>
  <c r="M128" i="15"/>
  <c r="M85" i="15"/>
  <c r="M157" i="15"/>
  <c r="M47" i="15"/>
  <c r="M93" i="15"/>
  <c r="M99" i="15"/>
  <c r="L99" i="15"/>
  <c r="K99" i="15"/>
  <c r="J99" i="15"/>
  <c r="I99" i="15"/>
  <c r="L103" i="15"/>
  <c r="K103" i="15"/>
  <c r="J103" i="15"/>
  <c r="I103" i="15"/>
  <c r="M103" i="15"/>
  <c r="M108" i="15"/>
  <c r="L108" i="15"/>
  <c r="K108" i="15"/>
  <c r="J108" i="15"/>
  <c r="I108" i="15"/>
  <c r="F91" i="15"/>
  <c r="E147" i="15"/>
  <c r="L141" i="15"/>
  <c r="J141" i="15"/>
  <c r="O21" i="16"/>
  <c r="X19" i="15"/>
  <c r="W19" i="15"/>
  <c r="J51" i="12"/>
  <c r="I51" i="12"/>
  <c r="L51" i="12"/>
  <c r="K51" i="12"/>
  <c r="J31" i="12"/>
  <c r="K31" i="12"/>
  <c r="I31" i="12"/>
  <c r="L31" i="12"/>
  <c r="I9" i="13"/>
  <c r="K9" i="13"/>
  <c r="J9" i="13"/>
  <c r="J137" i="13"/>
  <c r="I137" i="13"/>
  <c r="K137" i="13"/>
  <c r="S20" i="13"/>
  <c r="K22" i="13"/>
  <c r="J22" i="13"/>
  <c r="I22" i="13"/>
  <c r="K120" i="13"/>
  <c r="J120" i="13"/>
  <c r="I120" i="13"/>
  <c r="K33" i="13"/>
  <c r="J33" i="13"/>
  <c r="I33" i="13"/>
  <c r="G62" i="13"/>
  <c r="D55" i="12"/>
  <c r="W17" i="13"/>
  <c r="V17" i="13"/>
  <c r="U17" i="13"/>
  <c r="K134" i="13"/>
  <c r="J134" i="13"/>
  <c r="I134" i="13"/>
  <c r="K61" i="13"/>
  <c r="J61" i="13"/>
  <c r="I61" i="13"/>
  <c r="K159" i="13"/>
  <c r="J159" i="13"/>
  <c r="I159" i="13"/>
  <c r="K73" i="13"/>
  <c r="J73" i="13"/>
  <c r="I73" i="13"/>
  <c r="K130" i="13"/>
  <c r="I130" i="13"/>
  <c r="J130" i="13"/>
  <c r="F21" i="16"/>
  <c r="C149" i="14"/>
  <c r="K111" i="13"/>
  <c r="J111" i="13"/>
  <c r="I111" i="13"/>
  <c r="K123" i="13"/>
  <c r="I123" i="13"/>
  <c r="J123" i="13"/>
  <c r="E56" i="12"/>
  <c r="V10" i="12"/>
  <c r="T10" i="12"/>
  <c r="S10" i="12"/>
  <c r="V27" i="12"/>
  <c r="T27" i="12"/>
  <c r="S27" i="12"/>
  <c r="V47" i="12"/>
  <c r="T47" i="12"/>
  <c r="S47" i="12"/>
  <c r="U20" i="12"/>
  <c r="U40" i="12"/>
  <c r="S29" i="5"/>
  <c r="W29" i="5"/>
  <c r="V29" i="5"/>
  <c r="U29" i="5"/>
  <c r="T29" i="5"/>
  <c r="W31" i="5"/>
  <c r="W32" i="5"/>
  <c r="W33" i="5"/>
  <c r="J80" i="3"/>
  <c r="K80" i="3"/>
  <c r="H113" i="3"/>
  <c r="J63" i="2"/>
  <c r="L63" i="2"/>
  <c r="K63" i="2"/>
  <c r="G123" i="3"/>
  <c r="K60" i="3"/>
  <c r="J60" i="3"/>
  <c r="K160" i="3"/>
  <c r="L160" i="3"/>
  <c r="J160" i="3"/>
  <c r="T46" i="5"/>
  <c r="V46" i="5"/>
  <c r="G190" i="3"/>
  <c r="I17" i="2"/>
  <c r="L14" i="2"/>
  <c r="K14" i="2"/>
  <c r="J14" i="2"/>
  <c r="I41" i="5"/>
  <c r="K41" i="5"/>
  <c r="J41" i="5"/>
  <c r="M41" i="5"/>
  <c r="L41" i="5"/>
  <c r="M40" i="5"/>
  <c r="L40" i="5"/>
  <c r="K40" i="5"/>
  <c r="J40" i="5"/>
  <c r="I40" i="5"/>
  <c r="Q40" i="6"/>
  <c r="S40" i="6"/>
  <c r="R40" i="6"/>
  <c r="S37" i="6"/>
  <c r="R37" i="6"/>
  <c r="Q37" i="6"/>
  <c r="Q7" i="6"/>
  <c r="S7" i="6"/>
  <c r="R7" i="6"/>
  <c r="R17" i="6"/>
  <c r="Q17" i="6"/>
  <c r="J22" i="2"/>
  <c r="K22" i="2"/>
  <c r="L22" i="2"/>
  <c r="J50" i="12"/>
  <c r="I50" i="12"/>
  <c r="L50" i="12"/>
  <c r="K50" i="12"/>
  <c r="J30" i="12"/>
  <c r="L30" i="12"/>
  <c r="K30" i="12"/>
  <c r="I30" i="12"/>
  <c r="I82" i="13"/>
  <c r="H90" i="13"/>
  <c r="K82" i="13"/>
  <c r="J82" i="13"/>
  <c r="T17" i="14"/>
  <c r="S17" i="14"/>
  <c r="R23" i="14"/>
  <c r="Q20" i="13"/>
  <c r="E90" i="13"/>
  <c r="G104" i="13"/>
  <c r="K131" i="13"/>
  <c r="J131" i="13"/>
  <c r="I131" i="13"/>
  <c r="D54" i="12"/>
  <c r="D104" i="13"/>
  <c r="D118" i="13"/>
  <c r="K28" i="13"/>
  <c r="J28" i="13"/>
  <c r="I28" i="13"/>
  <c r="J97" i="13"/>
  <c r="I97" i="13"/>
  <c r="C163" i="14"/>
  <c r="I25" i="13"/>
  <c r="K25" i="13"/>
  <c r="J25" i="13"/>
  <c r="E54" i="12"/>
  <c r="V8" i="12"/>
  <c r="T8" i="12"/>
  <c r="S8" i="12"/>
  <c r="V9" i="12"/>
  <c r="T9" i="12"/>
  <c r="S9" i="12"/>
  <c r="V28" i="12"/>
  <c r="T28" i="12"/>
  <c r="S28" i="12"/>
  <c r="V48" i="12"/>
  <c r="T48" i="12"/>
  <c r="S48" i="12"/>
  <c r="U21" i="12"/>
  <c r="U41" i="12"/>
  <c r="U26" i="5"/>
  <c r="S26" i="5"/>
  <c r="U42" i="5"/>
  <c r="T42" i="5"/>
  <c r="S42" i="5"/>
  <c r="W42" i="5"/>
  <c r="V42" i="5"/>
  <c r="J64" i="3"/>
  <c r="K64" i="3"/>
  <c r="J212" i="3"/>
  <c r="L212" i="3"/>
  <c r="K212" i="3"/>
  <c r="G118" i="3"/>
  <c r="L23" i="3"/>
  <c r="K23" i="3"/>
  <c r="J23" i="3"/>
  <c r="L94" i="3"/>
  <c r="K94" i="3"/>
  <c r="J94" i="3"/>
  <c r="K165" i="3"/>
  <c r="L165" i="3"/>
  <c r="J165" i="3"/>
  <c r="T8" i="5"/>
  <c r="V8" i="5"/>
  <c r="G186" i="3"/>
  <c r="G196" i="3"/>
  <c r="K48" i="3"/>
  <c r="J48" i="3"/>
  <c r="G17" i="2"/>
  <c r="J18" i="5"/>
  <c r="I18" i="5"/>
  <c r="M18" i="5"/>
  <c r="L18" i="5"/>
  <c r="K18" i="5"/>
  <c r="I45" i="5"/>
  <c r="K45" i="5"/>
  <c r="M45" i="5"/>
  <c r="L45" i="5"/>
  <c r="J45" i="5"/>
  <c r="S51" i="6"/>
  <c r="R51" i="6"/>
  <c r="Q51" i="6"/>
  <c r="S30" i="6"/>
  <c r="R30" i="6"/>
  <c r="Q30" i="6"/>
  <c r="Q34" i="6"/>
  <c r="S34" i="6"/>
  <c r="R34" i="6"/>
  <c r="K9" i="2"/>
  <c r="L9" i="2"/>
  <c r="J9" i="2"/>
  <c r="F105" i="15"/>
  <c r="G51" i="16"/>
  <c r="E63" i="15"/>
  <c r="E49" i="15"/>
  <c r="L54" i="15"/>
  <c r="K54" i="15"/>
  <c r="J54" i="15"/>
  <c r="I54" i="15"/>
  <c r="M54" i="15"/>
  <c r="G37" i="16"/>
  <c r="J38" i="16"/>
  <c r="I38" i="16"/>
  <c r="M142" i="15"/>
  <c r="L142" i="15"/>
  <c r="K142" i="15"/>
  <c r="J142" i="15"/>
  <c r="I142" i="15"/>
  <c r="L146" i="15"/>
  <c r="K146" i="15"/>
  <c r="J146" i="15"/>
  <c r="I146" i="15"/>
  <c r="M146" i="15"/>
  <c r="M151" i="15"/>
  <c r="L151" i="15"/>
  <c r="K151" i="15"/>
  <c r="J151" i="15"/>
  <c r="I151" i="15"/>
  <c r="G119" i="15"/>
  <c r="K141" i="15"/>
  <c r="I141" i="15"/>
  <c r="H161" i="15"/>
  <c r="M153" i="15"/>
  <c r="L153" i="15"/>
  <c r="K153" i="15"/>
  <c r="J153" i="15"/>
  <c r="I153" i="15"/>
  <c r="J49" i="12"/>
  <c r="I49" i="12"/>
  <c r="L49" i="12"/>
  <c r="K49" i="12"/>
  <c r="J29" i="12"/>
  <c r="L29" i="12"/>
  <c r="K29" i="12"/>
  <c r="I29" i="12"/>
  <c r="J156" i="13"/>
  <c r="I156" i="13"/>
  <c r="I14" i="12"/>
  <c r="K14" i="12"/>
  <c r="L14" i="12"/>
  <c r="J14" i="12"/>
  <c r="K84" i="13"/>
  <c r="J84" i="13"/>
  <c r="I84" i="13"/>
  <c r="K10" i="13"/>
  <c r="J10" i="13"/>
  <c r="I10" i="13"/>
  <c r="K11" i="13"/>
  <c r="J11" i="13"/>
  <c r="I11" i="13"/>
  <c r="W16" i="13"/>
  <c r="V16" i="13"/>
  <c r="U16" i="13"/>
  <c r="D53" i="12"/>
  <c r="D57" i="12" s="1"/>
  <c r="P23" i="14"/>
  <c r="K47" i="13"/>
  <c r="J47" i="13"/>
  <c r="I47" i="13"/>
  <c r="K81" i="13"/>
  <c r="J81" i="13"/>
  <c r="I81" i="13"/>
  <c r="J13" i="13"/>
  <c r="I13" i="13"/>
  <c r="F34" i="13"/>
  <c r="K52" i="13"/>
  <c r="J52" i="13"/>
  <c r="I52" i="13"/>
  <c r="F35" i="16"/>
  <c r="J17" i="13"/>
  <c r="I17" i="13"/>
  <c r="O20" i="13"/>
  <c r="A11" i="12"/>
  <c r="V6" i="12"/>
  <c r="T6" i="12"/>
  <c r="S6" i="12"/>
  <c r="V7" i="12"/>
  <c r="T7" i="12"/>
  <c r="S7" i="12"/>
  <c r="V29" i="12"/>
  <c r="T29" i="12"/>
  <c r="S29" i="12"/>
  <c r="V49" i="12"/>
  <c r="T49" i="12"/>
  <c r="S49" i="12"/>
  <c r="U22" i="12"/>
  <c r="U42" i="12"/>
  <c r="W25" i="5"/>
  <c r="V25" i="5"/>
  <c r="U25" i="5"/>
  <c r="T25" i="5"/>
  <c r="S25" i="5"/>
  <c r="W28" i="5"/>
  <c r="W27" i="5"/>
  <c r="W26" i="5"/>
  <c r="I21" i="5"/>
  <c r="K21" i="5"/>
  <c r="J50" i="3"/>
  <c r="K50" i="3"/>
  <c r="G113" i="3"/>
  <c r="V40" i="5"/>
  <c r="T40" i="5"/>
  <c r="K170" i="3"/>
  <c r="L170" i="3"/>
  <c r="J170" i="3"/>
  <c r="T27" i="5"/>
  <c r="V27" i="5"/>
  <c r="K56" i="3"/>
  <c r="J56" i="3"/>
  <c r="M25" i="5"/>
  <c r="L25" i="5"/>
  <c r="K25" i="5"/>
  <c r="J25" i="5"/>
  <c r="I25" i="5"/>
  <c r="J7" i="5"/>
  <c r="I7" i="5"/>
  <c r="M7" i="5"/>
  <c r="L7" i="5"/>
  <c r="K7" i="5"/>
  <c r="M10" i="5"/>
  <c r="J24" i="2"/>
  <c r="K24" i="2"/>
  <c r="L24" i="2"/>
  <c r="E43" i="2"/>
  <c r="E193" i="3"/>
  <c r="S16" i="6"/>
  <c r="R16" i="6"/>
  <c r="Q16" i="6"/>
  <c r="R27" i="6"/>
  <c r="S27" i="6"/>
  <c r="Q27" i="6"/>
  <c r="J99" i="16"/>
  <c r="I99" i="16"/>
  <c r="M30" i="15"/>
  <c r="L30" i="15"/>
  <c r="I30" i="15"/>
  <c r="K30" i="15"/>
  <c r="J30" i="15"/>
  <c r="M52" i="15"/>
  <c r="L52" i="15"/>
  <c r="K52" i="15"/>
  <c r="J52" i="15"/>
  <c r="I52" i="15"/>
  <c r="L38" i="15"/>
  <c r="K38" i="15"/>
  <c r="I38" i="15"/>
  <c r="M38" i="15"/>
  <c r="J38" i="15"/>
  <c r="M150" i="15"/>
  <c r="L150" i="15"/>
  <c r="K150" i="15"/>
  <c r="J150" i="15"/>
  <c r="I150" i="15"/>
  <c r="I25" i="15"/>
  <c r="L25" i="15"/>
  <c r="K25" i="15"/>
  <c r="M25" i="15"/>
  <c r="J25" i="15"/>
  <c r="K94" i="15"/>
  <c r="J94" i="15"/>
  <c r="I94" i="15"/>
  <c r="M94" i="15"/>
  <c r="L94" i="15"/>
  <c r="R9" i="16"/>
  <c r="M24" i="15"/>
  <c r="L24" i="15"/>
  <c r="K24" i="15"/>
  <c r="J24" i="15"/>
  <c r="I24" i="15"/>
  <c r="R21" i="16"/>
  <c r="F63" i="15"/>
  <c r="J70" i="13"/>
  <c r="I70" i="13"/>
  <c r="K70" i="13"/>
  <c r="J48" i="12"/>
  <c r="I48" i="12"/>
  <c r="L48" i="12"/>
  <c r="K48" i="12"/>
  <c r="L52" i="12"/>
  <c r="J28" i="12"/>
  <c r="L28" i="12"/>
  <c r="K28" i="12"/>
  <c r="I28" i="12"/>
  <c r="I13" i="12"/>
  <c r="K13" i="12"/>
  <c r="L13" i="12"/>
  <c r="J13" i="12"/>
  <c r="J51" i="13"/>
  <c r="I51" i="13"/>
  <c r="K51" i="13"/>
  <c r="F90" i="13"/>
  <c r="K74" i="13"/>
  <c r="J74" i="13"/>
  <c r="I74" i="13"/>
  <c r="K45" i="13"/>
  <c r="J45" i="13"/>
  <c r="I45" i="13"/>
  <c r="G20" i="13"/>
  <c r="E20" i="13"/>
  <c r="G48" i="13"/>
  <c r="F147" i="16"/>
  <c r="J99" i="13"/>
  <c r="I99" i="13"/>
  <c r="T20" i="13"/>
  <c r="W12" i="13"/>
  <c r="V12" i="13"/>
  <c r="U12" i="13"/>
  <c r="A12" i="12"/>
  <c r="G54" i="12"/>
  <c r="J52" i="12"/>
  <c r="I52" i="12"/>
  <c r="V30" i="12"/>
  <c r="T30" i="12"/>
  <c r="S30" i="12"/>
  <c r="V50" i="12"/>
  <c r="T50" i="12"/>
  <c r="S50" i="12"/>
  <c r="U23" i="12"/>
  <c r="U43" i="12"/>
  <c r="S31" i="5"/>
  <c r="U31" i="5"/>
  <c r="J181" i="3"/>
  <c r="I192" i="3"/>
  <c r="L181" i="3"/>
  <c r="K181" i="3"/>
  <c r="H17" i="2"/>
  <c r="L215" i="3"/>
  <c r="K215" i="3"/>
  <c r="J215" i="3"/>
  <c r="K18" i="3"/>
  <c r="L18" i="3"/>
  <c r="J18" i="3"/>
  <c r="L25" i="3"/>
  <c r="L24" i="3"/>
  <c r="L20" i="3"/>
  <c r="L22" i="3"/>
  <c r="L19" i="3"/>
  <c r="L27" i="3"/>
  <c r="L141" i="3"/>
  <c r="K141" i="3"/>
  <c r="J141" i="3"/>
  <c r="L89" i="3"/>
  <c r="K89" i="3"/>
  <c r="J89" i="3"/>
  <c r="I122" i="3"/>
  <c r="L169" i="3"/>
  <c r="K169" i="3"/>
  <c r="J169" i="3"/>
  <c r="V36" i="5"/>
  <c r="T36" i="5"/>
  <c r="K40" i="3"/>
  <c r="J40" i="3"/>
  <c r="K175" i="3"/>
  <c r="J175" i="3"/>
  <c r="L175" i="3"/>
  <c r="I186" i="3"/>
  <c r="L178" i="3"/>
  <c r="T47" i="5"/>
  <c r="V47" i="5"/>
  <c r="G119" i="3"/>
  <c r="L36" i="5"/>
  <c r="K36" i="5"/>
  <c r="M36" i="5"/>
  <c r="J36" i="5"/>
  <c r="I36" i="5"/>
  <c r="M37" i="5"/>
  <c r="M11" i="5"/>
  <c r="L11" i="5"/>
  <c r="K11" i="5"/>
  <c r="J11" i="5"/>
  <c r="I11" i="5"/>
  <c r="G43" i="2"/>
  <c r="L7" i="2"/>
  <c r="K7" i="2"/>
  <c r="J7" i="2"/>
  <c r="F192" i="3"/>
  <c r="S12" i="6"/>
  <c r="R12" i="6"/>
  <c r="Q12" i="6"/>
  <c r="S23" i="6"/>
  <c r="R23" i="6"/>
  <c r="Q23" i="6"/>
  <c r="Q47" i="6"/>
  <c r="S47" i="6"/>
  <c r="R47" i="6"/>
  <c r="E21" i="16"/>
  <c r="G77" i="17"/>
  <c r="E77" i="17"/>
  <c r="K153" i="17"/>
  <c r="J153" i="17"/>
  <c r="I153" i="17"/>
  <c r="H161" i="17"/>
  <c r="K127" i="17"/>
  <c r="J127" i="17"/>
  <c r="I127" i="17"/>
  <c r="K58" i="17"/>
  <c r="J58" i="17"/>
  <c r="I58" i="17"/>
  <c r="K87" i="17"/>
  <c r="I87" i="17"/>
  <c r="J87" i="17"/>
  <c r="C48" i="18"/>
  <c r="G21" i="17"/>
  <c r="G9" i="17"/>
  <c r="J54" i="17"/>
  <c r="I54" i="17"/>
  <c r="Y24" i="18"/>
  <c r="X24" i="18"/>
  <c r="Y114" i="18"/>
  <c r="X114" i="18"/>
  <c r="Y60" i="18"/>
  <c r="X60" i="18"/>
  <c r="Y109" i="18"/>
  <c r="X109" i="18"/>
  <c r="X135" i="18"/>
  <c r="W134" i="18"/>
  <c r="Y135" i="18"/>
  <c r="E91" i="17"/>
  <c r="E35" i="17"/>
  <c r="U78" i="18"/>
  <c r="U160" i="18"/>
  <c r="T76" i="18"/>
  <c r="J76" i="16"/>
  <c r="I76" i="16"/>
  <c r="J60" i="16"/>
  <c r="I60" i="16"/>
  <c r="K46" i="16"/>
  <c r="J46" i="16"/>
  <c r="I46" i="16"/>
  <c r="J42" i="16"/>
  <c r="I42" i="16"/>
  <c r="I142" i="16"/>
  <c r="J142" i="16"/>
  <c r="I85" i="15"/>
  <c r="K85" i="15"/>
  <c r="G77" i="16"/>
  <c r="J69" i="16"/>
  <c r="I69" i="16"/>
  <c r="L32" i="15"/>
  <c r="K32" i="15"/>
  <c r="J32" i="15"/>
  <c r="I32" i="15"/>
  <c r="M32" i="15"/>
  <c r="M100" i="15"/>
  <c r="L100" i="15"/>
  <c r="J100" i="15"/>
  <c r="I100" i="15"/>
  <c r="K100" i="15"/>
  <c r="M76" i="15"/>
  <c r="L76" i="15"/>
  <c r="K76" i="15"/>
  <c r="J76" i="15"/>
  <c r="I76" i="15"/>
  <c r="I46" i="15"/>
  <c r="L46" i="15"/>
  <c r="K46" i="15"/>
  <c r="M46" i="15"/>
  <c r="J46" i="15"/>
  <c r="K115" i="15"/>
  <c r="J115" i="15"/>
  <c r="I115" i="15"/>
  <c r="M115" i="15"/>
  <c r="L115" i="15"/>
  <c r="G161" i="15"/>
  <c r="Q9" i="16"/>
  <c r="D161" i="15"/>
  <c r="F76" i="13"/>
  <c r="J47" i="12"/>
  <c r="I47" i="12"/>
  <c r="L47" i="12"/>
  <c r="K47" i="12"/>
  <c r="J27" i="12"/>
  <c r="L27" i="12"/>
  <c r="K27" i="12"/>
  <c r="I27" i="12"/>
  <c r="C160" i="13"/>
  <c r="I12" i="12"/>
  <c r="K12" i="12"/>
  <c r="L12" i="12"/>
  <c r="J12" i="12"/>
  <c r="T14" i="14"/>
  <c r="S14" i="14"/>
  <c r="K86" i="13"/>
  <c r="J86" i="13"/>
  <c r="I86" i="13"/>
  <c r="G160" i="13"/>
  <c r="K126" i="13"/>
  <c r="J126" i="13"/>
  <c r="I126" i="13"/>
  <c r="J150" i="13"/>
  <c r="I150" i="13"/>
  <c r="F119" i="16"/>
  <c r="F63" i="16"/>
  <c r="V12" i="12"/>
  <c r="T12" i="12"/>
  <c r="S12" i="12"/>
  <c r="V31" i="12"/>
  <c r="T31" i="12"/>
  <c r="S31" i="12"/>
  <c r="V51" i="12"/>
  <c r="T51" i="12"/>
  <c r="S51" i="12"/>
  <c r="U24" i="12"/>
  <c r="U44" i="12"/>
  <c r="W30" i="5"/>
  <c r="V30" i="5"/>
  <c r="U30" i="5"/>
  <c r="T30" i="5"/>
  <c r="S30" i="5"/>
  <c r="I51" i="6"/>
  <c r="J51" i="6"/>
  <c r="I188" i="3"/>
  <c r="L177" i="3"/>
  <c r="J177" i="3"/>
  <c r="K177" i="3"/>
  <c r="K47" i="3"/>
  <c r="J47" i="3"/>
  <c r="V31" i="5"/>
  <c r="T31" i="5"/>
  <c r="F123" i="3"/>
  <c r="G68" i="2"/>
  <c r="L159" i="3"/>
  <c r="K159" i="3"/>
  <c r="J159" i="3"/>
  <c r="K43" i="3"/>
  <c r="J43" i="3"/>
  <c r="H194" i="3"/>
  <c r="K180" i="3"/>
  <c r="J180" i="3"/>
  <c r="L180" i="3"/>
  <c r="I191" i="3"/>
  <c r="V9" i="5"/>
  <c r="T9" i="5"/>
  <c r="G114" i="3"/>
  <c r="G189" i="3"/>
  <c r="J39" i="3"/>
  <c r="K39" i="3"/>
  <c r="K17" i="5"/>
  <c r="J17" i="5"/>
  <c r="M17" i="5"/>
  <c r="L17" i="5"/>
  <c r="I17" i="5"/>
  <c r="M21" i="5"/>
  <c r="J22" i="5"/>
  <c r="M22" i="5"/>
  <c r="L22" i="5"/>
  <c r="K22" i="5"/>
  <c r="I22" i="5"/>
  <c r="L12" i="2"/>
  <c r="K12" i="2"/>
  <c r="J12" i="2"/>
  <c r="S46" i="6"/>
  <c r="R46" i="6"/>
  <c r="Q46" i="6"/>
  <c r="S43" i="6"/>
  <c r="R43" i="6"/>
  <c r="Q43" i="6"/>
  <c r="K126" i="17"/>
  <c r="J126" i="17"/>
  <c r="I126" i="17"/>
  <c r="C49" i="17"/>
  <c r="C37" i="17"/>
  <c r="C91" i="17"/>
  <c r="J26" i="16"/>
  <c r="I26" i="16"/>
  <c r="J43" i="16"/>
  <c r="I43" i="16"/>
  <c r="K43" i="16"/>
  <c r="J82" i="16"/>
  <c r="I82" i="16"/>
  <c r="J68" i="16"/>
  <c r="I68" i="16"/>
  <c r="J85" i="16"/>
  <c r="I85" i="16"/>
  <c r="K130" i="16"/>
  <c r="J130" i="16"/>
  <c r="I130" i="16"/>
  <c r="J90" i="16"/>
  <c r="I90" i="16"/>
  <c r="G105" i="16"/>
  <c r="G149" i="16"/>
  <c r="G65" i="16"/>
  <c r="F49" i="15"/>
  <c r="L155" i="15"/>
  <c r="K155" i="15"/>
  <c r="I155" i="15"/>
  <c r="M155" i="15"/>
  <c r="J155" i="15"/>
  <c r="J136" i="15"/>
  <c r="L136" i="15"/>
  <c r="C35" i="15"/>
  <c r="M59" i="15"/>
  <c r="L59" i="15"/>
  <c r="K59" i="15"/>
  <c r="J59" i="15"/>
  <c r="I59" i="15"/>
  <c r="I68" i="15"/>
  <c r="M68" i="15"/>
  <c r="L68" i="15"/>
  <c r="K68" i="15"/>
  <c r="J68" i="15"/>
  <c r="K137" i="15"/>
  <c r="J137" i="15"/>
  <c r="I137" i="15"/>
  <c r="M137" i="15"/>
  <c r="L137" i="15"/>
  <c r="Y18" i="15"/>
  <c r="X18" i="15"/>
  <c r="W18" i="15"/>
  <c r="F133" i="15"/>
  <c r="C21" i="15"/>
  <c r="S19" i="14"/>
  <c r="T19" i="14"/>
  <c r="J46" i="12"/>
  <c r="I46" i="12"/>
  <c r="L46" i="12"/>
  <c r="K46" i="12"/>
  <c r="J26" i="12"/>
  <c r="L26" i="12"/>
  <c r="K26" i="12"/>
  <c r="I26" i="12"/>
  <c r="E76" i="13"/>
  <c r="J115" i="13"/>
  <c r="I115" i="13"/>
  <c r="K115" i="13"/>
  <c r="K10" i="12"/>
  <c r="J10" i="12"/>
  <c r="I10" i="12"/>
  <c r="L10" i="12"/>
  <c r="K139" i="13"/>
  <c r="J139" i="13"/>
  <c r="I139" i="13"/>
  <c r="D48" i="13"/>
  <c r="K79" i="13"/>
  <c r="J79" i="13"/>
  <c r="I79" i="13"/>
  <c r="K26" i="13"/>
  <c r="J26" i="13"/>
  <c r="I26" i="13"/>
  <c r="H34" i="13"/>
  <c r="K145" i="13"/>
  <c r="J145" i="13"/>
  <c r="I145" i="13"/>
  <c r="W8" i="13"/>
  <c r="V8" i="13"/>
  <c r="U8" i="13"/>
  <c r="W10" i="13"/>
  <c r="W11" i="13"/>
  <c r="W13" i="13"/>
  <c r="K93" i="13"/>
  <c r="J93" i="13"/>
  <c r="I93" i="13"/>
  <c r="F132" i="13"/>
  <c r="K140" i="13"/>
  <c r="J140" i="13"/>
  <c r="I140" i="13"/>
  <c r="C37" i="14"/>
  <c r="K101" i="13"/>
  <c r="I101" i="13"/>
  <c r="J101" i="13"/>
  <c r="G56" i="12"/>
  <c r="G55" i="12"/>
  <c r="V13" i="12"/>
  <c r="T13" i="12"/>
  <c r="S13" i="12"/>
  <c r="V32" i="12"/>
  <c r="T32" i="12"/>
  <c r="S32" i="12"/>
  <c r="V52" i="12"/>
  <c r="T52" i="12"/>
  <c r="S52" i="12"/>
  <c r="U13" i="12"/>
  <c r="U25" i="12"/>
  <c r="U45" i="12"/>
  <c r="S10" i="5"/>
  <c r="W10" i="5"/>
  <c r="V10" i="5"/>
  <c r="U10" i="5"/>
  <c r="T10" i="5"/>
  <c r="K20" i="6"/>
  <c r="J20" i="6"/>
  <c r="I20" i="6"/>
  <c r="K47" i="6"/>
  <c r="J47" i="6"/>
  <c r="I47" i="6"/>
  <c r="J209" i="3"/>
  <c r="K209" i="3"/>
  <c r="J44" i="3"/>
  <c r="K44" i="3"/>
  <c r="L184" i="3"/>
  <c r="K184" i="3"/>
  <c r="J184" i="3"/>
  <c r="I195" i="3"/>
  <c r="L13" i="3"/>
  <c r="K13" i="3"/>
  <c r="J13" i="3"/>
  <c r="F118" i="3"/>
  <c r="L84" i="3"/>
  <c r="K84" i="3"/>
  <c r="J84" i="3"/>
  <c r="I117" i="3"/>
  <c r="G69" i="2"/>
  <c r="G120" i="3"/>
  <c r="L214" i="3"/>
  <c r="K214" i="3"/>
  <c r="J214" i="3"/>
  <c r="K185" i="3"/>
  <c r="J185" i="3"/>
  <c r="I196" i="3"/>
  <c r="L185" i="3"/>
  <c r="T28" i="5"/>
  <c r="V28" i="5"/>
  <c r="G194" i="3"/>
  <c r="K34" i="3"/>
  <c r="J34" i="3"/>
  <c r="W17" i="5"/>
  <c r="V17" i="5"/>
  <c r="U17" i="5"/>
  <c r="T17" i="5"/>
  <c r="S17" i="5"/>
  <c r="W19" i="5"/>
  <c r="M47" i="5"/>
  <c r="I47" i="5"/>
  <c r="L47" i="5"/>
  <c r="K47" i="5"/>
  <c r="J47" i="5"/>
  <c r="J26" i="5"/>
  <c r="I26" i="5"/>
  <c r="M26" i="5"/>
  <c r="L26" i="5"/>
  <c r="K26" i="5"/>
  <c r="K20" i="2"/>
  <c r="J20" i="2"/>
  <c r="E190" i="3"/>
  <c r="S49" i="6"/>
  <c r="R49" i="6"/>
  <c r="Q49" i="6"/>
  <c r="D49" i="15"/>
  <c r="L79" i="15"/>
  <c r="J79" i="15"/>
  <c r="T13" i="14"/>
  <c r="S13" i="14"/>
  <c r="J45" i="12"/>
  <c r="I45" i="12"/>
  <c r="L45" i="12"/>
  <c r="K45" i="12"/>
  <c r="J25" i="12"/>
  <c r="L25" i="12"/>
  <c r="K25" i="12"/>
  <c r="I25" i="12"/>
  <c r="K149" i="13"/>
  <c r="J149" i="13"/>
  <c r="I149" i="13"/>
  <c r="H56" i="12"/>
  <c r="K9" i="12"/>
  <c r="J9" i="12"/>
  <c r="I9" i="12"/>
  <c r="L9" i="12"/>
  <c r="D90" i="13"/>
  <c r="K98" i="13"/>
  <c r="J98" i="13"/>
  <c r="I98" i="13"/>
  <c r="C51" i="14"/>
  <c r="K112" i="13"/>
  <c r="J112" i="13"/>
  <c r="I112" i="13"/>
  <c r="K14" i="13"/>
  <c r="J14" i="13"/>
  <c r="I14" i="13"/>
  <c r="H48" i="13"/>
  <c r="K40" i="13"/>
  <c r="J40" i="13"/>
  <c r="I40" i="13"/>
  <c r="H146" i="13"/>
  <c r="K138" i="13"/>
  <c r="J138" i="13"/>
  <c r="I138" i="13"/>
  <c r="J128" i="13"/>
  <c r="I128" i="13"/>
  <c r="K89" i="13"/>
  <c r="J89" i="13"/>
  <c r="I89" i="13"/>
  <c r="A15" i="12"/>
  <c r="G53" i="12"/>
  <c r="G57" i="12" s="1"/>
  <c r="V14" i="12"/>
  <c r="T14" i="12"/>
  <c r="S14" i="12"/>
  <c r="V33" i="12"/>
  <c r="T33" i="12"/>
  <c r="S33" i="12"/>
  <c r="V53" i="12"/>
  <c r="T53" i="12"/>
  <c r="S53" i="12"/>
  <c r="U11" i="12"/>
  <c r="U26" i="12"/>
  <c r="U46" i="12"/>
  <c r="I18" i="6"/>
  <c r="K18" i="6"/>
  <c r="J18" i="6"/>
  <c r="U7" i="5"/>
  <c r="S7" i="5"/>
  <c r="K52" i="6"/>
  <c r="J52" i="6"/>
  <c r="I52" i="6"/>
  <c r="J21" i="6"/>
  <c r="I21" i="6"/>
  <c r="J174" i="3"/>
  <c r="K174" i="3"/>
  <c r="H188" i="3"/>
  <c r="G188" i="3"/>
  <c r="V24" i="5"/>
  <c r="T24" i="5"/>
  <c r="F113" i="3"/>
  <c r="G115" i="3"/>
  <c r="L210" i="3"/>
  <c r="K210" i="3"/>
  <c r="J210" i="3"/>
  <c r="L208" i="3"/>
  <c r="K208" i="3"/>
  <c r="J208" i="3"/>
  <c r="L217" i="3"/>
  <c r="L209" i="3"/>
  <c r="T48" i="5"/>
  <c r="V48" i="5"/>
  <c r="K29" i="3"/>
  <c r="J29" i="3"/>
  <c r="M43" i="5"/>
  <c r="L43" i="5"/>
  <c r="K43" i="5"/>
  <c r="J43" i="5"/>
  <c r="I43" i="5"/>
  <c r="M30" i="5"/>
  <c r="L30" i="5"/>
  <c r="K30" i="5"/>
  <c r="J30" i="5"/>
  <c r="I30" i="5"/>
  <c r="L23" i="2"/>
  <c r="K23" i="2"/>
  <c r="J23" i="2"/>
  <c r="F187" i="3"/>
  <c r="R18" i="6"/>
  <c r="Q18" i="6"/>
  <c r="S18" i="6"/>
  <c r="S9" i="6"/>
  <c r="R9" i="6"/>
  <c r="Q9" i="6"/>
  <c r="V92" i="18"/>
  <c r="S134" i="18"/>
  <c r="L76" i="18"/>
  <c r="E149" i="16"/>
  <c r="D147" i="16"/>
  <c r="C135" i="16"/>
  <c r="K118" i="17"/>
  <c r="J118" i="17"/>
  <c r="I118" i="17"/>
  <c r="K98" i="17"/>
  <c r="J98" i="17"/>
  <c r="I98" i="17"/>
  <c r="H105" i="17"/>
  <c r="K94" i="17"/>
  <c r="J94" i="17"/>
  <c r="I94" i="17"/>
  <c r="H93" i="17"/>
  <c r="K144" i="17"/>
  <c r="J144" i="17"/>
  <c r="I144" i="17"/>
  <c r="F93" i="17"/>
  <c r="C51" i="16"/>
  <c r="Y17" i="18"/>
  <c r="X17" i="18"/>
  <c r="Y100" i="18"/>
  <c r="X100" i="18"/>
  <c r="Y46" i="18"/>
  <c r="X46" i="18"/>
  <c r="Y140" i="18"/>
  <c r="X140" i="18"/>
  <c r="X108" i="18"/>
  <c r="Y108" i="18"/>
  <c r="E63" i="17"/>
  <c r="E105" i="17"/>
  <c r="Q9" i="17"/>
  <c r="C105" i="17"/>
  <c r="T148" i="18"/>
  <c r="K59" i="16"/>
  <c r="J59" i="16"/>
  <c r="I59" i="16"/>
  <c r="J109" i="16"/>
  <c r="I109" i="16"/>
  <c r="K143" i="16"/>
  <c r="J143" i="16"/>
  <c r="I143" i="16"/>
  <c r="K156" i="16"/>
  <c r="I156" i="16"/>
  <c r="J156" i="16"/>
  <c r="I30" i="16"/>
  <c r="J30" i="16"/>
  <c r="J116" i="16"/>
  <c r="I116" i="16"/>
  <c r="G79" i="16"/>
  <c r="M71" i="15"/>
  <c r="L71" i="15"/>
  <c r="J71" i="15"/>
  <c r="I71" i="15"/>
  <c r="K71" i="15"/>
  <c r="D119" i="15"/>
  <c r="M132" i="15"/>
  <c r="L132" i="15"/>
  <c r="K132" i="15"/>
  <c r="J132" i="15"/>
  <c r="I132" i="15"/>
  <c r="J127" i="15"/>
  <c r="I127" i="15"/>
  <c r="M127" i="15"/>
  <c r="L127" i="15"/>
  <c r="K127" i="15"/>
  <c r="G49" i="15"/>
  <c r="C49" i="15"/>
  <c r="M140" i="15"/>
  <c r="L140" i="15"/>
  <c r="K140" i="15"/>
  <c r="J140" i="15"/>
  <c r="I140" i="15"/>
  <c r="C62" i="13"/>
  <c r="J43" i="12"/>
  <c r="I43" i="12"/>
  <c r="L43" i="12"/>
  <c r="K43" i="12"/>
  <c r="J23" i="12"/>
  <c r="L23" i="12"/>
  <c r="K23" i="12"/>
  <c r="I23" i="12"/>
  <c r="H54" i="12"/>
  <c r="K7" i="12"/>
  <c r="J7" i="12"/>
  <c r="I7" i="12"/>
  <c r="L7" i="12"/>
  <c r="K53" i="13"/>
  <c r="J53" i="13"/>
  <c r="I53" i="13"/>
  <c r="N23" i="14"/>
  <c r="C56" i="12"/>
  <c r="J85" i="13"/>
  <c r="I85" i="13"/>
  <c r="F55" i="12"/>
  <c r="T15" i="12"/>
  <c r="S15" i="12"/>
  <c r="V15" i="12"/>
  <c r="V35" i="12"/>
  <c r="T35" i="12"/>
  <c r="S35" i="12"/>
  <c r="V55" i="12"/>
  <c r="T55" i="12"/>
  <c r="S55" i="12"/>
  <c r="U28" i="12"/>
  <c r="U48" i="12"/>
  <c r="S12" i="5"/>
  <c r="U12" i="5"/>
  <c r="J45" i="6"/>
  <c r="I45" i="6"/>
  <c r="K45" i="6"/>
  <c r="J40" i="6"/>
  <c r="I40" i="6"/>
  <c r="G193" i="3"/>
  <c r="T12" i="5"/>
  <c r="V12" i="5"/>
  <c r="L73" i="2"/>
  <c r="K73" i="2"/>
  <c r="J73" i="2"/>
  <c r="L75" i="2"/>
  <c r="L74" i="2"/>
  <c r="L68" i="3"/>
  <c r="K68" i="3"/>
  <c r="J68" i="3"/>
  <c r="L135" i="3"/>
  <c r="K135" i="3"/>
  <c r="J135" i="3"/>
  <c r="L137" i="3"/>
  <c r="L142" i="3"/>
  <c r="L140" i="3"/>
  <c r="L143" i="3"/>
  <c r="L145" i="3"/>
  <c r="L139" i="3"/>
  <c r="L218" i="3"/>
  <c r="K218" i="3"/>
  <c r="J218" i="3"/>
  <c r="H191" i="3"/>
  <c r="K19" i="3"/>
  <c r="J19" i="3"/>
  <c r="M24" i="5"/>
  <c r="L24" i="5"/>
  <c r="K24" i="5"/>
  <c r="J24" i="5"/>
  <c r="I24" i="5"/>
  <c r="K13" i="5"/>
  <c r="J13" i="5"/>
  <c r="I13" i="5"/>
  <c r="M13" i="5"/>
  <c r="L13" i="5"/>
  <c r="J15" i="2"/>
  <c r="L15" i="2"/>
  <c r="I18" i="2"/>
  <c r="K15" i="2"/>
  <c r="E192" i="3"/>
  <c r="S13" i="6"/>
  <c r="R13" i="6"/>
  <c r="Q13" i="6"/>
  <c r="S29" i="6"/>
  <c r="R29" i="6"/>
  <c r="Q29" i="6"/>
  <c r="G63" i="17"/>
  <c r="G51" i="17"/>
  <c r="E35" i="16"/>
  <c r="Y47" i="18"/>
  <c r="X47" i="18"/>
  <c r="Y25" i="18"/>
  <c r="X25" i="18"/>
  <c r="Y138" i="18"/>
  <c r="W146" i="18"/>
  <c r="X138" i="18"/>
  <c r="Y89" i="18"/>
  <c r="X89" i="18"/>
  <c r="Y111" i="18"/>
  <c r="X111" i="18"/>
  <c r="X151" i="18"/>
  <c r="Y151" i="18"/>
  <c r="D135" i="17"/>
  <c r="D91" i="17"/>
  <c r="U148" i="18"/>
  <c r="C93" i="17"/>
  <c r="I111" i="16"/>
  <c r="H119" i="16"/>
  <c r="K111" i="16"/>
  <c r="J111" i="16"/>
  <c r="K158" i="16"/>
  <c r="J158" i="16"/>
  <c r="I158" i="16"/>
  <c r="K27" i="16"/>
  <c r="J27" i="16"/>
  <c r="I27" i="16"/>
  <c r="H35" i="16"/>
  <c r="H23" i="16"/>
  <c r="K56" i="16"/>
  <c r="J56" i="16"/>
  <c r="I56" i="16"/>
  <c r="I73" i="16"/>
  <c r="J73" i="16"/>
  <c r="J159" i="16"/>
  <c r="I159" i="16"/>
  <c r="L33" i="15"/>
  <c r="J33" i="15"/>
  <c r="G91" i="16"/>
  <c r="L128" i="15"/>
  <c r="J128" i="15"/>
  <c r="X20" i="15"/>
  <c r="W20" i="15"/>
  <c r="L112" i="15"/>
  <c r="K112" i="15"/>
  <c r="I112" i="15"/>
  <c r="M112" i="15"/>
  <c r="J112" i="15"/>
  <c r="C63" i="15"/>
  <c r="M48" i="15"/>
  <c r="L48" i="15"/>
  <c r="K48" i="15"/>
  <c r="J48" i="15"/>
  <c r="I48" i="15"/>
  <c r="K29" i="15"/>
  <c r="J29" i="15"/>
  <c r="M29" i="15"/>
  <c r="L29" i="15"/>
  <c r="I29" i="15"/>
  <c r="M37" i="15"/>
  <c r="L37" i="15"/>
  <c r="K37" i="15"/>
  <c r="J37" i="15"/>
  <c r="I37" i="15"/>
  <c r="I31" i="15"/>
  <c r="M31" i="15"/>
  <c r="L31" i="15"/>
  <c r="K31" i="15"/>
  <c r="J31" i="15"/>
  <c r="G147" i="15"/>
  <c r="M90" i="15"/>
  <c r="L90" i="15"/>
  <c r="K90" i="15"/>
  <c r="J90" i="15"/>
  <c r="I90" i="15"/>
  <c r="L26" i="15"/>
  <c r="J26" i="15"/>
  <c r="J41" i="12"/>
  <c r="I41" i="12"/>
  <c r="L41" i="12"/>
  <c r="K41" i="12"/>
  <c r="J21" i="12"/>
  <c r="L21" i="12"/>
  <c r="K21" i="12"/>
  <c r="I21" i="12"/>
  <c r="K127" i="13"/>
  <c r="J127" i="13"/>
  <c r="I127" i="13"/>
  <c r="K65" i="13"/>
  <c r="J65" i="13"/>
  <c r="I65" i="13"/>
  <c r="F62" i="13"/>
  <c r="C54" i="12"/>
  <c r="E34" i="13"/>
  <c r="E132" i="13"/>
  <c r="C135" i="14"/>
  <c r="F51" i="16"/>
  <c r="K154" i="13"/>
  <c r="J154" i="13"/>
  <c r="I154" i="13"/>
  <c r="E55" i="12"/>
  <c r="T17" i="12"/>
  <c r="S17" i="12"/>
  <c r="V17" i="12"/>
  <c r="V37" i="12"/>
  <c r="T37" i="12"/>
  <c r="S37" i="12"/>
  <c r="V57" i="12"/>
  <c r="T57" i="12"/>
  <c r="S57" i="12"/>
  <c r="U30" i="12"/>
  <c r="U50" i="12"/>
  <c r="J50" i="6"/>
  <c r="K50" i="6"/>
  <c r="I50" i="6"/>
  <c r="I11" i="6"/>
  <c r="K11" i="6"/>
  <c r="J11" i="6"/>
  <c r="K37" i="5"/>
  <c r="I37" i="5"/>
  <c r="K154" i="3"/>
  <c r="J154" i="3"/>
  <c r="E116" i="3"/>
  <c r="V39" i="5"/>
  <c r="T39" i="5"/>
  <c r="L156" i="3"/>
  <c r="K156" i="3"/>
  <c r="J156" i="3"/>
  <c r="I189" i="3"/>
  <c r="L63" i="3"/>
  <c r="K63" i="3"/>
  <c r="J63" i="3"/>
  <c r="H115" i="3"/>
  <c r="J216" i="3"/>
  <c r="L216" i="3"/>
  <c r="K216" i="3"/>
  <c r="V50" i="5"/>
  <c r="T50" i="5"/>
  <c r="G187" i="3"/>
  <c r="H189" i="3"/>
  <c r="K178" i="3"/>
  <c r="J178" i="3"/>
  <c r="K9" i="3"/>
  <c r="J9" i="3"/>
  <c r="M49" i="5"/>
  <c r="L49" i="5"/>
  <c r="K49" i="5"/>
  <c r="J49" i="5"/>
  <c r="I49" i="5"/>
  <c r="M52" i="5"/>
  <c r="L52" i="5"/>
  <c r="K52" i="5"/>
  <c r="J52" i="5"/>
  <c r="I52" i="5"/>
  <c r="K8" i="2"/>
  <c r="J8" i="2"/>
  <c r="L8" i="2"/>
  <c r="F189" i="3"/>
  <c r="S10" i="6"/>
  <c r="R10" i="6"/>
  <c r="Q10" i="6"/>
  <c r="S22" i="6"/>
  <c r="R22" i="6"/>
  <c r="Q22" i="6"/>
  <c r="E91" i="15"/>
  <c r="M122" i="15"/>
  <c r="L122" i="15"/>
  <c r="K122" i="15"/>
  <c r="J122" i="15"/>
  <c r="I122" i="15"/>
  <c r="J47" i="15"/>
  <c r="L47" i="15"/>
  <c r="J113" i="13"/>
  <c r="I113" i="13"/>
  <c r="K113" i="13"/>
  <c r="I37" i="13"/>
  <c r="J37" i="13"/>
  <c r="J40" i="12"/>
  <c r="I40" i="12"/>
  <c r="L40" i="12"/>
  <c r="K40" i="12"/>
  <c r="J20" i="12"/>
  <c r="L20" i="12"/>
  <c r="K20" i="12"/>
  <c r="I20" i="12"/>
  <c r="J94" i="13"/>
  <c r="I94" i="13"/>
  <c r="K94" i="13"/>
  <c r="K117" i="13"/>
  <c r="J117" i="13"/>
  <c r="I117" i="13"/>
  <c r="C90" i="13"/>
  <c r="E104" i="13"/>
  <c r="C53" i="12"/>
  <c r="C104" i="13"/>
  <c r="K124" i="13"/>
  <c r="J124" i="13"/>
  <c r="I124" i="13"/>
  <c r="H132" i="13"/>
  <c r="F160" i="13"/>
  <c r="K80" i="13"/>
  <c r="I80" i="13"/>
  <c r="J80" i="13"/>
  <c r="E53" i="12"/>
  <c r="E57" i="12" s="1"/>
  <c r="F53" i="12"/>
  <c r="U14" i="12"/>
  <c r="T18" i="12"/>
  <c r="S18" i="12"/>
  <c r="V18" i="12"/>
  <c r="V38" i="12"/>
  <c r="T38" i="12"/>
  <c r="S38" i="12"/>
  <c r="U31" i="12"/>
  <c r="U51" i="12"/>
  <c r="J12" i="6"/>
  <c r="I12" i="6"/>
  <c r="K142" i="3"/>
  <c r="J142" i="3"/>
  <c r="F69" i="2"/>
  <c r="J26" i="3"/>
  <c r="L26" i="3"/>
  <c r="K26" i="3"/>
  <c r="V35" i="5"/>
  <c r="T35" i="5"/>
  <c r="K55" i="3"/>
  <c r="J55" i="3"/>
  <c r="L60" i="2"/>
  <c r="K60" i="2"/>
  <c r="J60" i="2"/>
  <c r="I69" i="2"/>
  <c r="V51" i="5"/>
  <c r="T51" i="5"/>
  <c r="G192" i="3"/>
  <c r="J164" i="3"/>
  <c r="L164" i="3"/>
  <c r="K164" i="3"/>
  <c r="L171" i="3"/>
  <c r="L174" i="3"/>
  <c r="L167" i="3"/>
  <c r="J74" i="2"/>
  <c r="K74" i="2"/>
  <c r="M42" i="5"/>
  <c r="L42" i="5"/>
  <c r="K42" i="5"/>
  <c r="J42" i="5"/>
  <c r="I42" i="5"/>
  <c r="J14" i="5"/>
  <c r="I14" i="5"/>
  <c r="M14" i="5"/>
  <c r="L14" i="5"/>
  <c r="K14" i="5"/>
  <c r="K13" i="2"/>
  <c r="L13" i="2"/>
  <c r="J13" i="2"/>
  <c r="F194" i="3"/>
  <c r="E187" i="3"/>
  <c r="Q20" i="6"/>
  <c r="S20" i="6"/>
  <c r="R20" i="6"/>
  <c r="S42" i="6"/>
  <c r="R42" i="6"/>
  <c r="Q42" i="6"/>
  <c r="E147" i="16"/>
  <c r="G37" i="17"/>
  <c r="F119" i="17"/>
  <c r="Y15" i="18"/>
  <c r="X15" i="18"/>
  <c r="Y29" i="18"/>
  <c r="X29" i="18"/>
  <c r="Y125" i="18"/>
  <c r="X125" i="18"/>
  <c r="Y75" i="18"/>
  <c r="X75" i="18"/>
  <c r="X99" i="18"/>
  <c r="Y99" i="18"/>
  <c r="Y137" i="18"/>
  <c r="X137" i="18"/>
  <c r="C49" i="16"/>
  <c r="U146" i="18"/>
  <c r="K32" i="17"/>
  <c r="J32" i="17"/>
  <c r="I32" i="17"/>
  <c r="T62" i="18"/>
  <c r="K57" i="16"/>
  <c r="J57" i="16"/>
  <c r="I57" i="16"/>
  <c r="K31" i="16"/>
  <c r="I31" i="16"/>
  <c r="J31" i="16"/>
  <c r="K70" i="16"/>
  <c r="J70" i="16"/>
  <c r="I70" i="16"/>
  <c r="H77" i="16"/>
  <c r="K12" i="16"/>
  <c r="J12" i="16"/>
  <c r="I12" i="16"/>
  <c r="H9" i="16"/>
  <c r="K131" i="16" s="1"/>
  <c r="K10" i="16"/>
  <c r="I10" i="16"/>
  <c r="J10" i="16"/>
  <c r="H135" i="16"/>
  <c r="J136" i="16"/>
  <c r="I136" i="16"/>
  <c r="G147" i="16"/>
  <c r="G135" i="16"/>
  <c r="G21" i="16"/>
  <c r="M88" i="15"/>
  <c r="K88" i="15"/>
  <c r="J88" i="15"/>
  <c r="I88" i="15"/>
  <c r="L88" i="15"/>
  <c r="M40" i="15"/>
  <c r="L40" i="15"/>
  <c r="K40" i="15"/>
  <c r="J40" i="15"/>
  <c r="I40" i="15"/>
  <c r="M138" i="15"/>
  <c r="L138" i="15"/>
  <c r="K138" i="15"/>
  <c r="J138" i="15"/>
  <c r="I138" i="15"/>
  <c r="K44" i="15"/>
  <c r="J44" i="15"/>
  <c r="I44" i="15"/>
  <c r="M44" i="15"/>
  <c r="L44" i="15"/>
  <c r="M80" i="15"/>
  <c r="L80" i="15"/>
  <c r="K80" i="15"/>
  <c r="J80" i="15"/>
  <c r="I80" i="15"/>
  <c r="I74" i="15"/>
  <c r="L74" i="15"/>
  <c r="K74" i="15"/>
  <c r="M74" i="15"/>
  <c r="J74" i="15"/>
  <c r="M145" i="15"/>
  <c r="L145" i="15"/>
  <c r="K145" i="15"/>
  <c r="J145" i="15"/>
  <c r="I145" i="15"/>
  <c r="D77" i="15"/>
  <c r="J39" i="12"/>
  <c r="I39" i="12"/>
  <c r="L39" i="12"/>
  <c r="K39" i="12"/>
  <c r="J19" i="12"/>
  <c r="L19" i="12"/>
  <c r="K19" i="12"/>
  <c r="I19" i="12"/>
  <c r="I39" i="13"/>
  <c r="K39" i="13"/>
  <c r="J39" i="13"/>
  <c r="C23" i="14"/>
  <c r="K41" i="13"/>
  <c r="J41" i="13"/>
  <c r="I41" i="13"/>
  <c r="K129" i="13"/>
  <c r="J129" i="13"/>
  <c r="I129" i="13"/>
  <c r="S16" i="14"/>
  <c r="Q23" i="14"/>
  <c r="T18" i="14"/>
  <c r="S18" i="14"/>
  <c r="W19" i="13"/>
  <c r="V19" i="13"/>
  <c r="U19" i="13"/>
  <c r="K116" i="13"/>
  <c r="J116" i="13"/>
  <c r="I116" i="13"/>
  <c r="F23" i="16"/>
  <c r="H76" i="13"/>
  <c r="K68" i="13"/>
  <c r="J68" i="13"/>
  <c r="I68" i="13"/>
  <c r="G76" i="13"/>
  <c r="F56" i="12"/>
  <c r="T19" i="12"/>
  <c r="S19" i="12"/>
  <c r="V19" i="12"/>
  <c r="V39" i="12"/>
  <c r="T39" i="12"/>
  <c r="S39" i="12"/>
  <c r="U32" i="12"/>
  <c r="U52" i="12"/>
  <c r="T43" i="5"/>
  <c r="S43" i="5"/>
  <c r="W43" i="5"/>
  <c r="V43" i="5"/>
  <c r="U43" i="5"/>
  <c r="W46" i="5"/>
  <c r="W47" i="5"/>
  <c r="K139" i="3"/>
  <c r="J139" i="3"/>
  <c r="G121" i="3"/>
  <c r="F121" i="3"/>
  <c r="H195" i="3"/>
  <c r="V16" i="5"/>
  <c r="T16" i="5"/>
  <c r="K52" i="3"/>
  <c r="J52" i="3"/>
  <c r="H42" i="2"/>
  <c r="K39" i="2"/>
  <c r="J39" i="2"/>
  <c r="F120" i="3"/>
  <c r="E120" i="3"/>
  <c r="D55" i="11"/>
  <c r="V52" i="5"/>
  <c r="T52" i="5"/>
  <c r="F122" i="3"/>
  <c r="F119" i="3"/>
  <c r="H69" i="2"/>
  <c r="K66" i="2"/>
  <c r="J66" i="2"/>
  <c r="W20" i="5"/>
  <c r="V20" i="5"/>
  <c r="U20" i="5"/>
  <c r="T20" i="5"/>
  <c r="S20" i="5"/>
  <c r="J46" i="5"/>
  <c r="M46" i="5"/>
  <c r="L46" i="5"/>
  <c r="K46" i="5"/>
  <c r="I46" i="5"/>
  <c r="J33" i="5"/>
  <c r="I33" i="5"/>
  <c r="M33" i="5"/>
  <c r="L33" i="5"/>
  <c r="K33" i="5"/>
  <c r="K19" i="2"/>
  <c r="J19" i="2"/>
  <c r="M29" i="5"/>
  <c r="L29" i="5"/>
  <c r="K29" i="5"/>
  <c r="J29" i="5"/>
  <c r="I29" i="5"/>
  <c r="F191" i="3"/>
  <c r="S39" i="6"/>
  <c r="Q39" i="6"/>
  <c r="R39" i="6"/>
  <c r="S8" i="6"/>
  <c r="R8" i="6"/>
  <c r="Q8" i="6"/>
  <c r="L39" i="15"/>
  <c r="J39" i="15"/>
  <c r="D147" i="15"/>
  <c r="J27" i="13"/>
  <c r="I27" i="13"/>
  <c r="K27" i="13"/>
  <c r="J38" i="12"/>
  <c r="I38" i="12"/>
  <c r="L38" i="12"/>
  <c r="K38" i="12"/>
  <c r="J18" i="12"/>
  <c r="L18" i="12"/>
  <c r="K18" i="12"/>
  <c r="I18" i="12"/>
  <c r="V14" i="13"/>
  <c r="U14" i="13"/>
  <c r="W14" i="13"/>
  <c r="K31" i="13"/>
  <c r="J31" i="13"/>
  <c r="I31" i="13"/>
  <c r="S20" i="14"/>
  <c r="K88" i="13"/>
  <c r="J88" i="13"/>
  <c r="I88" i="13"/>
  <c r="H20" i="13"/>
  <c r="K12" i="13"/>
  <c r="J12" i="13"/>
  <c r="I12" i="13"/>
  <c r="K122" i="13"/>
  <c r="J122" i="13"/>
  <c r="I122" i="13"/>
  <c r="E48" i="13"/>
  <c r="K38" i="13"/>
  <c r="J38" i="13"/>
  <c r="I38" i="13"/>
  <c r="K136" i="13"/>
  <c r="J136" i="13"/>
  <c r="I136" i="13"/>
  <c r="F65" i="16"/>
  <c r="F105" i="16"/>
  <c r="J142" i="13"/>
  <c r="I142" i="13"/>
  <c r="E160" i="13"/>
  <c r="I58" i="13"/>
  <c r="K58" i="13"/>
  <c r="J58" i="13"/>
  <c r="F54" i="12"/>
  <c r="U10" i="12"/>
  <c r="T20" i="12"/>
  <c r="S20" i="12"/>
  <c r="V20" i="12"/>
  <c r="V40" i="12"/>
  <c r="T40" i="12"/>
  <c r="S40" i="12"/>
  <c r="U9" i="12"/>
  <c r="U33" i="12"/>
  <c r="U53" i="12"/>
  <c r="J31" i="6"/>
  <c r="I31" i="6"/>
  <c r="K31" i="6"/>
  <c r="D101" i="11"/>
  <c r="K27" i="6"/>
  <c r="J27" i="6"/>
  <c r="I27" i="6"/>
  <c r="K48" i="6"/>
  <c r="J48" i="6"/>
  <c r="I48" i="6"/>
  <c r="K49" i="6"/>
  <c r="K51" i="6"/>
  <c r="K136" i="3"/>
  <c r="L136" i="3"/>
  <c r="J136" i="3"/>
  <c r="K32" i="2"/>
  <c r="J32" i="2"/>
  <c r="L32" i="2"/>
  <c r="L33" i="2"/>
  <c r="L34" i="2"/>
  <c r="G116" i="3"/>
  <c r="J21" i="3"/>
  <c r="L21" i="3"/>
  <c r="K21" i="3"/>
  <c r="F116" i="3"/>
  <c r="L163" i="3"/>
  <c r="K163" i="3"/>
  <c r="J163" i="3"/>
  <c r="K34" i="2"/>
  <c r="H43" i="2"/>
  <c r="J34" i="2"/>
  <c r="L138" i="3"/>
  <c r="K138" i="3"/>
  <c r="J138" i="3"/>
  <c r="H122" i="3"/>
  <c r="F68" i="2"/>
  <c r="F115" i="3"/>
  <c r="E115" i="3"/>
  <c r="V14" i="5"/>
  <c r="T14" i="5"/>
  <c r="H193" i="3"/>
  <c r="F117" i="3"/>
  <c r="F114" i="3"/>
  <c r="K61" i="2"/>
  <c r="J61" i="2"/>
  <c r="M51" i="5"/>
  <c r="L51" i="5"/>
  <c r="K51" i="5"/>
  <c r="J51" i="5"/>
  <c r="I51" i="5"/>
  <c r="M15" i="5"/>
  <c r="I15" i="5"/>
  <c r="L15" i="5"/>
  <c r="K15" i="5"/>
  <c r="J15" i="5"/>
  <c r="E196" i="3"/>
  <c r="F195" i="3"/>
  <c r="S33" i="6"/>
  <c r="R33" i="6"/>
  <c r="Q33" i="6"/>
  <c r="S35" i="6"/>
  <c r="R35" i="6"/>
  <c r="Q35" i="6"/>
  <c r="F161" i="16"/>
  <c r="F9" i="16"/>
  <c r="U8" i="12"/>
  <c r="T21" i="12"/>
  <c r="S21" i="12"/>
  <c r="V21" i="12"/>
  <c r="V41" i="12"/>
  <c r="T41" i="12"/>
  <c r="S41" i="12"/>
  <c r="U7" i="12"/>
  <c r="U34" i="12"/>
  <c r="U54" i="12"/>
  <c r="U50" i="5"/>
  <c r="S50" i="5"/>
  <c r="K19" i="6"/>
  <c r="J19" i="6"/>
  <c r="I19" i="6"/>
  <c r="H121" i="3"/>
  <c r="J110" i="3"/>
  <c r="K110" i="3"/>
  <c r="J37" i="5"/>
  <c r="L37" i="5"/>
  <c r="G195" i="3"/>
  <c r="E123" i="3"/>
  <c r="H117" i="3"/>
  <c r="L183" i="3"/>
  <c r="K183" i="3"/>
  <c r="J183" i="3"/>
  <c r="I194" i="3"/>
  <c r="T33" i="5"/>
  <c r="V33" i="5"/>
  <c r="K161" i="3"/>
  <c r="J161" i="3"/>
  <c r="L168" i="3"/>
  <c r="K168" i="3"/>
  <c r="J168" i="3"/>
  <c r="K50" i="2"/>
  <c r="L50" i="2"/>
  <c r="J50" i="2"/>
  <c r="M8" i="5"/>
  <c r="L8" i="5"/>
  <c r="K8" i="5"/>
  <c r="J8" i="5"/>
  <c r="I8" i="5"/>
  <c r="M34" i="5"/>
  <c r="I34" i="5"/>
  <c r="L34" i="5"/>
  <c r="K34" i="5"/>
  <c r="J34" i="5"/>
  <c r="S25" i="6"/>
  <c r="R25" i="6"/>
  <c r="Q25" i="6"/>
  <c r="E189" i="3"/>
  <c r="S45" i="6"/>
  <c r="R45" i="6"/>
  <c r="Q45" i="6"/>
  <c r="S48" i="6"/>
  <c r="R48" i="6"/>
  <c r="Q48" i="6"/>
  <c r="K45" i="16"/>
  <c r="J45" i="16"/>
  <c r="I45" i="16"/>
  <c r="J97" i="16"/>
  <c r="K97" i="16"/>
  <c r="I97" i="16"/>
  <c r="H105" i="16"/>
  <c r="K137" i="16"/>
  <c r="J137" i="16"/>
  <c r="I137" i="16"/>
  <c r="K87" i="16"/>
  <c r="J87" i="16"/>
  <c r="I87" i="16"/>
  <c r="J61" i="16"/>
  <c r="K61" i="16"/>
  <c r="I61" i="16"/>
  <c r="U21" i="15"/>
  <c r="W13" i="15"/>
  <c r="X13" i="15"/>
  <c r="I71" i="16"/>
  <c r="J71" i="16"/>
  <c r="I93" i="15"/>
  <c r="K93" i="15"/>
  <c r="R21" i="15"/>
  <c r="C119" i="15"/>
  <c r="M14" i="15"/>
  <c r="L14" i="15"/>
  <c r="K14" i="15"/>
  <c r="J14" i="15"/>
  <c r="I14" i="15"/>
  <c r="M109" i="15"/>
  <c r="L109" i="15"/>
  <c r="K109" i="15"/>
  <c r="J109" i="15"/>
  <c r="I109" i="15"/>
  <c r="M144" i="15"/>
  <c r="L144" i="15"/>
  <c r="K144" i="15"/>
  <c r="J144" i="15"/>
  <c r="I144" i="15"/>
  <c r="I139" i="15"/>
  <c r="H147" i="15"/>
  <c r="M139" i="15"/>
  <c r="L139" i="15"/>
  <c r="K139" i="15"/>
  <c r="J139" i="15"/>
  <c r="F35" i="15"/>
  <c r="P9" i="16"/>
  <c r="J36" i="12"/>
  <c r="I36" i="12"/>
  <c r="L36" i="12"/>
  <c r="K36" i="12"/>
  <c r="J16" i="12"/>
  <c r="L16" i="12"/>
  <c r="K16" i="12"/>
  <c r="I16" i="12"/>
  <c r="I103" i="13"/>
  <c r="K103" i="13"/>
  <c r="J103" i="13"/>
  <c r="J158" i="13"/>
  <c r="I158" i="13"/>
  <c r="K158" i="13"/>
  <c r="P20" i="13"/>
  <c r="C65" i="14"/>
  <c r="W15" i="13"/>
  <c r="V15" i="13"/>
  <c r="U15" i="13"/>
  <c r="F48" i="13"/>
  <c r="F146" i="13"/>
  <c r="K153" i="13"/>
  <c r="J153" i="13"/>
  <c r="I153" i="13"/>
  <c r="K36" i="13"/>
  <c r="J36" i="13"/>
  <c r="I36" i="13"/>
  <c r="E118" i="13"/>
  <c r="K50" i="13"/>
  <c r="J50" i="13"/>
  <c r="I50" i="13"/>
  <c r="C79" i="14"/>
  <c r="F133" i="16"/>
  <c r="C146" i="13"/>
  <c r="J56" i="13"/>
  <c r="I56" i="13"/>
  <c r="K144" i="13"/>
  <c r="I144" i="13"/>
  <c r="J144" i="13"/>
  <c r="U6" i="12"/>
  <c r="T22" i="12"/>
  <c r="S22" i="12"/>
  <c r="V22" i="12"/>
  <c r="V42" i="12"/>
  <c r="T42" i="12"/>
  <c r="S42" i="12"/>
  <c r="D78" i="11"/>
  <c r="D77" i="11"/>
  <c r="U15" i="12"/>
  <c r="U35" i="12"/>
  <c r="U55" i="12"/>
  <c r="S49" i="5"/>
  <c r="W49" i="5"/>
  <c r="V49" i="5"/>
  <c r="U49" i="5"/>
  <c r="T49" i="5"/>
  <c r="K33" i="6"/>
  <c r="J33" i="6"/>
  <c r="I33" i="6"/>
  <c r="H116" i="3"/>
  <c r="J105" i="3"/>
  <c r="K105" i="3"/>
  <c r="J16" i="3"/>
  <c r="L16" i="3"/>
  <c r="K16" i="3"/>
  <c r="J71" i="3"/>
  <c r="K71" i="3"/>
  <c r="G191" i="3"/>
  <c r="L38" i="3"/>
  <c r="K38" i="3"/>
  <c r="J38" i="3"/>
  <c r="H18" i="2"/>
  <c r="L109" i="3"/>
  <c r="K109" i="3"/>
  <c r="I120" i="3"/>
  <c r="J109" i="3"/>
  <c r="K46" i="3"/>
  <c r="J46" i="3"/>
  <c r="K41" i="2"/>
  <c r="J41" i="2"/>
  <c r="I187" i="3"/>
  <c r="L176" i="3"/>
  <c r="K176" i="3"/>
  <c r="J176" i="3"/>
  <c r="V15" i="5"/>
  <c r="T15" i="5"/>
  <c r="L158" i="3"/>
  <c r="K158" i="3"/>
  <c r="J158" i="3"/>
  <c r="V19" i="5"/>
  <c r="T19" i="5"/>
  <c r="L12" i="5"/>
  <c r="K12" i="5"/>
  <c r="J12" i="5"/>
  <c r="I12" i="5"/>
  <c r="M12" i="5"/>
  <c r="M16" i="5"/>
  <c r="L16" i="5"/>
  <c r="K16" i="5"/>
  <c r="J16" i="5"/>
  <c r="I16" i="5"/>
  <c r="F188" i="3"/>
  <c r="E186" i="3"/>
  <c r="E194" i="3"/>
  <c r="S38" i="6"/>
  <c r="R38" i="6"/>
  <c r="Q38" i="6"/>
  <c r="S28" i="6"/>
  <c r="R28" i="6"/>
  <c r="Q28" i="6"/>
  <c r="G18" i="2"/>
  <c r="I18" i="13"/>
  <c r="J18" i="13"/>
  <c r="J35" i="12"/>
  <c r="I35" i="12"/>
  <c r="L35" i="12"/>
  <c r="K35" i="12"/>
  <c r="J15" i="12"/>
  <c r="K15" i="12"/>
  <c r="I15" i="12"/>
  <c r="L15" i="12"/>
  <c r="K106" i="13"/>
  <c r="J106" i="13"/>
  <c r="I106" i="13"/>
  <c r="T22" i="14"/>
  <c r="S22" i="14"/>
  <c r="K55" i="13"/>
  <c r="J55" i="13"/>
  <c r="I55" i="13"/>
  <c r="H62" i="13"/>
  <c r="C121" i="14"/>
  <c r="G118" i="13"/>
  <c r="K69" i="13"/>
  <c r="J69" i="13"/>
  <c r="I69" i="13"/>
  <c r="G34" i="13"/>
  <c r="G132" i="13"/>
  <c r="W9" i="13"/>
  <c r="V9" i="13"/>
  <c r="U9" i="13"/>
  <c r="F79" i="16"/>
  <c r="F149" i="16"/>
  <c r="E62" i="13"/>
  <c r="T23" i="12"/>
  <c r="S23" i="12"/>
  <c r="V23" i="12"/>
  <c r="V43" i="12"/>
  <c r="T43" i="12"/>
  <c r="S43" i="12"/>
  <c r="D32" i="11"/>
  <c r="D31" i="11"/>
  <c r="U16" i="12"/>
  <c r="U36" i="12"/>
  <c r="U56" i="12"/>
  <c r="I24" i="6"/>
  <c r="J24" i="6"/>
  <c r="U46" i="5"/>
  <c r="S46" i="5"/>
  <c r="S24" i="5"/>
  <c r="U24" i="5"/>
  <c r="J100" i="3"/>
  <c r="K100" i="3"/>
  <c r="K61" i="3"/>
  <c r="J61" i="3"/>
  <c r="K66" i="3"/>
  <c r="J66" i="3"/>
  <c r="L173" i="3"/>
  <c r="K173" i="3"/>
  <c r="J173" i="3"/>
  <c r="E118" i="3"/>
  <c r="V32" i="5"/>
  <c r="T32" i="5"/>
  <c r="K140" i="3"/>
  <c r="J140" i="3"/>
  <c r="L36" i="2"/>
  <c r="K36" i="2"/>
  <c r="J36" i="2"/>
  <c r="L172" i="3"/>
  <c r="K172" i="3"/>
  <c r="J172" i="3"/>
  <c r="E122" i="3"/>
  <c r="V34" i="5"/>
  <c r="T34" i="5"/>
  <c r="K171" i="3"/>
  <c r="J171" i="3"/>
  <c r="M23" i="5"/>
  <c r="L23" i="5"/>
  <c r="K23" i="5"/>
  <c r="J23" i="5"/>
  <c r="I23" i="5"/>
  <c r="M35" i="5"/>
  <c r="L35" i="5"/>
  <c r="K35" i="5"/>
  <c r="J35" i="5"/>
  <c r="I35" i="5"/>
  <c r="F43" i="2"/>
  <c r="F196" i="3"/>
  <c r="E42" i="2"/>
  <c r="E191" i="3"/>
  <c r="S31" i="6"/>
  <c r="R31" i="6"/>
  <c r="Q31" i="6"/>
  <c r="S52" i="6"/>
  <c r="R52" i="6"/>
  <c r="Q52" i="6"/>
  <c r="C106" i="18"/>
  <c r="F35" i="17"/>
  <c r="X72" i="18"/>
  <c r="Y72" i="18"/>
  <c r="Y73" i="18"/>
  <c r="X73" i="18"/>
  <c r="Y11" i="18"/>
  <c r="X11" i="18"/>
  <c r="Y88" i="18"/>
  <c r="X88" i="18"/>
  <c r="Y144" i="18"/>
  <c r="X144" i="18"/>
  <c r="Y113" i="18"/>
  <c r="X113" i="18"/>
  <c r="D63" i="17"/>
  <c r="E133" i="17"/>
  <c r="E121" i="17"/>
  <c r="K138" i="17"/>
  <c r="J138" i="17"/>
  <c r="I138" i="17"/>
  <c r="D133" i="17"/>
  <c r="D121" i="17"/>
  <c r="T22" i="18"/>
  <c r="T34" i="18"/>
  <c r="T106" i="18"/>
  <c r="K88" i="16"/>
  <c r="J88" i="16"/>
  <c r="I88" i="16"/>
  <c r="K41" i="16"/>
  <c r="J41" i="16"/>
  <c r="I41" i="16"/>
  <c r="H49" i="16"/>
  <c r="H37" i="16"/>
  <c r="K153" i="16"/>
  <c r="J153" i="16"/>
  <c r="I153" i="16"/>
  <c r="H161" i="16"/>
  <c r="K32" i="16"/>
  <c r="J32" i="16"/>
  <c r="I32" i="16"/>
  <c r="H107" i="16"/>
  <c r="J108" i="16"/>
  <c r="K108" i="16"/>
  <c r="I108" i="16"/>
  <c r="W11" i="15"/>
  <c r="X11" i="15"/>
  <c r="G119" i="16"/>
  <c r="E105" i="15"/>
  <c r="K81" i="15"/>
  <c r="J81" i="15"/>
  <c r="M81" i="15"/>
  <c r="L81" i="15"/>
  <c r="I81" i="15"/>
  <c r="M57" i="15"/>
  <c r="K57" i="15"/>
  <c r="J57" i="15"/>
  <c r="I57" i="15"/>
  <c r="L57" i="15"/>
  <c r="K20" i="15"/>
  <c r="J20" i="15"/>
  <c r="I20" i="15"/>
  <c r="M20" i="15"/>
  <c r="L20" i="15"/>
  <c r="M12" i="15"/>
  <c r="L12" i="15"/>
  <c r="K12" i="15"/>
  <c r="J12" i="15"/>
  <c r="I12" i="15"/>
  <c r="M152" i="15"/>
  <c r="L152" i="15"/>
  <c r="K152" i="15"/>
  <c r="J152" i="15"/>
  <c r="I152" i="15"/>
  <c r="M135" i="15"/>
  <c r="L135" i="15"/>
  <c r="K135" i="15"/>
  <c r="J135" i="15"/>
  <c r="I135" i="15"/>
  <c r="L43" i="15"/>
  <c r="K43" i="15"/>
  <c r="J43" i="15"/>
  <c r="I43" i="15"/>
  <c r="M43" i="15"/>
  <c r="K51" i="15"/>
  <c r="J51" i="15"/>
  <c r="M51" i="15"/>
  <c r="L51" i="15"/>
  <c r="I51" i="15"/>
  <c r="D133" i="15"/>
  <c r="J92" i="13"/>
  <c r="I92" i="13"/>
  <c r="K92" i="13"/>
  <c r="J34" i="12"/>
  <c r="I34" i="12"/>
  <c r="L34" i="12"/>
  <c r="K34" i="12"/>
  <c r="I19" i="13"/>
  <c r="K19" i="13"/>
  <c r="J19" i="13"/>
  <c r="J72" i="13"/>
  <c r="I72" i="13"/>
  <c r="K72" i="13"/>
  <c r="K96" i="13"/>
  <c r="J96" i="13"/>
  <c r="I96" i="13"/>
  <c r="H104" i="13"/>
  <c r="D34" i="13"/>
  <c r="K102" i="13"/>
  <c r="J102" i="13"/>
  <c r="I102" i="13"/>
  <c r="K95" i="13"/>
  <c r="J95" i="13"/>
  <c r="I95" i="13"/>
  <c r="F77" i="16"/>
  <c r="F49" i="16"/>
  <c r="F121" i="16"/>
  <c r="C107" i="14"/>
  <c r="T24" i="12"/>
  <c r="S24" i="12"/>
  <c r="V24" i="12"/>
  <c r="V44" i="12"/>
  <c r="T44" i="12"/>
  <c r="S44" i="12"/>
  <c r="U17" i="12"/>
  <c r="U37" i="12"/>
  <c r="U57" i="12"/>
  <c r="W45" i="5"/>
  <c r="V45" i="5"/>
  <c r="U45" i="5"/>
  <c r="T45" i="5"/>
  <c r="S45" i="5"/>
  <c r="T23" i="5"/>
  <c r="S23" i="5"/>
  <c r="W23" i="5"/>
  <c r="V23" i="5"/>
  <c r="U23" i="5"/>
  <c r="J95" i="3"/>
  <c r="K95" i="3"/>
  <c r="J11" i="3"/>
  <c r="L11" i="3"/>
  <c r="K11" i="3"/>
  <c r="L33" i="3"/>
  <c r="K33" i="3"/>
  <c r="J33" i="3"/>
  <c r="K49" i="3"/>
  <c r="J49" i="3"/>
  <c r="I115" i="3"/>
  <c r="L104" i="3"/>
  <c r="K104" i="3"/>
  <c r="J104" i="3"/>
  <c r="K145" i="3"/>
  <c r="J145" i="3"/>
  <c r="E117" i="3"/>
  <c r="H187" i="3"/>
  <c r="W18" i="5"/>
  <c r="V18" i="5"/>
  <c r="U18" i="5"/>
  <c r="T18" i="5"/>
  <c r="S18" i="5"/>
  <c r="M44" i="5"/>
  <c r="L44" i="5"/>
  <c r="K44" i="5"/>
  <c r="J44" i="5"/>
  <c r="I44" i="5"/>
  <c r="M27" i="5"/>
  <c r="L27" i="5"/>
  <c r="K27" i="5"/>
  <c r="J27" i="5"/>
  <c r="I27" i="5"/>
  <c r="I19" i="5"/>
  <c r="M19" i="5"/>
  <c r="L19" i="5"/>
  <c r="K19" i="5"/>
  <c r="J19" i="5"/>
  <c r="F42" i="2"/>
  <c r="F193" i="3"/>
  <c r="E195" i="3"/>
  <c r="S50" i="6"/>
  <c r="R50" i="6"/>
  <c r="Q50" i="6"/>
  <c r="R14" i="6"/>
  <c r="Q14" i="6"/>
  <c r="S14" i="6"/>
  <c r="T104" i="18"/>
  <c r="K117" i="16"/>
  <c r="J117" i="16"/>
  <c r="I117" i="16"/>
  <c r="K62" i="16"/>
  <c r="J62" i="16"/>
  <c r="I62" i="16"/>
  <c r="K58" i="16"/>
  <c r="J58" i="16"/>
  <c r="I58" i="16"/>
  <c r="K54" i="16"/>
  <c r="J54" i="16"/>
  <c r="I54" i="16"/>
  <c r="J154" i="16"/>
  <c r="I154" i="16"/>
  <c r="K154" i="16"/>
  <c r="K128" i="15"/>
  <c r="I128" i="15"/>
  <c r="W10" i="15"/>
  <c r="X10" i="15"/>
  <c r="M143" i="15"/>
  <c r="L143" i="15"/>
  <c r="J143" i="15"/>
  <c r="I143" i="15"/>
  <c r="K143" i="15"/>
  <c r="M95" i="15"/>
  <c r="L95" i="15"/>
  <c r="K95" i="15"/>
  <c r="J95" i="15"/>
  <c r="I95" i="15"/>
  <c r="M11" i="15"/>
  <c r="L11" i="15"/>
  <c r="K11" i="15"/>
  <c r="J11" i="15"/>
  <c r="I11" i="15"/>
  <c r="J34" i="15"/>
  <c r="I34" i="15"/>
  <c r="M34" i="15"/>
  <c r="L34" i="15"/>
  <c r="K34" i="15"/>
  <c r="M156" i="15"/>
  <c r="L156" i="15"/>
  <c r="K156" i="15"/>
  <c r="J156" i="15"/>
  <c r="I156" i="15"/>
  <c r="M65" i="15"/>
  <c r="L65" i="15"/>
  <c r="K65" i="15"/>
  <c r="J65" i="15"/>
  <c r="I65" i="15"/>
  <c r="K33" i="15"/>
  <c r="I33" i="15"/>
  <c r="M102" i="15"/>
  <c r="L102" i="15"/>
  <c r="K102" i="15"/>
  <c r="J102" i="15"/>
  <c r="I102" i="15"/>
  <c r="E21" i="15"/>
  <c r="C147" i="15"/>
  <c r="C20" i="13"/>
  <c r="J33" i="12"/>
  <c r="I33" i="12"/>
  <c r="L33" i="12"/>
  <c r="K33" i="12"/>
  <c r="F20" i="13"/>
  <c r="J11" i="12"/>
  <c r="I11" i="12"/>
  <c r="L11" i="12"/>
  <c r="K11" i="12"/>
  <c r="K108" i="13"/>
  <c r="J108" i="13"/>
  <c r="I108" i="13"/>
  <c r="K67" i="13"/>
  <c r="J67" i="13"/>
  <c r="I67" i="13"/>
  <c r="K148" i="13"/>
  <c r="J148" i="13"/>
  <c r="I148" i="13"/>
  <c r="H160" i="13"/>
  <c r="K152" i="13"/>
  <c r="I152" i="13"/>
  <c r="J152" i="13"/>
  <c r="F91" i="16"/>
  <c r="F135" i="16"/>
  <c r="J121" i="13"/>
  <c r="I121" i="13"/>
  <c r="K46" i="13"/>
  <c r="J46" i="13"/>
  <c r="I46" i="13"/>
  <c r="T25" i="12"/>
  <c r="S25" i="12"/>
  <c r="V25" i="12"/>
  <c r="V45" i="12"/>
  <c r="T45" i="12"/>
  <c r="S45" i="12"/>
  <c r="U18" i="12"/>
  <c r="U38" i="12"/>
  <c r="I38" i="6"/>
  <c r="K38" i="6"/>
  <c r="J38" i="6"/>
  <c r="J90" i="3"/>
  <c r="K90" i="3"/>
  <c r="H123" i="3"/>
  <c r="K58" i="3"/>
  <c r="J58" i="3"/>
  <c r="L153" i="3"/>
  <c r="K153" i="3"/>
  <c r="J153" i="3"/>
  <c r="L154" i="3"/>
  <c r="L161" i="3"/>
  <c r="L157" i="3"/>
  <c r="E113" i="3"/>
  <c r="E18" i="2"/>
  <c r="L162" i="3"/>
  <c r="K162" i="3"/>
  <c r="J162" i="3"/>
  <c r="V7" i="5"/>
  <c r="T7" i="5"/>
  <c r="H192" i="3"/>
  <c r="L31" i="5"/>
  <c r="K31" i="5"/>
  <c r="J31" i="5"/>
  <c r="I31" i="5"/>
  <c r="M31" i="5"/>
  <c r="I39" i="5"/>
  <c r="M39" i="5"/>
  <c r="L39" i="5"/>
  <c r="K39" i="5"/>
  <c r="J39" i="5"/>
  <c r="F186" i="3"/>
  <c r="S24" i="6"/>
  <c r="R24" i="6"/>
  <c r="Q24" i="6"/>
  <c r="R21" i="6"/>
  <c r="Q21" i="6"/>
  <c r="S21" i="6"/>
  <c r="K124" i="3"/>
  <c r="J124" i="3"/>
  <c r="K130" i="3"/>
  <c r="J130" i="3"/>
  <c r="J133" i="3"/>
  <c r="K133" i="3"/>
  <c r="J134" i="3"/>
  <c r="K134" i="3"/>
  <c r="K128" i="3"/>
  <c r="J128" i="3"/>
  <c r="L72" i="2"/>
  <c r="K125" i="3"/>
  <c r="J125" i="3"/>
  <c r="K46" i="2"/>
  <c r="J46" i="2"/>
  <c r="K44" i="2"/>
  <c r="J44" i="2"/>
  <c r="K129" i="3"/>
  <c r="J129" i="3"/>
  <c r="K70" i="2"/>
  <c r="J70" i="2"/>
  <c r="B11" i="48"/>
  <c r="F30" i="33"/>
  <c r="C29" i="33"/>
  <c r="H30" i="33"/>
  <c r="H52" i="33"/>
  <c r="E51" i="33"/>
  <c r="J52" i="33"/>
  <c r="J30" i="31"/>
  <c r="G29" i="31"/>
  <c r="E73" i="30"/>
  <c r="H74" i="30" s="1"/>
  <c r="J74" i="30"/>
  <c r="J74" i="33"/>
  <c r="G73" i="33"/>
  <c r="B10" i="46"/>
  <c r="B11" i="47"/>
  <c r="G73" i="31"/>
  <c r="J74" i="31" s="1"/>
  <c r="L74" i="31"/>
  <c r="J52" i="30"/>
  <c r="G51" i="30"/>
  <c r="C205" i="30"/>
  <c r="D206" i="30" s="1"/>
  <c r="E7" i="19"/>
  <c r="H206" i="30"/>
  <c r="H184" i="30"/>
  <c r="E183" i="30"/>
  <c r="J8" i="33"/>
  <c r="G7" i="33"/>
  <c r="J184" i="30"/>
  <c r="C95" i="31"/>
  <c r="D96" i="31" s="1"/>
  <c r="H250" i="30"/>
  <c r="E249" i="30"/>
  <c r="L52" i="30"/>
  <c r="H96" i="31"/>
  <c r="H30" i="30"/>
  <c r="E29" i="30"/>
  <c r="J228" i="30"/>
  <c r="G227" i="30"/>
  <c r="E117" i="30"/>
  <c r="H140" i="30"/>
  <c r="E139" i="30"/>
  <c r="L7" i="19"/>
  <c r="C7" i="31"/>
  <c r="E7" i="30"/>
  <c r="H8" i="30" s="1"/>
  <c r="L228" i="30"/>
  <c r="J118" i="30"/>
  <c r="F162" i="30"/>
  <c r="C161" i="30"/>
  <c r="D162" i="30" s="1"/>
  <c r="E271" i="30"/>
  <c r="R11" i="39"/>
  <c r="Q11" i="39"/>
  <c r="T11" i="39"/>
  <c r="S11" i="39"/>
  <c r="P11" i="39"/>
  <c r="O11" i="39"/>
  <c r="Z7" i="19"/>
  <c r="T7" i="19"/>
  <c r="B81" i="11"/>
  <c r="K137" i="44"/>
  <c r="B35" i="11"/>
  <c r="K139" i="45"/>
  <c r="N16" i="44"/>
  <c r="M16" i="44"/>
  <c r="L16" i="44"/>
  <c r="K11" i="39"/>
  <c r="M11" i="39"/>
  <c r="L11" i="39"/>
  <c r="T16" i="44"/>
  <c r="S16" i="44"/>
  <c r="R16" i="44"/>
  <c r="Q16" i="44"/>
  <c r="P16" i="44"/>
  <c r="J16" i="45"/>
  <c r="I16" i="45"/>
  <c r="H16" i="45"/>
  <c r="H16" i="44"/>
  <c r="J16" i="44"/>
  <c r="I16" i="44"/>
  <c r="T16" i="45"/>
  <c r="S16" i="45"/>
  <c r="P16" i="45"/>
  <c r="Q16" i="45"/>
  <c r="R16" i="45"/>
  <c r="K137" i="45"/>
  <c r="B58" i="11"/>
  <c r="K140" i="44"/>
  <c r="B104" i="11"/>
  <c r="N16" i="45"/>
  <c r="L16" i="45"/>
  <c r="M16" i="45"/>
  <c r="K145" i="45"/>
  <c r="K142" i="45"/>
  <c r="H11" i="39"/>
  <c r="I11" i="39"/>
  <c r="G11" i="39"/>
  <c r="B11" i="11"/>
  <c r="N146" i="43"/>
  <c r="M146" i="43"/>
  <c r="O146" i="43"/>
  <c r="L146" i="43"/>
  <c r="L63" i="22"/>
  <c r="K63" i="22"/>
  <c r="J63" i="22"/>
  <c r="L49" i="22"/>
  <c r="K49" i="22"/>
  <c r="J49" i="22"/>
  <c r="W16" i="17"/>
  <c r="J107" i="14"/>
  <c r="I107" i="14"/>
  <c r="K118" i="3"/>
  <c r="J118" i="3"/>
  <c r="J51" i="14"/>
  <c r="I51" i="14"/>
  <c r="J23" i="14"/>
  <c r="I23" i="14"/>
  <c r="K113" i="3"/>
  <c r="J113" i="3"/>
  <c r="W9" i="17"/>
  <c r="U9" i="17"/>
  <c r="V9" i="17"/>
  <c r="W15" i="17"/>
  <c r="J79" i="14"/>
  <c r="I79" i="14"/>
  <c r="L35" i="22"/>
  <c r="K35" i="22"/>
  <c r="J35" i="22"/>
  <c r="I64" i="21"/>
  <c r="H64" i="21"/>
  <c r="W10" i="17"/>
  <c r="W11" i="17"/>
  <c r="I163" i="14"/>
  <c r="J163" i="14"/>
  <c r="J121" i="3"/>
  <c r="K121" i="3"/>
  <c r="K119" i="3"/>
  <c r="J119" i="3"/>
  <c r="J42" i="2"/>
  <c r="K42" i="2"/>
  <c r="I93" i="14"/>
  <c r="J93" i="14"/>
  <c r="J135" i="14"/>
  <c r="I135" i="14"/>
  <c r="J65" i="14"/>
  <c r="I65" i="14"/>
  <c r="L77" i="22"/>
  <c r="J77" i="22"/>
  <c r="K77" i="22"/>
  <c r="J121" i="14"/>
  <c r="I121" i="14"/>
  <c r="K123" i="3"/>
  <c r="J123" i="3"/>
  <c r="W17" i="17"/>
  <c r="J37" i="14"/>
  <c r="I37" i="14"/>
  <c r="W12" i="17"/>
  <c r="K116" i="3"/>
  <c r="J116" i="3"/>
  <c r="K114" i="3"/>
  <c r="J114" i="3"/>
  <c r="J149" i="14"/>
  <c r="I149" i="14"/>
  <c r="W9" i="16"/>
  <c r="V9" i="16"/>
  <c r="U9" i="16"/>
  <c r="K43" i="2"/>
  <c r="J43" i="2"/>
  <c r="J52" i="52" l="1"/>
  <c r="E51" i="52"/>
  <c r="E73" i="52"/>
  <c r="C7" i="52"/>
  <c r="E95" i="52"/>
  <c r="E29" i="52"/>
  <c r="H74" i="52"/>
  <c r="H8" i="52"/>
  <c r="J74" i="52"/>
  <c r="C227" i="51"/>
  <c r="D228" i="51" s="1"/>
  <c r="C183" i="51"/>
  <c r="D184" i="51" s="1"/>
  <c r="C73" i="51"/>
  <c r="D74" i="51" s="1"/>
  <c r="C139" i="51"/>
  <c r="D140" i="51" s="1"/>
  <c r="C117" i="51"/>
  <c r="D118" i="51" s="1"/>
  <c r="D8" i="51"/>
  <c r="C95" i="51"/>
  <c r="D96" i="51" s="1"/>
  <c r="C51" i="51"/>
  <c r="D52" i="51" s="1"/>
  <c r="C253" i="51"/>
  <c r="D254" i="51" s="1"/>
  <c r="C29" i="51"/>
  <c r="D30" i="51" s="1"/>
  <c r="C205" i="51"/>
  <c r="D206" i="51" s="1"/>
  <c r="C161" i="51"/>
  <c r="D162" i="51" s="1"/>
  <c r="F8" i="51"/>
  <c r="E51" i="49"/>
  <c r="F52" i="49" s="1"/>
  <c r="E161" i="49"/>
  <c r="F162" i="49" s="1"/>
  <c r="E227" i="49"/>
  <c r="F228" i="49" s="1"/>
  <c r="E139" i="49"/>
  <c r="F140" i="49" s="1"/>
  <c r="F8" i="49"/>
  <c r="C7" i="49"/>
  <c r="E73" i="49"/>
  <c r="F74" i="49" s="1"/>
  <c r="E249" i="49"/>
  <c r="F250" i="49" s="1"/>
  <c r="E29" i="49"/>
  <c r="F30" i="49" s="1"/>
  <c r="E271" i="49"/>
  <c r="F272" i="49" s="1"/>
  <c r="E183" i="49"/>
  <c r="F184" i="49" s="1"/>
  <c r="E95" i="49"/>
  <c r="F96" i="49" s="1"/>
  <c r="E205" i="49"/>
  <c r="F206" i="49" s="1"/>
  <c r="E117" i="49"/>
  <c r="F118" i="49" s="1"/>
  <c r="U37" i="19"/>
  <c r="J21" i="30"/>
  <c r="H20" i="31"/>
  <c r="J36" i="30"/>
  <c r="L79" i="33"/>
  <c r="F35" i="19"/>
  <c r="H27" i="19"/>
  <c r="H81" i="19"/>
  <c r="H47" i="19"/>
  <c r="H131" i="19"/>
  <c r="H141" i="19"/>
  <c r="F105" i="19"/>
  <c r="H97" i="19"/>
  <c r="L57" i="30"/>
  <c r="L79" i="30"/>
  <c r="L100" i="31"/>
  <c r="U51" i="19"/>
  <c r="U35" i="19"/>
  <c r="U79" i="19"/>
  <c r="J18" i="30"/>
  <c r="H18" i="31"/>
  <c r="M23" i="19"/>
  <c r="J41" i="30"/>
  <c r="L54" i="33"/>
  <c r="L99" i="33"/>
  <c r="F49" i="19"/>
  <c r="H41" i="19"/>
  <c r="H70" i="19"/>
  <c r="H76" i="19"/>
  <c r="H132" i="19"/>
  <c r="H152" i="19"/>
  <c r="H102" i="19"/>
  <c r="L99" i="31"/>
  <c r="U77" i="19"/>
  <c r="J39" i="30"/>
  <c r="F51" i="19"/>
  <c r="H52" i="19"/>
  <c r="H86" i="19"/>
  <c r="F91" i="19"/>
  <c r="H83" i="19"/>
  <c r="H143" i="19"/>
  <c r="H124" i="19"/>
  <c r="F107" i="19"/>
  <c r="H108" i="19"/>
  <c r="H43" i="33"/>
  <c r="Z12" i="19"/>
  <c r="D33" i="11"/>
  <c r="U65" i="19"/>
  <c r="J10" i="30"/>
  <c r="M51" i="19"/>
  <c r="L102" i="33"/>
  <c r="U21" i="19"/>
  <c r="Z21" i="19" s="1"/>
  <c r="Z13" i="19"/>
  <c r="Z84" i="19"/>
  <c r="Z42" i="19"/>
  <c r="J15" i="30"/>
  <c r="H16" i="31"/>
  <c r="J31" i="30"/>
  <c r="L14" i="33"/>
  <c r="H11" i="19"/>
  <c r="H45" i="19"/>
  <c r="H14" i="19"/>
  <c r="H154" i="19"/>
  <c r="F133" i="19"/>
  <c r="H125" i="19"/>
  <c r="H113" i="19"/>
  <c r="L31" i="31"/>
  <c r="L98" i="31"/>
  <c r="K198" i="3"/>
  <c r="J198" i="3"/>
  <c r="K204" i="3"/>
  <c r="J204" i="3"/>
  <c r="L31" i="33"/>
  <c r="F135" i="19"/>
  <c r="H136" i="19"/>
  <c r="K202" i="3"/>
  <c r="J202" i="3"/>
  <c r="H21" i="31"/>
  <c r="H142" i="19"/>
  <c r="L97" i="31"/>
  <c r="Z24" i="19"/>
  <c r="U23" i="19"/>
  <c r="Z23" i="19" s="1"/>
  <c r="Z15" i="19"/>
  <c r="Z56" i="19"/>
  <c r="Z101" i="19"/>
  <c r="J19" i="30"/>
  <c r="J35" i="30"/>
  <c r="L9" i="33"/>
  <c r="L76" i="33"/>
  <c r="H32" i="19"/>
  <c r="H60" i="19"/>
  <c r="H25" i="19"/>
  <c r="F161" i="19"/>
  <c r="H153" i="19"/>
  <c r="H85" i="19"/>
  <c r="H146" i="19"/>
  <c r="L58" i="30"/>
  <c r="L100" i="33"/>
  <c r="H87" i="19"/>
  <c r="H58" i="19"/>
  <c r="H19" i="19"/>
  <c r="H160" i="19"/>
  <c r="L55" i="30"/>
  <c r="D79" i="11"/>
  <c r="U91" i="19"/>
  <c r="Z20" i="19"/>
  <c r="Z70" i="19"/>
  <c r="Z112" i="19"/>
  <c r="Z114" i="19"/>
  <c r="J13" i="30"/>
  <c r="M65" i="19"/>
  <c r="M119" i="19"/>
  <c r="J37" i="30"/>
  <c r="L75" i="33"/>
  <c r="L78" i="33"/>
  <c r="F37" i="19"/>
  <c r="H38" i="19"/>
  <c r="H74" i="19"/>
  <c r="H30" i="19"/>
  <c r="H129" i="19"/>
  <c r="H90" i="19"/>
  <c r="H157" i="19"/>
  <c r="L76" i="31"/>
  <c r="L58" i="31"/>
  <c r="D9" i="48"/>
  <c r="Z17" i="19"/>
  <c r="Z34" i="19"/>
  <c r="Z26" i="19"/>
  <c r="Z99" i="19"/>
  <c r="Z117" i="19"/>
  <c r="Z131" i="19"/>
  <c r="J16" i="30"/>
  <c r="J42" i="30"/>
  <c r="L80" i="33"/>
  <c r="H53" i="19"/>
  <c r="H48" i="19"/>
  <c r="H130" i="19"/>
  <c r="H96" i="19"/>
  <c r="H140" i="19"/>
  <c r="D9" i="47"/>
  <c r="L33" i="31"/>
  <c r="K45" i="2"/>
  <c r="J45" i="2"/>
  <c r="K199" i="3"/>
  <c r="J199" i="3"/>
  <c r="K71" i="2"/>
  <c r="J71" i="2"/>
  <c r="U9" i="19"/>
  <c r="Z9" i="19" s="1"/>
  <c r="Z10" i="19"/>
  <c r="Z31" i="19"/>
  <c r="Z140" i="19"/>
  <c r="Z118" i="19"/>
  <c r="Z142" i="19"/>
  <c r="M93" i="19"/>
  <c r="M133" i="19"/>
  <c r="H72" i="19"/>
  <c r="H59" i="19"/>
  <c r="F79" i="19"/>
  <c r="H80" i="19"/>
  <c r="H62" i="19"/>
  <c r="H101" i="19"/>
  <c r="H145" i="19"/>
  <c r="L57" i="31"/>
  <c r="K126" i="3"/>
  <c r="J126" i="3"/>
  <c r="K203" i="3"/>
  <c r="J203" i="3"/>
  <c r="J33" i="30"/>
  <c r="L32" i="31"/>
  <c r="D56" i="11"/>
  <c r="Z43" i="19"/>
  <c r="Z115" i="19"/>
  <c r="Z39" i="19"/>
  <c r="Z151" i="19"/>
  <c r="Z137" i="19"/>
  <c r="U161" i="19"/>
  <c r="Z161" i="19" s="1"/>
  <c r="Z153" i="19"/>
  <c r="J11" i="30"/>
  <c r="M35" i="19"/>
  <c r="L53" i="33"/>
  <c r="H26" i="19"/>
  <c r="H82" i="19"/>
  <c r="H61" i="19"/>
  <c r="H98" i="19"/>
  <c r="H68" i="19"/>
  <c r="H112" i="19"/>
  <c r="H151" i="19"/>
  <c r="L53" i="30"/>
  <c r="L78" i="31"/>
  <c r="K72" i="2"/>
  <c r="J72" i="2"/>
  <c r="Z28" i="19"/>
  <c r="Z57" i="19"/>
  <c r="Z72" i="19"/>
  <c r="Z40" i="19"/>
  <c r="Z89" i="19"/>
  <c r="Z86" i="19"/>
  <c r="U133" i="19"/>
  <c r="Z133" i="19" s="1"/>
  <c r="Z125" i="19"/>
  <c r="H10" i="31"/>
  <c r="L10" i="33"/>
  <c r="L58" i="33"/>
  <c r="L55" i="33"/>
  <c r="F9" i="19"/>
  <c r="H10" i="19"/>
  <c r="H71" i="19"/>
  <c r="H88" i="19"/>
  <c r="H103" i="19"/>
  <c r="H73" i="19"/>
  <c r="H117" i="19"/>
  <c r="H156" i="19"/>
  <c r="L56" i="30"/>
  <c r="L34" i="31"/>
  <c r="L55" i="31"/>
  <c r="L56" i="31"/>
  <c r="K207" i="3"/>
  <c r="J207" i="3"/>
  <c r="K197" i="3"/>
  <c r="J197" i="3"/>
  <c r="K201" i="3"/>
  <c r="J201" i="3"/>
  <c r="Z47" i="19"/>
  <c r="Z58" i="19"/>
  <c r="Z126" i="19"/>
  <c r="Z53" i="19"/>
  <c r="Z95" i="19"/>
  <c r="Z97" i="19"/>
  <c r="U105" i="19"/>
  <c r="Z105" i="19" s="1"/>
  <c r="Z130" i="19"/>
  <c r="H12" i="31"/>
  <c r="M49" i="19"/>
  <c r="M105" i="19"/>
  <c r="M147" i="19"/>
  <c r="L35" i="33"/>
  <c r="L57" i="33"/>
  <c r="H54" i="19"/>
  <c r="H42" i="19"/>
  <c r="F21" i="19"/>
  <c r="H13" i="19"/>
  <c r="H109" i="19"/>
  <c r="H84" i="19"/>
  <c r="F121" i="19"/>
  <c r="H122" i="19"/>
  <c r="J127" i="3"/>
  <c r="K127" i="3"/>
  <c r="K206" i="3"/>
  <c r="J206" i="3"/>
  <c r="Z59" i="19"/>
  <c r="Z48" i="19"/>
  <c r="Z88" i="19"/>
  <c r="Z100" i="19"/>
  <c r="Z102" i="19"/>
  <c r="Z136" i="19"/>
  <c r="U135" i="19"/>
  <c r="Z135" i="19" s="1"/>
  <c r="H19" i="31"/>
  <c r="M37" i="19"/>
  <c r="M149" i="19"/>
  <c r="L56" i="33"/>
  <c r="H75" i="19"/>
  <c r="H56" i="19"/>
  <c r="H18" i="19"/>
  <c r="H114" i="19"/>
  <c r="H89" i="19"/>
  <c r="H123" i="19"/>
  <c r="L35" i="31"/>
  <c r="L75" i="31"/>
  <c r="K131" i="3"/>
  <c r="J131" i="3"/>
  <c r="Z61" i="19"/>
  <c r="Z14" i="19"/>
  <c r="Z110" i="19"/>
  <c r="U119" i="19"/>
  <c r="Z119" i="19" s="1"/>
  <c r="Z111" i="19"/>
  <c r="Z108" i="19"/>
  <c r="U107" i="19"/>
  <c r="Z107" i="19" s="1"/>
  <c r="Z141" i="19"/>
  <c r="H14" i="31"/>
  <c r="M63" i="19"/>
  <c r="M107" i="19"/>
  <c r="M121" i="19"/>
  <c r="J40" i="30"/>
  <c r="L77" i="33"/>
  <c r="H16" i="19"/>
  <c r="H12" i="19"/>
  <c r="F23" i="19"/>
  <c r="H24" i="19"/>
  <c r="H144" i="19"/>
  <c r="H95" i="19"/>
  <c r="H159" i="19"/>
  <c r="L76" i="30"/>
  <c r="L36" i="31"/>
  <c r="L53" i="31"/>
  <c r="L77" i="31"/>
  <c r="K132" i="3"/>
  <c r="J132" i="3"/>
  <c r="D9" i="11"/>
  <c r="D102" i="11"/>
  <c r="Z60" i="19"/>
  <c r="Z19" i="19"/>
  <c r="U93" i="19"/>
  <c r="Z93" i="19" s="1"/>
  <c r="Z94" i="19"/>
  <c r="Z116" i="19"/>
  <c r="Z113" i="19"/>
  <c r="Z146" i="19"/>
  <c r="M77" i="19"/>
  <c r="L98" i="33"/>
  <c r="L12" i="33"/>
  <c r="L32" i="33"/>
  <c r="H39" i="19"/>
  <c r="H17" i="19"/>
  <c r="H29" i="19"/>
  <c r="H155" i="19"/>
  <c r="H100" i="19"/>
  <c r="F147" i="19"/>
  <c r="H139" i="19"/>
  <c r="L78" i="30"/>
  <c r="L102" i="31"/>
  <c r="L79" i="31"/>
  <c r="J200" i="3"/>
  <c r="K200" i="3"/>
  <c r="Z62" i="19"/>
  <c r="Z25" i="19"/>
  <c r="U49" i="19"/>
  <c r="Z49" i="19" s="1"/>
  <c r="Z41" i="19"/>
  <c r="Z123" i="19"/>
  <c r="Z145" i="19"/>
  <c r="Z152" i="19"/>
  <c r="J9" i="30"/>
  <c r="H17" i="31"/>
  <c r="M135" i="19"/>
  <c r="J38" i="30"/>
  <c r="L34" i="33"/>
  <c r="F63" i="19"/>
  <c r="H55" i="19"/>
  <c r="H28" i="19"/>
  <c r="H34" i="19"/>
  <c r="F93" i="19"/>
  <c r="H94" i="19"/>
  <c r="F119" i="19"/>
  <c r="H111" i="19"/>
  <c r="F149" i="19"/>
  <c r="H150" i="19"/>
  <c r="L80" i="30"/>
  <c r="D8" i="46"/>
  <c r="L54" i="31"/>
  <c r="L80" i="31"/>
  <c r="Z73" i="19"/>
  <c r="Z30" i="19"/>
  <c r="Z54" i="19"/>
  <c r="Z124" i="19"/>
  <c r="Z46" i="19"/>
  <c r="Z144" i="19"/>
  <c r="F65" i="19"/>
  <c r="H66" i="19"/>
  <c r="U63" i="19"/>
  <c r="Z63" i="19" s="1"/>
  <c r="Z55" i="19"/>
  <c r="Z156" i="19"/>
  <c r="J12" i="30"/>
  <c r="H9" i="31"/>
  <c r="M9" i="19"/>
  <c r="L33" i="33"/>
  <c r="L36" i="33"/>
  <c r="H40" i="19"/>
  <c r="H33" i="19"/>
  <c r="H46" i="19"/>
  <c r="H99" i="19"/>
  <c r="H116" i="19"/>
  <c r="H118" i="19"/>
  <c r="Z75" i="19"/>
  <c r="Z81" i="19"/>
  <c r="Z139" i="19"/>
  <c r="U147" i="19"/>
  <c r="Z147" i="19" s="1"/>
  <c r="Z122" i="19"/>
  <c r="U121" i="19"/>
  <c r="Z121" i="19" s="1"/>
  <c r="J20" i="30"/>
  <c r="H11" i="31"/>
  <c r="M79" i="19"/>
  <c r="J43" i="30"/>
  <c r="H15" i="19"/>
  <c r="H43" i="19"/>
  <c r="H104" i="19"/>
  <c r="H126" i="19"/>
  <c r="H138" i="19"/>
  <c r="L54" i="30"/>
  <c r="Z67" i="19"/>
  <c r="Z128" i="19"/>
  <c r="Z104" i="19"/>
  <c r="U149" i="19"/>
  <c r="Z149" i="19" s="1"/>
  <c r="Z150" i="19"/>
  <c r="Z155" i="19"/>
  <c r="Z127" i="19"/>
  <c r="J14" i="30"/>
  <c r="H13" i="31"/>
  <c r="M91" i="19"/>
  <c r="J32" i="30"/>
  <c r="I109" i="33"/>
  <c r="L97" i="33"/>
  <c r="L11" i="33"/>
  <c r="H31" i="19"/>
  <c r="H44" i="19"/>
  <c r="F77" i="19"/>
  <c r="H69" i="19"/>
  <c r="H110" i="19"/>
  <c r="H127" i="19"/>
  <c r="H158" i="19"/>
  <c r="L75" i="30"/>
  <c r="L101" i="31"/>
  <c r="J65" i="33"/>
  <c r="Z96" i="19"/>
  <c r="Z157" i="19"/>
  <c r="M161" i="19"/>
  <c r="Z68" i="19"/>
  <c r="Z11" i="19"/>
  <c r="Z158" i="19"/>
  <c r="Z71" i="19"/>
  <c r="Z132" i="19"/>
  <c r="J17" i="30"/>
  <c r="H15" i="31"/>
  <c r="M21" i="19"/>
  <c r="J34" i="30"/>
  <c r="L101" i="33"/>
  <c r="L13" i="33"/>
  <c r="H20" i="19"/>
  <c r="H57" i="19"/>
  <c r="H67" i="19"/>
  <c r="H115" i="19"/>
  <c r="H128" i="19"/>
  <c r="H137" i="19"/>
  <c r="L77" i="30"/>
  <c r="Z18" i="19"/>
  <c r="Z103" i="19"/>
  <c r="J205" i="3"/>
  <c r="K205" i="3"/>
  <c r="F96" i="31"/>
  <c r="E51" i="30"/>
  <c r="H52" i="30"/>
  <c r="Y146" i="18"/>
  <c r="X146" i="18"/>
  <c r="K82" i="16"/>
  <c r="K76" i="16"/>
  <c r="M161" i="15"/>
  <c r="L161" i="15"/>
  <c r="K161" i="15"/>
  <c r="J161" i="15"/>
  <c r="I161" i="15"/>
  <c r="H49" i="19"/>
  <c r="J49" i="19"/>
  <c r="K158" i="17"/>
  <c r="J97" i="19"/>
  <c r="K118" i="16"/>
  <c r="R127" i="18"/>
  <c r="K11" i="16"/>
  <c r="R82" i="18"/>
  <c r="Y16" i="18"/>
  <c r="R103" i="18"/>
  <c r="Q160" i="18"/>
  <c r="R160" i="18"/>
  <c r="J20" i="18"/>
  <c r="I20" i="18"/>
  <c r="R142" i="18"/>
  <c r="K129" i="16"/>
  <c r="Y21" i="15"/>
  <c r="X21" i="15"/>
  <c r="W21" i="15"/>
  <c r="J50" i="18"/>
  <c r="I50" i="18"/>
  <c r="K114" i="16"/>
  <c r="Y68" i="18"/>
  <c r="K70" i="17"/>
  <c r="K37" i="17"/>
  <c r="J37" i="17"/>
  <c r="I37" i="17"/>
  <c r="K53" i="17"/>
  <c r="K98" i="16"/>
  <c r="K123" i="16"/>
  <c r="Y145" i="18"/>
  <c r="J120" i="18"/>
  <c r="I120" i="18"/>
  <c r="R122" i="18"/>
  <c r="L119" i="22"/>
  <c r="K119" i="22"/>
  <c r="J119" i="22"/>
  <c r="R114" i="19"/>
  <c r="R66" i="18"/>
  <c r="K119" i="17"/>
  <c r="J119" i="17"/>
  <c r="I119" i="17"/>
  <c r="R156" i="19"/>
  <c r="X23" i="19"/>
  <c r="K16" i="17"/>
  <c r="J125" i="19"/>
  <c r="Q64" i="18"/>
  <c r="R64" i="18"/>
  <c r="R110" i="19"/>
  <c r="J107" i="19"/>
  <c r="H107" i="19"/>
  <c r="X105" i="19"/>
  <c r="R31" i="18"/>
  <c r="K21" i="22"/>
  <c r="J21" i="22"/>
  <c r="L21" i="22"/>
  <c r="I146" i="43"/>
  <c r="H146" i="43"/>
  <c r="K146" i="43" s="1"/>
  <c r="G146" i="43"/>
  <c r="M146" i="28"/>
  <c r="L146" i="28"/>
  <c r="I146" i="28"/>
  <c r="K146" i="28"/>
  <c r="J146" i="28"/>
  <c r="C73" i="30"/>
  <c r="D74" i="30" s="1"/>
  <c r="K107" i="16"/>
  <c r="I107" i="16"/>
  <c r="J107" i="16"/>
  <c r="M147" i="15"/>
  <c r="L147" i="15"/>
  <c r="I147" i="15"/>
  <c r="K147" i="15"/>
  <c r="J147" i="15"/>
  <c r="K117" i="3"/>
  <c r="J117" i="3"/>
  <c r="K191" i="3"/>
  <c r="J191" i="3"/>
  <c r="R161" i="19"/>
  <c r="P161" i="19"/>
  <c r="M77" i="15"/>
  <c r="K77" i="15"/>
  <c r="J77" i="15"/>
  <c r="I77" i="15"/>
  <c r="L77" i="15"/>
  <c r="K151" i="16"/>
  <c r="J105" i="19"/>
  <c r="H105" i="19"/>
  <c r="K51" i="16"/>
  <c r="J51" i="16"/>
  <c r="I51" i="16"/>
  <c r="J54" i="19"/>
  <c r="J51" i="18"/>
  <c r="K133" i="16"/>
  <c r="J133" i="16"/>
  <c r="I133" i="16"/>
  <c r="Y76" i="18"/>
  <c r="X76" i="18"/>
  <c r="R137" i="18"/>
  <c r="Y22" i="18"/>
  <c r="X22" i="18"/>
  <c r="J62" i="19"/>
  <c r="J68" i="19"/>
  <c r="R129" i="18"/>
  <c r="R40" i="18"/>
  <c r="R144" i="19"/>
  <c r="R94" i="18"/>
  <c r="R140" i="19"/>
  <c r="X91" i="19"/>
  <c r="K34" i="27"/>
  <c r="J34" i="27"/>
  <c r="I34" i="27"/>
  <c r="R155" i="18"/>
  <c r="J153" i="18"/>
  <c r="M34" i="28"/>
  <c r="L34" i="28"/>
  <c r="K34" i="28"/>
  <c r="J34" i="28"/>
  <c r="I34" i="28"/>
  <c r="R58" i="19"/>
  <c r="N16" i="43"/>
  <c r="L16" i="43"/>
  <c r="M16" i="43"/>
  <c r="D8" i="31"/>
  <c r="B36" i="11"/>
  <c r="S7" i="19"/>
  <c r="D30" i="33"/>
  <c r="K9" i="16"/>
  <c r="J9" i="16"/>
  <c r="I9" i="16"/>
  <c r="K15" i="16"/>
  <c r="K47" i="16"/>
  <c r="K24" i="16"/>
  <c r="K18" i="16"/>
  <c r="K69" i="16"/>
  <c r="K90" i="16"/>
  <c r="K28" i="16"/>
  <c r="K29" i="16"/>
  <c r="K19" i="16"/>
  <c r="K102" i="16"/>
  <c r="K38" i="16"/>
  <c r="K17" i="16"/>
  <c r="K71" i="16"/>
  <c r="K96" i="16"/>
  <c r="K109" i="16"/>
  <c r="K107" i="17"/>
  <c r="J107" i="17"/>
  <c r="I107" i="17"/>
  <c r="K13" i="16"/>
  <c r="K52" i="16"/>
  <c r="R97" i="18"/>
  <c r="J118" i="18"/>
  <c r="I118" i="18"/>
  <c r="R141" i="18"/>
  <c r="J130" i="19"/>
  <c r="R90" i="18"/>
  <c r="Q90" i="18"/>
  <c r="J129" i="19"/>
  <c r="R80" i="18"/>
  <c r="K145" i="16"/>
  <c r="K109" i="17"/>
  <c r="J150" i="18"/>
  <c r="K142" i="17"/>
  <c r="Y126" i="18"/>
  <c r="K69" i="17"/>
  <c r="J121" i="18"/>
  <c r="R100" i="18"/>
  <c r="J149" i="19"/>
  <c r="H149" i="19"/>
  <c r="R48" i="18"/>
  <c r="Q48" i="18"/>
  <c r="J73" i="19"/>
  <c r="J38" i="18"/>
  <c r="R90" i="19"/>
  <c r="R86" i="18"/>
  <c r="R18" i="19"/>
  <c r="R138" i="19"/>
  <c r="R130" i="19"/>
  <c r="J18" i="19"/>
  <c r="R149" i="18"/>
  <c r="R46" i="18"/>
  <c r="J129" i="18"/>
  <c r="I146" i="45"/>
  <c r="H146" i="45"/>
  <c r="K146" i="45" s="1"/>
  <c r="G146" i="45"/>
  <c r="I146" i="13"/>
  <c r="K146" i="13"/>
  <c r="J146" i="13"/>
  <c r="J56" i="12"/>
  <c r="I56" i="12"/>
  <c r="L56" i="12"/>
  <c r="K56" i="12"/>
  <c r="K122" i="3"/>
  <c r="J122" i="3"/>
  <c r="K99" i="16"/>
  <c r="X121" i="19"/>
  <c r="J21" i="16"/>
  <c r="I21" i="16"/>
  <c r="K21" i="16"/>
  <c r="K79" i="16"/>
  <c r="J79" i="16"/>
  <c r="I79" i="16"/>
  <c r="Y64" i="18"/>
  <c r="X64" i="18"/>
  <c r="R93" i="19"/>
  <c r="P93" i="19"/>
  <c r="R118" i="18"/>
  <c r="Q118" i="18"/>
  <c r="J74" i="19"/>
  <c r="K125" i="16"/>
  <c r="K96" i="17"/>
  <c r="K44" i="17"/>
  <c r="Y23" i="18"/>
  <c r="K155" i="17"/>
  <c r="K84" i="16"/>
  <c r="Y56" i="18"/>
  <c r="I77" i="17"/>
  <c r="K77" i="17"/>
  <c r="J77" i="17"/>
  <c r="R70" i="18"/>
  <c r="R150" i="18"/>
  <c r="R88" i="18"/>
  <c r="R117" i="19"/>
  <c r="M76" i="28"/>
  <c r="L76" i="28"/>
  <c r="J76" i="28"/>
  <c r="K76" i="28"/>
  <c r="I76" i="28"/>
  <c r="R54" i="18"/>
  <c r="J56" i="18"/>
  <c r="I134" i="21"/>
  <c r="H134" i="21"/>
  <c r="R148" i="18"/>
  <c r="Q148" i="18"/>
  <c r="J57" i="19"/>
  <c r="J76" i="18"/>
  <c r="I76" i="18"/>
  <c r="J107" i="18"/>
  <c r="J16" i="43"/>
  <c r="I16" i="43"/>
  <c r="H16" i="43"/>
  <c r="L133" i="22"/>
  <c r="K133" i="22"/>
  <c r="J133" i="22"/>
  <c r="B82" i="11"/>
  <c r="B12" i="48"/>
  <c r="S23" i="14"/>
  <c r="T23" i="14"/>
  <c r="Y50" i="18"/>
  <c r="X50" i="18"/>
  <c r="J93" i="19"/>
  <c r="H93" i="19"/>
  <c r="M133" i="15"/>
  <c r="L133" i="15"/>
  <c r="K133" i="15"/>
  <c r="J133" i="15"/>
  <c r="I133" i="15"/>
  <c r="H119" i="19"/>
  <c r="J119" i="19"/>
  <c r="K40" i="16"/>
  <c r="K149" i="16"/>
  <c r="J149" i="16"/>
  <c r="I149" i="16"/>
  <c r="K155" i="16"/>
  <c r="K9" i="17"/>
  <c r="J9" i="17"/>
  <c r="I9" i="17"/>
  <c r="K42" i="17"/>
  <c r="K102" i="17"/>
  <c r="K97" i="17"/>
  <c r="K26" i="17"/>
  <c r="K136" i="17"/>
  <c r="K52" i="17"/>
  <c r="K54" i="17"/>
  <c r="K61" i="17"/>
  <c r="K104" i="17"/>
  <c r="K41" i="17"/>
  <c r="K59" i="17"/>
  <c r="K95" i="17"/>
  <c r="K73" i="17"/>
  <c r="K81" i="17"/>
  <c r="K157" i="17"/>
  <c r="K114" i="17"/>
  <c r="K124" i="17"/>
  <c r="K20" i="17"/>
  <c r="K145" i="17"/>
  <c r="K10" i="17"/>
  <c r="K30" i="17"/>
  <c r="K19" i="17"/>
  <c r="K159" i="17"/>
  <c r="K17" i="17"/>
  <c r="K40" i="17"/>
  <c r="K71" i="17"/>
  <c r="K116" i="17"/>
  <c r="K45" i="17"/>
  <c r="K14" i="16"/>
  <c r="K152" i="17"/>
  <c r="R96" i="18"/>
  <c r="Y130" i="18"/>
  <c r="K95" i="16"/>
  <c r="Y37" i="18"/>
  <c r="J97" i="18"/>
  <c r="R108" i="18"/>
  <c r="R22" i="21"/>
  <c r="Q22" i="21"/>
  <c r="J48" i="19"/>
  <c r="K160" i="27"/>
  <c r="I160" i="27"/>
  <c r="J160" i="27"/>
  <c r="J87" i="18"/>
  <c r="R107" i="19"/>
  <c r="P107" i="19"/>
  <c r="J117" i="19"/>
  <c r="K39" i="17"/>
  <c r="R81" i="18"/>
  <c r="R20" i="19"/>
  <c r="R152" i="19"/>
  <c r="R115" i="18"/>
  <c r="P121" i="19"/>
  <c r="R121" i="19"/>
  <c r="R123" i="19"/>
  <c r="J140" i="19"/>
  <c r="I22" i="21"/>
  <c r="H22" i="21"/>
  <c r="J106" i="18"/>
  <c r="I106" i="18"/>
  <c r="F184" i="30"/>
  <c r="C183" i="30"/>
  <c r="D184" i="30" s="1"/>
  <c r="B12" i="47"/>
  <c r="J161" i="16"/>
  <c r="K161" i="16"/>
  <c r="I161" i="16"/>
  <c r="K26" i="16"/>
  <c r="K192" i="3"/>
  <c r="J192" i="3"/>
  <c r="K160" i="16"/>
  <c r="M91" i="15"/>
  <c r="L91" i="15"/>
  <c r="K91" i="15"/>
  <c r="J91" i="15"/>
  <c r="I91" i="15"/>
  <c r="J112" i="19"/>
  <c r="K25" i="17"/>
  <c r="R139" i="18"/>
  <c r="Y148" i="18"/>
  <c r="X148" i="18"/>
  <c r="K13" i="17"/>
  <c r="H35" i="19"/>
  <c r="J35" i="19"/>
  <c r="K62" i="26"/>
  <c r="J62" i="26"/>
  <c r="I62" i="26"/>
  <c r="K48" i="16"/>
  <c r="X133" i="19"/>
  <c r="J34" i="19"/>
  <c r="R110" i="18"/>
  <c r="R104" i="18"/>
  <c r="Q104" i="18"/>
  <c r="Y54" i="18"/>
  <c r="I35" i="15"/>
  <c r="M35" i="15"/>
  <c r="K35" i="15"/>
  <c r="L35" i="15"/>
  <c r="J35" i="15"/>
  <c r="Y71" i="18"/>
  <c r="J81" i="18"/>
  <c r="K68" i="2"/>
  <c r="J68" i="2"/>
  <c r="K110" i="16"/>
  <c r="Y36" i="18"/>
  <c r="X36" i="18"/>
  <c r="J150" i="19"/>
  <c r="R143" i="18"/>
  <c r="J59" i="18"/>
  <c r="R50" i="18"/>
  <c r="Q50" i="18"/>
  <c r="I120" i="21"/>
  <c r="H120" i="21"/>
  <c r="J158" i="19"/>
  <c r="R14" i="18"/>
  <c r="R160" i="19"/>
  <c r="R62" i="18"/>
  <c r="Q62" i="18"/>
  <c r="R101" i="19"/>
  <c r="J145" i="19"/>
  <c r="M48" i="28"/>
  <c r="L48" i="28"/>
  <c r="J48" i="28"/>
  <c r="I48" i="28"/>
  <c r="K48" i="28"/>
  <c r="J146" i="19"/>
  <c r="K90" i="17"/>
  <c r="J102" i="19"/>
  <c r="J68" i="18"/>
  <c r="X93" i="19"/>
  <c r="G146" i="44"/>
  <c r="I146" i="44"/>
  <c r="H146" i="44"/>
  <c r="K146" i="44" s="1"/>
  <c r="C139" i="30"/>
  <c r="D140" i="30" s="1"/>
  <c r="D7" i="19"/>
  <c r="H30" i="31"/>
  <c r="E29" i="31"/>
  <c r="K160" i="13"/>
  <c r="J160" i="13"/>
  <c r="I160" i="13"/>
  <c r="K187" i="3"/>
  <c r="J187" i="3"/>
  <c r="K76" i="13"/>
  <c r="J76" i="13"/>
  <c r="I76" i="13"/>
  <c r="K77" i="16"/>
  <c r="J77" i="16"/>
  <c r="I77" i="16"/>
  <c r="F57" i="12"/>
  <c r="K93" i="17"/>
  <c r="J93" i="17"/>
  <c r="I93" i="17"/>
  <c r="K34" i="13"/>
  <c r="J34" i="13"/>
  <c r="I34" i="13"/>
  <c r="K17" i="2"/>
  <c r="J17" i="2"/>
  <c r="K101" i="16"/>
  <c r="J134" i="18"/>
  <c r="I134" i="18"/>
  <c r="X65" i="19"/>
  <c r="K124" i="16"/>
  <c r="X119" i="19"/>
  <c r="K146" i="16"/>
  <c r="K80" i="16"/>
  <c r="J21" i="17"/>
  <c r="K21" i="17"/>
  <c r="I21" i="17"/>
  <c r="K132" i="16"/>
  <c r="X51" i="19"/>
  <c r="K101" i="17"/>
  <c r="J122" i="18"/>
  <c r="Y143" i="18"/>
  <c r="K157" i="16"/>
  <c r="Y62" i="18"/>
  <c r="X62" i="18"/>
  <c r="K113" i="17"/>
  <c r="I34" i="18"/>
  <c r="J34" i="18"/>
  <c r="U21" i="16"/>
  <c r="W21" i="16"/>
  <c r="V21" i="16"/>
  <c r="K100" i="17"/>
  <c r="Y42" i="18"/>
  <c r="K48" i="17"/>
  <c r="K14" i="17"/>
  <c r="Y39" i="18"/>
  <c r="K62" i="17"/>
  <c r="J95" i="18"/>
  <c r="R32" i="18"/>
  <c r="I148" i="21"/>
  <c r="H148" i="21"/>
  <c r="R74" i="19"/>
  <c r="J76" i="19"/>
  <c r="R51" i="18"/>
  <c r="R89" i="19"/>
  <c r="J138" i="19"/>
  <c r="R126" i="18"/>
  <c r="J45" i="19"/>
  <c r="J58" i="19"/>
  <c r="J159" i="18"/>
  <c r="R85" i="18"/>
  <c r="J92" i="18"/>
  <c r="I92" i="18"/>
  <c r="K145" i="44"/>
  <c r="I119" i="16"/>
  <c r="K119" i="16"/>
  <c r="J119" i="16"/>
  <c r="J48" i="13"/>
  <c r="I48" i="13"/>
  <c r="K48" i="13"/>
  <c r="K188" i="3"/>
  <c r="J188" i="3"/>
  <c r="K142" i="16"/>
  <c r="Y134" i="18"/>
  <c r="X134" i="18"/>
  <c r="R76" i="18"/>
  <c r="Q76" i="18"/>
  <c r="Y104" i="18"/>
  <c r="X104" i="18"/>
  <c r="R119" i="19"/>
  <c r="P119" i="19"/>
  <c r="K150" i="16"/>
  <c r="K67" i="16"/>
  <c r="R145" i="18"/>
  <c r="K79" i="17"/>
  <c r="J79" i="17"/>
  <c r="I79" i="17"/>
  <c r="J8" i="18"/>
  <c r="I8" i="18"/>
  <c r="J28" i="18"/>
  <c r="J29" i="18"/>
  <c r="J55" i="18"/>
  <c r="J27" i="18"/>
  <c r="J11" i="18"/>
  <c r="J109" i="18"/>
  <c r="J31" i="18"/>
  <c r="J12" i="18"/>
  <c r="J32" i="18"/>
  <c r="J17" i="18"/>
  <c r="J18" i="18"/>
  <c r="J57" i="18"/>
  <c r="J25" i="18"/>
  <c r="J33" i="18"/>
  <c r="J13" i="18"/>
  <c r="K127" i="16"/>
  <c r="J116" i="18"/>
  <c r="R33" i="18"/>
  <c r="M104" i="28"/>
  <c r="L104" i="28"/>
  <c r="I104" i="28"/>
  <c r="K104" i="28"/>
  <c r="J104" i="28"/>
  <c r="R140" i="18"/>
  <c r="J43" i="19"/>
  <c r="P9" i="19"/>
  <c r="R9" i="19"/>
  <c r="R48" i="19"/>
  <c r="J130" i="18"/>
  <c r="K130" i="17"/>
  <c r="R73" i="19"/>
  <c r="R74" i="18"/>
  <c r="R154" i="18"/>
  <c r="K146" i="17"/>
  <c r="R108" i="19"/>
  <c r="J115" i="19"/>
  <c r="J101" i="19"/>
  <c r="L91" i="22"/>
  <c r="K91" i="22"/>
  <c r="J91" i="22"/>
  <c r="R97" i="19"/>
  <c r="R141" i="19"/>
  <c r="J80" i="19"/>
  <c r="J61" i="18"/>
  <c r="X107" i="19"/>
  <c r="J46" i="19"/>
  <c r="L105" i="22"/>
  <c r="K105" i="22"/>
  <c r="J105" i="22"/>
  <c r="R104" i="19"/>
  <c r="J152" i="19"/>
  <c r="K160" i="26"/>
  <c r="J160" i="26"/>
  <c r="I160" i="26"/>
  <c r="B59" i="11"/>
  <c r="C117" i="30"/>
  <c r="D118" i="30" s="1"/>
  <c r="E7" i="33"/>
  <c r="H8" i="33"/>
  <c r="J115" i="3"/>
  <c r="K115" i="3"/>
  <c r="J29" i="19"/>
  <c r="L119" i="15"/>
  <c r="K119" i="15"/>
  <c r="J119" i="15"/>
  <c r="I119" i="15"/>
  <c r="M119" i="15"/>
  <c r="J145" i="18"/>
  <c r="X79" i="19"/>
  <c r="J142" i="19"/>
  <c r="K118" i="13"/>
  <c r="J118" i="13"/>
  <c r="I118" i="13"/>
  <c r="Y97" i="18"/>
  <c r="Y93" i="18"/>
  <c r="J26" i="18"/>
  <c r="K11" i="17"/>
  <c r="Y132" i="18"/>
  <c r="X132" i="18"/>
  <c r="J98" i="18"/>
  <c r="K44" i="16"/>
  <c r="Y112" i="18"/>
  <c r="Y26" i="18"/>
  <c r="K74" i="16"/>
  <c r="J115" i="18"/>
  <c r="J127" i="19"/>
  <c r="J82" i="18"/>
  <c r="J95" i="19"/>
  <c r="R126" i="19"/>
  <c r="X9" i="19"/>
  <c r="J104" i="26"/>
  <c r="I104" i="26"/>
  <c r="K104" i="26"/>
  <c r="X161" i="19"/>
  <c r="J121" i="19"/>
  <c r="H121" i="19"/>
  <c r="R139" i="19"/>
  <c r="K48" i="27"/>
  <c r="J48" i="27"/>
  <c r="I48" i="27"/>
  <c r="P105" i="19"/>
  <c r="R105" i="19"/>
  <c r="H79" i="19"/>
  <c r="J79" i="19"/>
  <c r="K51" i="17"/>
  <c r="J51" i="17"/>
  <c r="I51" i="17"/>
  <c r="J93" i="18"/>
  <c r="R44" i="19"/>
  <c r="I50" i="21"/>
  <c r="H50" i="21"/>
  <c r="L147" i="22"/>
  <c r="K147" i="22"/>
  <c r="J147" i="22"/>
  <c r="O146" i="45"/>
  <c r="N146" i="45"/>
  <c r="M146" i="45"/>
  <c r="L146" i="45"/>
  <c r="E73" i="31"/>
  <c r="H74" i="31" s="1"/>
  <c r="C271" i="30"/>
  <c r="D272" i="30" s="1"/>
  <c r="H118" i="30"/>
  <c r="K37" i="16"/>
  <c r="J37" i="16"/>
  <c r="I37" i="16"/>
  <c r="K189" i="3"/>
  <c r="J189" i="3"/>
  <c r="K159" i="16"/>
  <c r="K116" i="16"/>
  <c r="K42" i="16"/>
  <c r="K90" i="13"/>
  <c r="J90" i="13"/>
  <c r="I90" i="13"/>
  <c r="K25" i="16"/>
  <c r="K149" i="17"/>
  <c r="J149" i="17"/>
  <c r="I149" i="17"/>
  <c r="K55" i="16"/>
  <c r="K137" i="17"/>
  <c r="R8" i="18"/>
  <c r="Q8" i="18"/>
  <c r="R17" i="18"/>
  <c r="R23" i="18"/>
  <c r="R15" i="18"/>
  <c r="R47" i="18"/>
  <c r="R16" i="18"/>
  <c r="R53" i="18"/>
  <c r="R11" i="18"/>
  <c r="R24" i="18"/>
  <c r="R37" i="18"/>
  <c r="R55" i="18"/>
  <c r="R10" i="18"/>
  <c r="R75" i="18"/>
  <c r="R9" i="18"/>
  <c r="H9" i="19"/>
  <c r="J9" i="19"/>
  <c r="J17" i="19"/>
  <c r="J26" i="19"/>
  <c r="J32" i="19"/>
  <c r="J103" i="19"/>
  <c r="J15" i="19"/>
  <c r="J31" i="19"/>
  <c r="J14" i="19"/>
  <c r="J10" i="19"/>
  <c r="J41" i="19"/>
  <c r="J82" i="19"/>
  <c r="J39" i="19"/>
  <c r="J19" i="19"/>
  <c r="J16" i="19"/>
  <c r="J53" i="19"/>
  <c r="J28" i="19"/>
  <c r="J11" i="19"/>
  <c r="J114" i="19"/>
  <c r="J33" i="19"/>
  <c r="J12" i="19"/>
  <c r="J72" i="19"/>
  <c r="J44" i="19"/>
  <c r="J40" i="19"/>
  <c r="J20" i="19"/>
  <c r="J27" i="19"/>
  <c r="R42" i="18"/>
  <c r="K84" i="17"/>
  <c r="Y155" i="18"/>
  <c r="J9" i="18"/>
  <c r="Y116" i="18"/>
  <c r="K117" i="17"/>
  <c r="K74" i="17"/>
  <c r="K24" i="17"/>
  <c r="J55" i="12"/>
  <c r="I55" i="12"/>
  <c r="L55" i="12"/>
  <c r="K55" i="12"/>
  <c r="K31" i="17"/>
  <c r="X34" i="18"/>
  <c r="Y34" i="18"/>
  <c r="J90" i="18"/>
  <c r="I90" i="18"/>
  <c r="J45" i="18"/>
  <c r="R19" i="18"/>
  <c r="J143" i="19"/>
  <c r="R151" i="19"/>
  <c r="R147" i="19"/>
  <c r="P147" i="19"/>
  <c r="R149" i="19"/>
  <c r="P149" i="19"/>
  <c r="J96" i="19"/>
  <c r="K135" i="17"/>
  <c r="J135" i="17"/>
  <c r="I135" i="17"/>
  <c r="J144" i="18"/>
  <c r="R30" i="19"/>
  <c r="K55" i="17"/>
  <c r="R123" i="18"/>
  <c r="J109" i="19"/>
  <c r="J81" i="19"/>
  <c r="C7" i="30"/>
  <c r="H272" i="30"/>
  <c r="H228" i="30"/>
  <c r="E227" i="30"/>
  <c r="K49" i="16"/>
  <c r="J49" i="16"/>
  <c r="I49" i="16"/>
  <c r="K20" i="13"/>
  <c r="J20" i="13"/>
  <c r="I20" i="13"/>
  <c r="K105" i="17"/>
  <c r="J105" i="17"/>
  <c r="I105" i="17"/>
  <c r="K196" i="3"/>
  <c r="J196" i="3"/>
  <c r="K186" i="3"/>
  <c r="J186" i="3"/>
  <c r="W20" i="13"/>
  <c r="V20" i="13"/>
  <c r="U20" i="13"/>
  <c r="K89" i="16"/>
  <c r="J146" i="18"/>
  <c r="I146" i="18"/>
  <c r="K94" i="16"/>
  <c r="K20" i="16"/>
  <c r="J63" i="16"/>
  <c r="I63" i="16"/>
  <c r="K63" i="16"/>
  <c r="J21" i="19"/>
  <c r="H21" i="19"/>
  <c r="K33" i="16"/>
  <c r="K72" i="17"/>
  <c r="J148" i="18"/>
  <c r="I148" i="18"/>
  <c r="K123" i="17"/>
  <c r="R159" i="18"/>
  <c r="K190" i="3"/>
  <c r="J190" i="3"/>
  <c r="R45" i="18"/>
  <c r="R51" i="19"/>
  <c r="P51" i="19"/>
  <c r="Y48" i="18"/>
  <c r="X48" i="18"/>
  <c r="K80" i="17"/>
  <c r="R91" i="19"/>
  <c r="P91" i="19"/>
  <c r="Y92" i="18"/>
  <c r="X92" i="18"/>
  <c r="J157" i="18"/>
  <c r="K81" i="16"/>
  <c r="K138" i="16"/>
  <c r="K23" i="17"/>
  <c r="J23" i="17"/>
  <c r="I23" i="17"/>
  <c r="X78" i="18"/>
  <c r="Y78" i="18"/>
  <c r="K144" i="16"/>
  <c r="Y120" i="18"/>
  <c r="X120" i="18"/>
  <c r="R28" i="18"/>
  <c r="J118" i="26"/>
  <c r="K118" i="26"/>
  <c r="I118" i="26"/>
  <c r="R82" i="19"/>
  <c r="R76" i="19"/>
  <c r="K156" i="17"/>
  <c r="J155" i="18"/>
  <c r="R102" i="19"/>
  <c r="J110" i="19"/>
  <c r="R150" i="19"/>
  <c r="K147" i="17"/>
  <c r="J147" i="17"/>
  <c r="I147" i="17"/>
  <c r="R137" i="19"/>
  <c r="J47" i="18"/>
  <c r="I90" i="26"/>
  <c r="K90" i="26"/>
  <c r="J90" i="26"/>
  <c r="K76" i="27"/>
  <c r="J76" i="27"/>
  <c r="I76" i="27"/>
  <c r="J63" i="17"/>
  <c r="K63" i="17"/>
  <c r="I63" i="17"/>
  <c r="J61" i="19"/>
  <c r="J112" i="18"/>
  <c r="K146" i="27"/>
  <c r="J146" i="27"/>
  <c r="I146" i="27"/>
  <c r="J77" i="19"/>
  <c r="H77" i="19"/>
  <c r="M129" i="39"/>
  <c r="O129" i="39"/>
  <c r="N129" i="39"/>
  <c r="L129" i="39"/>
  <c r="K129" i="39"/>
  <c r="J90" i="28"/>
  <c r="I90" i="28"/>
  <c r="M90" i="28"/>
  <c r="L90" i="28"/>
  <c r="K90" i="28"/>
  <c r="K62" i="13"/>
  <c r="J62" i="13"/>
  <c r="I62" i="13"/>
  <c r="K195" i="3"/>
  <c r="J195" i="3"/>
  <c r="I161" i="17"/>
  <c r="K161" i="17"/>
  <c r="J161" i="17"/>
  <c r="X135" i="19"/>
  <c r="R92" i="18"/>
  <c r="Q92" i="18"/>
  <c r="J93" i="16"/>
  <c r="I93" i="16"/>
  <c r="K93" i="16"/>
  <c r="K104" i="16"/>
  <c r="K29" i="17"/>
  <c r="R69" i="18"/>
  <c r="R25" i="18"/>
  <c r="J66" i="19"/>
  <c r="K75" i="16"/>
  <c r="Y8" i="18"/>
  <c r="X8" i="18"/>
  <c r="Y79" i="18"/>
  <c r="Y13" i="18"/>
  <c r="Y27" i="18"/>
  <c r="J60" i="18"/>
  <c r="K100" i="16"/>
  <c r="K56" i="17"/>
  <c r="J99" i="19"/>
  <c r="M132" i="28"/>
  <c r="L132" i="28"/>
  <c r="J132" i="28"/>
  <c r="I132" i="28"/>
  <c r="K132" i="28"/>
  <c r="R27" i="18"/>
  <c r="J98" i="19"/>
  <c r="J84" i="19"/>
  <c r="R67" i="18"/>
  <c r="R72" i="18"/>
  <c r="J122" i="19"/>
  <c r="K132" i="26"/>
  <c r="J132" i="26"/>
  <c r="I132" i="26"/>
  <c r="R37" i="19"/>
  <c r="P37" i="19"/>
  <c r="R129" i="19"/>
  <c r="J40" i="18"/>
  <c r="J86" i="19"/>
  <c r="J128" i="19"/>
  <c r="F206" i="30"/>
  <c r="K132" i="13"/>
  <c r="J132" i="13"/>
  <c r="I132" i="13"/>
  <c r="K73" i="16"/>
  <c r="K30" i="16"/>
  <c r="K85" i="16"/>
  <c r="Q146" i="18"/>
  <c r="R146" i="18"/>
  <c r="K16" i="16"/>
  <c r="J116" i="19"/>
  <c r="K140" i="17"/>
  <c r="K76" i="17"/>
  <c r="R20" i="18"/>
  <c r="Q20" i="18"/>
  <c r="J149" i="18"/>
  <c r="R83" i="18"/>
  <c r="J141" i="18"/>
  <c r="R101" i="18"/>
  <c r="K88" i="17"/>
  <c r="Y40" i="18"/>
  <c r="H65" i="19"/>
  <c r="J65" i="19"/>
  <c r="M63" i="15"/>
  <c r="L63" i="15"/>
  <c r="K63" i="15"/>
  <c r="J63" i="15"/>
  <c r="I63" i="15"/>
  <c r="Y41" i="18"/>
  <c r="K122" i="17"/>
  <c r="J72" i="18"/>
  <c r="K28" i="17"/>
  <c r="K65" i="16"/>
  <c r="J65" i="16"/>
  <c r="I65" i="16"/>
  <c r="K57" i="17"/>
  <c r="H57" i="12"/>
  <c r="J53" i="12"/>
  <c r="I53" i="12"/>
  <c r="L53" i="12"/>
  <c r="K53" i="12"/>
  <c r="Y82" i="18"/>
  <c r="K112" i="17"/>
  <c r="Y121" i="18"/>
  <c r="X21" i="22"/>
  <c r="W21" i="22"/>
  <c r="V21" i="22"/>
  <c r="R60" i="18"/>
  <c r="R30" i="18"/>
  <c r="J142" i="18"/>
  <c r="J104" i="19"/>
  <c r="M118" i="28"/>
  <c r="J118" i="28"/>
  <c r="I118" i="28"/>
  <c r="L118" i="28"/>
  <c r="K118" i="28"/>
  <c r="J123" i="18"/>
  <c r="J48" i="18"/>
  <c r="I48" i="18"/>
  <c r="R131" i="18"/>
  <c r="R158" i="18"/>
  <c r="K20" i="27"/>
  <c r="J20" i="27"/>
  <c r="I20" i="27"/>
  <c r="L160" i="28"/>
  <c r="J160" i="28"/>
  <c r="I160" i="28"/>
  <c r="M160" i="28"/>
  <c r="K160" i="28"/>
  <c r="T16" i="43"/>
  <c r="R16" i="43"/>
  <c r="Q16" i="43"/>
  <c r="P16" i="43"/>
  <c r="S16" i="43"/>
  <c r="F8" i="31"/>
  <c r="F30" i="30"/>
  <c r="C29" i="30"/>
  <c r="K120" i="3"/>
  <c r="J120" i="3"/>
  <c r="K53" i="16"/>
  <c r="R78" i="18"/>
  <c r="Q78" i="18"/>
  <c r="J78" i="18"/>
  <c r="I78" i="18"/>
  <c r="K122" i="16"/>
  <c r="J96" i="18"/>
  <c r="K15" i="17"/>
  <c r="K160" i="17"/>
  <c r="J69" i="18"/>
  <c r="R130" i="18"/>
  <c r="Y44" i="18"/>
  <c r="Y9" i="18"/>
  <c r="I121" i="17"/>
  <c r="J121" i="17"/>
  <c r="K121" i="17"/>
  <c r="Y53" i="18"/>
  <c r="R18" i="18"/>
  <c r="K12" i="17"/>
  <c r="Y90" i="18"/>
  <c r="X90" i="18"/>
  <c r="K34" i="16"/>
  <c r="K133" i="17"/>
  <c r="J133" i="17"/>
  <c r="I133" i="17"/>
  <c r="J124" i="18"/>
  <c r="L161" i="22"/>
  <c r="K161" i="22"/>
  <c r="J161" i="22"/>
  <c r="J137" i="19"/>
  <c r="R61" i="18"/>
  <c r="R55" i="19"/>
  <c r="K146" i="26"/>
  <c r="J146" i="26"/>
  <c r="I146" i="26"/>
  <c r="R157" i="18"/>
  <c r="J131" i="18"/>
  <c r="R75" i="19"/>
  <c r="K115" i="17"/>
  <c r="K139" i="17"/>
  <c r="J156" i="19"/>
  <c r="R69" i="19"/>
  <c r="J151" i="19"/>
  <c r="R67" i="19"/>
  <c r="J69" i="19"/>
  <c r="K90" i="27"/>
  <c r="J90" i="27"/>
  <c r="I90" i="27"/>
  <c r="J141" i="19"/>
  <c r="I129" i="39"/>
  <c r="H129" i="39"/>
  <c r="G129" i="39"/>
  <c r="B12" i="11"/>
  <c r="B105" i="11"/>
  <c r="K7" i="19"/>
  <c r="J54" i="12"/>
  <c r="I54" i="12"/>
  <c r="L54" i="12"/>
  <c r="K54" i="12"/>
  <c r="P35" i="19"/>
  <c r="R35" i="19"/>
  <c r="Q22" i="18"/>
  <c r="R22" i="18"/>
  <c r="R106" i="18"/>
  <c r="Q106" i="18"/>
  <c r="K121" i="16"/>
  <c r="J121" i="16"/>
  <c r="I121" i="16"/>
  <c r="J62" i="18"/>
  <c r="I62" i="18"/>
  <c r="K103" i="16"/>
  <c r="K131" i="17"/>
  <c r="I104" i="18"/>
  <c r="J104" i="18"/>
  <c r="R117" i="18"/>
  <c r="R112" i="18"/>
  <c r="K21" i="15"/>
  <c r="J21" i="15"/>
  <c r="I21" i="15"/>
  <c r="M21" i="15"/>
  <c r="L21" i="15"/>
  <c r="Q134" i="18"/>
  <c r="R134" i="18"/>
  <c r="K113" i="16"/>
  <c r="K39" i="16"/>
  <c r="Y12" i="18"/>
  <c r="Y152" i="18"/>
  <c r="K35" i="17"/>
  <c r="J35" i="17"/>
  <c r="I35" i="17"/>
  <c r="J83" i="19"/>
  <c r="J132" i="18"/>
  <c r="I132" i="18"/>
  <c r="J47" i="19"/>
  <c r="R52" i="18"/>
  <c r="J118" i="27"/>
  <c r="K118" i="27"/>
  <c r="I118" i="27"/>
  <c r="R156" i="18"/>
  <c r="M62" i="28"/>
  <c r="J62" i="28"/>
  <c r="L62" i="28"/>
  <c r="K62" i="28"/>
  <c r="I62" i="28"/>
  <c r="R63" i="19"/>
  <c r="P63" i="19"/>
  <c r="J152" i="18"/>
  <c r="R42" i="19"/>
  <c r="R49" i="19"/>
  <c r="P49" i="19"/>
  <c r="R145" i="19"/>
  <c r="J131" i="19"/>
  <c r="J94" i="18"/>
  <c r="X149" i="19"/>
  <c r="R38" i="19"/>
  <c r="J52" i="19"/>
  <c r="J62" i="27"/>
  <c r="I62" i="27"/>
  <c r="K62" i="27"/>
  <c r="K49" i="17"/>
  <c r="J49" i="17"/>
  <c r="I49" i="17"/>
  <c r="R136" i="18"/>
  <c r="J23" i="19"/>
  <c r="H23" i="19"/>
  <c r="R125" i="18"/>
  <c r="J135" i="19"/>
  <c r="H135" i="19"/>
  <c r="R72" i="19"/>
  <c r="K48" i="26"/>
  <c r="J48" i="26"/>
  <c r="I48" i="26"/>
  <c r="R111" i="18"/>
  <c r="X35" i="19"/>
  <c r="R132" i="18"/>
  <c r="Q132" i="18"/>
  <c r="J70" i="19"/>
  <c r="K66" i="16"/>
  <c r="Y160" i="18"/>
  <c r="X160" i="18"/>
  <c r="Y45" i="18"/>
  <c r="K83" i="17"/>
  <c r="R39" i="18"/>
  <c r="H91" i="19"/>
  <c r="J91" i="19"/>
  <c r="R151" i="18"/>
  <c r="J59" i="19"/>
  <c r="W21" i="17"/>
  <c r="U21" i="17"/>
  <c r="V21" i="17"/>
  <c r="R95" i="19"/>
  <c r="J160" i="18"/>
  <c r="I160" i="18"/>
  <c r="I78" i="21"/>
  <c r="H78" i="21"/>
  <c r="J118" i="19"/>
  <c r="H162" i="21"/>
  <c r="I162" i="21"/>
  <c r="J22" i="18"/>
  <c r="I22" i="18"/>
  <c r="X63" i="19"/>
  <c r="J51" i="19"/>
  <c r="H51" i="19"/>
  <c r="J36" i="18"/>
  <c r="I36" i="18"/>
  <c r="J87" i="19"/>
  <c r="P77" i="19"/>
  <c r="R77" i="19"/>
  <c r="J136" i="19"/>
  <c r="J84" i="18"/>
  <c r="K104" i="13"/>
  <c r="J104" i="13"/>
  <c r="I104" i="13"/>
  <c r="K105" i="16"/>
  <c r="J105" i="16"/>
  <c r="I105" i="16"/>
  <c r="K69" i="2"/>
  <c r="J69" i="2"/>
  <c r="L69" i="2"/>
  <c r="M49" i="15"/>
  <c r="L49" i="15"/>
  <c r="K49" i="15"/>
  <c r="I49" i="15"/>
  <c r="J49" i="15"/>
  <c r="K141" i="16"/>
  <c r="R120" i="18"/>
  <c r="Q120" i="18"/>
  <c r="K110" i="17"/>
  <c r="X37" i="19"/>
  <c r="K128" i="16"/>
  <c r="K67" i="17"/>
  <c r="R135" i="18"/>
  <c r="K126" i="16"/>
  <c r="Y20" i="18"/>
  <c r="X20" i="18"/>
  <c r="K18" i="17"/>
  <c r="K66" i="17"/>
  <c r="R58" i="18"/>
  <c r="K112" i="16"/>
  <c r="K91" i="17"/>
  <c r="J91" i="17"/>
  <c r="I91" i="17"/>
  <c r="K125" i="17"/>
  <c r="J39" i="18"/>
  <c r="J55" i="19"/>
  <c r="J102" i="18"/>
  <c r="R118" i="19"/>
  <c r="R98" i="18"/>
  <c r="J161" i="19"/>
  <c r="H161" i="19"/>
  <c r="R41" i="19"/>
  <c r="J44" i="18"/>
  <c r="I106" i="21"/>
  <c r="H106" i="21"/>
  <c r="K34" i="26"/>
  <c r="J34" i="26"/>
  <c r="I34" i="26"/>
  <c r="J126" i="18"/>
  <c r="J19" i="18"/>
  <c r="R71" i="18"/>
  <c r="J83" i="18"/>
  <c r="R56" i="18"/>
  <c r="J67" i="19"/>
  <c r="K143" i="44"/>
  <c r="B11" i="46"/>
  <c r="F250" i="30"/>
  <c r="C249" i="30"/>
  <c r="D250" i="30" s="1"/>
  <c r="E73" i="33"/>
  <c r="K194" i="3"/>
  <c r="J194" i="3"/>
  <c r="K136" i="16"/>
  <c r="C57" i="12"/>
  <c r="K23" i="16"/>
  <c r="J23" i="16"/>
  <c r="I23" i="16"/>
  <c r="K68" i="16"/>
  <c r="K60" i="16"/>
  <c r="Y118" i="18"/>
  <c r="X118" i="18"/>
  <c r="H147" i="19"/>
  <c r="J147" i="19"/>
  <c r="K83" i="16"/>
  <c r="R34" i="18"/>
  <c r="Q34" i="18"/>
  <c r="Y106" i="18"/>
  <c r="X106" i="18"/>
  <c r="K86" i="16"/>
  <c r="J75" i="19"/>
  <c r="R124" i="18"/>
  <c r="J85" i="19"/>
  <c r="Y139" i="18"/>
  <c r="R135" i="19"/>
  <c r="P135" i="19"/>
  <c r="Y55" i="18"/>
  <c r="J117" i="18"/>
  <c r="K115" i="16"/>
  <c r="K128" i="17"/>
  <c r="K65" i="17"/>
  <c r="I65" i="17"/>
  <c r="J65" i="17"/>
  <c r="K27" i="17"/>
  <c r="K152" i="16"/>
  <c r="Y58" i="18"/>
  <c r="J63" i="19"/>
  <c r="H63" i="19"/>
  <c r="R109" i="18"/>
  <c r="J38" i="19"/>
  <c r="I36" i="21"/>
  <c r="H36" i="21"/>
  <c r="R54" i="19"/>
  <c r="R116" i="18"/>
  <c r="J23" i="18"/>
  <c r="X21" i="19"/>
  <c r="R128" i="19"/>
  <c r="K43" i="17"/>
  <c r="J37" i="18"/>
  <c r="J24" i="19"/>
  <c r="K132" i="27"/>
  <c r="J132" i="27"/>
  <c r="I132" i="27"/>
  <c r="R28" i="19"/>
  <c r="R154" i="19"/>
  <c r="C51" i="33"/>
  <c r="F52" i="33"/>
  <c r="K135" i="16"/>
  <c r="I135" i="16"/>
  <c r="J135" i="16"/>
  <c r="K35" i="16"/>
  <c r="J35" i="16"/>
  <c r="I35" i="16"/>
  <c r="K18" i="2"/>
  <c r="J18" i="2"/>
  <c r="K139" i="16"/>
  <c r="P79" i="19"/>
  <c r="R79" i="19"/>
  <c r="K140" i="16"/>
  <c r="K72" i="16"/>
  <c r="K38" i="17"/>
  <c r="R13" i="18"/>
  <c r="J105" i="15"/>
  <c r="I105" i="15"/>
  <c r="M105" i="15"/>
  <c r="L105" i="15"/>
  <c r="K105" i="15"/>
  <c r="Y70" i="18"/>
  <c r="J16" i="18"/>
  <c r="J65" i="18"/>
  <c r="X77" i="19"/>
  <c r="J132" i="19"/>
  <c r="R102" i="18"/>
  <c r="J86" i="18"/>
  <c r="K76" i="26"/>
  <c r="I76" i="26"/>
  <c r="J76" i="26"/>
  <c r="J60" i="19"/>
  <c r="R65" i="18"/>
  <c r="R25" i="19"/>
  <c r="X49" i="19"/>
  <c r="R17" i="19"/>
  <c r="O146" i="44"/>
  <c r="N146" i="44"/>
  <c r="M146" i="44"/>
  <c r="L146" i="44"/>
  <c r="K193" i="3"/>
  <c r="J193" i="3"/>
  <c r="K91" i="16"/>
  <c r="J91" i="16"/>
  <c r="I91" i="16"/>
  <c r="P23" i="19"/>
  <c r="R23" i="19"/>
  <c r="I147" i="16"/>
  <c r="K147" i="16"/>
  <c r="J147" i="16"/>
  <c r="R65" i="19"/>
  <c r="P65" i="19"/>
  <c r="K85" i="17"/>
  <c r="R152" i="18"/>
  <c r="R21" i="19"/>
  <c r="P21" i="19"/>
  <c r="R57" i="18"/>
  <c r="Y18" i="18"/>
  <c r="K99" i="17"/>
  <c r="K151" i="17"/>
  <c r="J100" i="19"/>
  <c r="I92" i="21"/>
  <c r="H92" i="21"/>
  <c r="R36" i="18"/>
  <c r="Q36" i="18"/>
  <c r="P133" i="19"/>
  <c r="R133" i="19"/>
  <c r="J37" i="19"/>
  <c r="H37" i="19"/>
  <c r="J153" i="19"/>
  <c r="J64" i="18"/>
  <c r="I64" i="18"/>
  <c r="K111" i="17"/>
  <c r="X147" i="19"/>
  <c r="J154" i="18"/>
  <c r="J133" i="19"/>
  <c r="H133" i="19"/>
  <c r="R59" i="18"/>
  <c r="J124" i="19"/>
  <c r="M20" i="28"/>
  <c r="L20" i="28"/>
  <c r="K20" i="28"/>
  <c r="J20" i="28"/>
  <c r="I20" i="28"/>
  <c r="J127" i="18"/>
  <c r="J108" i="19"/>
  <c r="R144" i="18"/>
  <c r="K20" i="26"/>
  <c r="J20" i="26"/>
  <c r="I20" i="26"/>
  <c r="I104" i="27"/>
  <c r="K104" i="27"/>
  <c r="J104" i="27"/>
  <c r="K139" i="44"/>
  <c r="K142" i="44"/>
  <c r="C51" i="52" l="1"/>
  <c r="D52" i="52" s="1"/>
  <c r="D8" i="52"/>
  <c r="C73" i="52"/>
  <c r="D74" i="52" s="1"/>
  <c r="C95" i="52"/>
  <c r="D96" i="52" s="1"/>
  <c r="C29" i="52"/>
  <c r="D30" i="52" s="1"/>
  <c r="F74" i="52"/>
  <c r="F8" i="52"/>
  <c r="F52" i="52"/>
  <c r="H52" i="52"/>
  <c r="H96" i="52"/>
  <c r="H30" i="52"/>
  <c r="C51" i="49"/>
  <c r="D52" i="49" s="1"/>
  <c r="C161" i="49"/>
  <c r="D162" i="49" s="1"/>
  <c r="C249" i="49"/>
  <c r="D250" i="49" s="1"/>
  <c r="C227" i="49"/>
  <c r="D228" i="49" s="1"/>
  <c r="C139" i="49"/>
  <c r="D140" i="49" s="1"/>
  <c r="D8" i="49"/>
  <c r="C29" i="49"/>
  <c r="D30" i="49" s="1"/>
  <c r="C73" i="49"/>
  <c r="D74" i="49" s="1"/>
  <c r="C183" i="49"/>
  <c r="D184" i="49" s="1"/>
  <c r="C95" i="49"/>
  <c r="D96" i="49" s="1"/>
  <c r="C271" i="49"/>
  <c r="D272" i="49" s="1"/>
  <c r="C205" i="49"/>
  <c r="D206" i="49" s="1"/>
  <c r="C117" i="49"/>
  <c r="D118" i="49" s="1"/>
  <c r="L35" i="19"/>
  <c r="H38" i="30"/>
  <c r="H17" i="30"/>
  <c r="J76" i="33"/>
  <c r="G109" i="33"/>
  <c r="J97" i="33"/>
  <c r="J83" i="33"/>
  <c r="J37" i="31"/>
  <c r="J108" i="31"/>
  <c r="J60" i="31"/>
  <c r="E93" i="19"/>
  <c r="E135" i="19"/>
  <c r="T77" i="19"/>
  <c r="T51" i="19"/>
  <c r="T107" i="19"/>
  <c r="T121" i="19"/>
  <c r="F11" i="31"/>
  <c r="J64" i="30"/>
  <c r="H39" i="30"/>
  <c r="H18" i="30"/>
  <c r="J61" i="33"/>
  <c r="J104" i="33"/>
  <c r="J105" i="33"/>
  <c r="J64" i="31"/>
  <c r="J87" i="31"/>
  <c r="T119" i="19"/>
  <c r="F13" i="31"/>
  <c r="J84" i="30"/>
  <c r="J75" i="30"/>
  <c r="L9" i="19"/>
  <c r="L49" i="19"/>
  <c r="H36" i="30"/>
  <c r="H9" i="30"/>
  <c r="J33" i="33"/>
  <c r="J21" i="33"/>
  <c r="J53" i="33"/>
  <c r="J18" i="33"/>
  <c r="J83" i="31"/>
  <c r="J55" i="31"/>
  <c r="J97" i="31"/>
  <c r="F15" i="31"/>
  <c r="J60" i="30"/>
  <c r="J77" i="30"/>
  <c r="L63" i="19"/>
  <c r="H41" i="30"/>
  <c r="H21" i="30"/>
  <c r="J60" i="33"/>
  <c r="J40" i="33"/>
  <c r="J55" i="33"/>
  <c r="J98" i="33"/>
  <c r="J31" i="31"/>
  <c r="J38" i="31"/>
  <c r="J106" i="31"/>
  <c r="F43" i="33"/>
  <c r="T65" i="19"/>
  <c r="T9" i="19"/>
  <c r="T91" i="19"/>
  <c r="F20" i="31"/>
  <c r="J57" i="30"/>
  <c r="J79" i="30"/>
  <c r="L21" i="19"/>
  <c r="H12" i="30"/>
  <c r="J79" i="33"/>
  <c r="J58" i="33"/>
  <c r="J57" i="33"/>
  <c r="J108" i="33"/>
  <c r="J33" i="31"/>
  <c r="J43" i="31"/>
  <c r="J63" i="31"/>
  <c r="E63" i="19"/>
  <c r="E21" i="19"/>
  <c r="T79" i="19"/>
  <c r="J61" i="30"/>
  <c r="J81" i="30"/>
  <c r="L119" i="19"/>
  <c r="H10" i="30"/>
  <c r="J39" i="33"/>
  <c r="J84" i="33"/>
  <c r="J59" i="33"/>
  <c r="J41" i="31"/>
  <c r="J53" i="31"/>
  <c r="J82" i="31"/>
  <c r="E79" i="19"/>
  <c r="T21" i="19"/>
  <c r="T147" i="19"/>
  <c r="T93" i="19"/>
  <c r="J86" i="30"/>
  <c r="H31" i="30"/>
  <c r="H65" i="33"/>
  <c r="L23" i="19"/>
  <c r="H33" i="30"/>
  <c r="H15" i="30"/>
  <c r="J19" i="33"/>
  <c r="J77" i="33"/>
  <c r="J64" i="33"/>
  <c r="J42" i="31"/>
  <c r="J62" i="31"/>
  <c r="J39" i="31"/>
  <c r="E23" i="19"/>
  <c r="E121" i="19"/>
  <c r="T149" i="19"/>
  <c r="J55" i="30"/>
  <c r="L93" i="19"/>
  <c r="L133" i="19"/>
  <c r="H35" i="30"/>
  <c r="J38" i="33"/>
  <c r="J12" i="33"/>
  <c r="J32" i="33"/>
  <c r="D57" i="11"/>
  <c r="J98" i="31"/>
  <c r="J81" i="31"/>
  <c r="J58" i="31"/>
  <c r="T23" i="19"/>
  <c r="D34" i="11"/>
  <c r="J58" i="30"/>
  <c r="L91" i="19"/>
  <c r="L121" i="19"/>
  <c r="H37" i="30"/>
  <c r="H19" i="30"/>
  <c r="J42" i="33"/>
  <c r="J37" i="33"/>
  <c r="J34" i="33"/>
  <c r="J35" i="31"/>
  <c r="J79" i="31"/>
  <c r="J56" i="31"/>
  <c r="E9" i="19"/>
  <c r="J65" i="30"/>
  <c r="L105" i="19"/>
  <c r="H42" i="30"/>
  <c r="H13" i="30"/>
  <c r="J75" i="33"/>
  <c r="J80" i="33"/>
  <c r="J36" i="33"/>
  <c r="J100" i="31"/>
  <c r="J32" i="31"/>
  <c r="J54" i="31"/>
  <c r="E147" i="19"/>
  <c r="F18" i="31"/>
  <c r="J62" i="30"/>
  <c r="L65" i="19"/>
  <c r="L147" i="19"/>
  <c r="H16" i="30"/>
  <c r="J16" i="33"/>
  <c r="J81" i="33"/>
  <c r="J85" i="33"/>
  <c r="J102" i="31"/>
  <c r="J34" i="31"/>
  <c r="J80" i="31"/>
  <c r="E149" i="19"/>
  <c r="D10" i="47"/>
  <c r="T49" i="19"/>
  <c r="F16" i="31"/>
  <c r="J82" i="30"/>
  <c r="D9" i="46"/>
  <c r="L51" i="19"/>
  <c r="L149" i="19"/>
  <c r="J78" i="33"/>
  <c r="J101" i="33"/>
  <c r="J9" i="33"/>
  <c r="J78" i="31"/>
  <c r="J36" i="31"/>
  <c r="J85" i="31"/>
  <c r="E65" i="19"/>
  <c r="F21" i="31"/>
  <c r="J87" i="30"/>
  <c r="H11" i="30"/>
  <c r="J107" i="33"/>
  <c r="J106" i="33"/>
  <c r="J11" i="33"/>
  <c r="J107" i="31"/>
  <c r="J77" i="31"/>
  <c r="J104" i="31"/>
  <c r="E77" i="19"/>
  <c r="J53" i="30"/>
  <c r="H20" i="30"/>
  <c r="J10" i="33"/>
  <c r="J13" i="33"/>
  <c r="J61" i="31"/>
  <c r="J84" i="31"/>
  <c r="J109" i="31"/>
  <c r="E37" i="19"/>
  <c r="E119" i="19"/>
  <c r="T133" i="19"/>
  <c r="F17" i="31"/>
  <c r="J56" i="30"/>
  <c r="J54" i="33"/>
  <c r="J35" i="33"/>
  <c r="J15" i="33"/>
  <c r="J76" i="31"/>
  <c r="J103" i="31"/>
  <c r="E161" i="19"/>
  <c r="F10" i="31"/>
  <c r="J59" i="30"/>
  <c r="L135" i="19"/>
  <c r="L161" i="19"/>
  <c r="H40" i="30"/>
  <c r="J103" i="33"/>
  <c r="J56" i="33"/>
  <c r="J20" i="33"/>
  <c r="J40" i="31"/>
  <c r="J65" i="31"/>
  <c r="E35" i="19"/>
  <c r="E51" i="19"/>
  <c r="T35" i="19"/>
  <c r="T135" i="19"/>
  <c r="F12" i="31"/>
  <c r="J83" i="30"/>
  <c r="L77" i="19"/>
  <c r="D10" i="11"/>
  <c r="H43" i="30"/>
  <c r="J99" i="33"/>
  <c r="J86" i="33"/>
  <c r="J102" i="33"/>
  <c r="J59" i="31"/>
  <c r="J75" i="31"/>
  <c r="E49" i="19"/>
  <c r="E105" i="19"/>
  <c r="T161" i="19"/>
  <c r="F14" i="31"/>
  <c r="J76" i="30"/>
  <c r="J87" i="33"/>
  <c r="L37" i="19"/>
  <c r="L107" i="19"/>
  <c r="H34" i="30"/>
  <c r="J14" i="33"/>
  <c r="J41" i="33"/>
  <c r="J105" i="31"/>
  <c r="J101" i="31"/>
  <c r="D10" i="48"/>
  <c r="J78" i="30"/>
  <c r="L79" i="19"/>
  <c r="H32" i="30"/>
  <c r="J31" i="33"/>
  <c r="J63" i="33"/>
  <c r="J62" i="33"/>
  <c r="J57" i="31"/>
  <c r="J99" i="31"/>
  <c r="E107" i="19"/>
  <c r="T63" i="19"/>
  <c r="T105" i="19"/>
  <c r="F19" i="31"/>
  <c r="J54" i="30"/>
  <c r="J80" i="30"/>
  <c r="D103" i="11"/>
  <c r="H14" i="30"/>
  <c r="J17" i="33"/>
  <c r="J82" i="33"/>
  <c r="J100" i="33"/>
  <c r="J86" i="31"/>
  <c r="E91" i="19"/>
  <c r="E133" i="19"/>
  <c r="D80" i="11"/>
  <c r="T37" i="19"/>
  <c r="F9" i="31"/>
  <c r="J63" i="30"/>
  <c r="J85" i="30"/>
  <c r="B106" i="11"/>
  <c r="B83" i="11"/>
  <c r="C51" i="30"/>
  <c r="Z90" i="19"/>
  <c r="Z69" i="19"/>
  <c r="Z79" i="19"/>
  <c r="C29" i="31"/>
  <c r="F30" i="31" s="1"/>
  <c r="C7" i="19"/>
  <c r="F74" i="30"/>
  <c r="Z77" i="19"/>
  <c r="Z27" i="19"/>
  <c r="B12" i="46"/>
  <c r="Q7" i="19"/>
  <c r="F228" i="30"/>
  <c r="C227" i="30"/>
  <c r="D228" i="30" s="1"/>
  <c r="Z35" i="19"/>
  <c r="Z51" i="19"/>
  <c r="Z52" i="19"/>
  <c r="Z160" i="19"/>
  <c r="F118" i="30"/>
  <c r="Z33" i="19"/>
  <c r="D8" i="30"/>
  <c r="J109" i="33"/>
  <c r="D52" i="33"/>
  <c r="J57" i="12"/>
  <c r="I57" i="12"/>
  <c r="L57" i="12"/>
  <c r="K57" i="12"/>
  <c r="B60" i="11"/>
  <c r="Y7" i="19"/>
  <c r="B37" i="11"/>
  <c r="Z87" i="19"/>
  <c r="Z45" i="19"/>
  <c r="Z154" i="19"/>
  <c r="Z85" i="19"/>
  <c r="F8" i="30"/>
  <c r="B13" i="47"/>
  <c r="Z32" i="19"/>
  <c r="Z129" i="19"/>
  <c r="Z76" i="19"/>
  <c r="F272" i="30"/>
  <c r="Z65" i="19"/>
  <c r="Z74" i="19"/>
  <c r="Z66" i="19"/>
  <c r="Z37" i="19"/>
  <c r="C73" i="31"/>
  <c r="D74" i="31" s="1"/>
  <c r="F74" i="31"/>
  <c r="Z44" i="19"/>
  <c r="Z38" i="19"/>
  <c r="C73" i="33"/>
  <c r="B13" i="11"/>
  <c r="C7" i="33"/>
  <c r="F8" i="33"/>
  <c r="F140" i="30"/>
  <c r="Z29" i="19"/>
  <c r="Z143" i="19"/>
  <c r="H74" i="33"/>
  <c r="B13" i="48"/>
  <c r="Z83" i="19"/>
  <c r="Z109" i="19"/>
  <c r="Z159" i="19"/>
  <c r="Z138" i="19"/>
  <c r="Z82" i="19"/>
  <c r="D30" i="30"/>
  <c r="Z91" i="19"/>
  <c r="Z98" i="19"/>
  <c r="Z16" i="19"/>
  <c r="Z80" i="19"/>
  <c r="F96" i="52" l="1"/>
  <c r="F30" i="52"/>
  <c r="Y90" i="19"/>
  <c r="F43" i="30"/>
  <c r="Y85" i="19"/>
  <c r="Y96" i="19"/>
  <c r="Y76" i="19"/>
  <c r="F41" i="30"/>
  <c r="H54" i="33"/>
  <c r="H84" i="33"/>
  <c r="H108" i="33"/>
  <c r="Y60" i="19"/>
  <c r="S133" i="19"/>
  <c r="Y133" i="19" s="1"/>
  <c r="Y125" i="19"/>
  <c r="Y71" i="19"/>
  <c r="Y101" i="19"/>
  <c r="Y82" i="19"/>
  <c r="S93" i="19"/>
  <c r="Y93" i="19" s="1"/>
  <c r="Y94" i="19"/>
  <c r="F65" i="33"/>
  <c r="F17" i="30"/>
  <c r="Q76" i="19"/>
  <c r="Q75" i="19"/>
  <c r="Q33" i="19"/>
  <c r="Q145" i="19"/>
  <c r="Q154" i="19"/>
  <c r="Q123" i="19"/>
  <c r="D93" i="19"/>
  <c r="H38" i="31"/>
  <c r="H109" i="31"/>
  <c r="H56" i="30"/>
  <c r="Y99" i="19"/>
  <c r="Q19" i="19"/>
  <c r="Q82" i="19"/>
  <c r="Q44" i="19"/>
  <c r="Q156" i="19"/>
  <c r="Q142" i="19"/>
  <c r="Q124" i="19"/>
  <c r="H43" i="31"/>
  <c r="H82" i="31"/>
  <c r="H59" i="30"/>
  <c r="H56" i="33"/>
  <c r="Y67" i="19"/>
  <c r="H42" i="33"/>
  <c r="Y98" i="19"/>
  <c r="F9" i="30"/>
  <c r="F14" i="30"/>
  <c r="K9" i="19"/>
  <c r="Q9" i="19" s="1"/>
  <c r="Q10" i="19"/>
  <c r="Q40" i="19"/>
  <c r="Q57" i="19"/>
  <c r="Q98" i="19"/>
  <c r="K161" i="19"/>
  <c r="Q161" i="19" s="1"/>
  <c r="Q153" i="19"/>
  <c r="K147" i="19"/>
  <c r="Q147" i="19" s="1"/>
  <c r="Q139" i="19"/>
  <c r="D63" i="19"/>
  <c r="H53" i="31"/>
  <c r="H39" i="31"/>
  <c r="H63" i="30"/>
  <c r="H76" i="33"/>
  <c r="Y48" i="19"/>
  <c r="Y33" i="19"/>
  <c r="Y126" i="19"/>
  <c r="Y54" i="19"/>
  <c r="Y117" i="19"/>
  <c r="Y104" i="19"/>
  <c r="F33" i="30"/>
  <c r="H103" i="33"/>
  <c r="H104" i="33"/>
  <c r="H75" i="33"/>
  <c r="Y44" i="19"/>
  <c r="S149" i="19"/>
  <c r="Y149" i="19" s="1"/>
  <c r="Y150" i="19"/>
  <c r="Y11" i="19"/>
  <c r="Y118" i="19"/>
  <c r="Y103" i="19"/>
  <c r="Y110" i="19"/>
  <c r="F10" i="30"/>
  <c r="Q113" i="19"/>
  <c r="Q54" i="19"/>
  <c r="Q118" i="19"/>
  <c r="Q103" i="19"/>
  <c r="Q128" i="19"/>
  <c r="K149" i="19"/>
  <c r="Q149" i="19" s="1"/>
  <c r="Q150" i="19"/>
  <c r="D121" i="19"/>
  <c r="H62" i="31"/>
  <c r="H58" i="31"/>
  <c r="H60" i="30"/>
  <c r="H85" i="30"/>
  <c r="S49" i="19"/>
  <c r="Y49" i="19" s="1"/>
  <c r="Y41" i="19"/>
  <c r="H77" i="33"/>
  <c r="F35" i="30"/>
  <c r="H79" i="33"/>
  <c r="H12" i="33"/>
  <c r="H16" i="33"/>
  <c r="D11" i="11"/>
  <c r="Y58" i="19"/>
  <c r="Y30" i="19"/>
  <c r="Y16" i="19"/>
  <c r="Y137" i="19"/>
  <c r="Y109" i="19"/>
  <c r="Y115" i="19"/>
  <c r="F12" i="30"/>
  <c r="K35" i="19"/>
  <c r="Q35" i="19" s="1"/>
  <c r="Q27" i="19"/>
  <c r="K107" i="19"/>
  <c r="Q107" i="19" s="1"/>
  <c r="Q108" i="19"/>
  <c r="Q59" i="19"/>
  <c r="Q109" i="19"/>
  <c r="Q129" i="19"/>
  <c r="Q42" i="19"/>
  <c r="D65" i="19"/>
  <c r="D161" i="19"/>
  <c r="H81" i="31"/>
  <c r="H63" i="31"/>
  <c r="H83" i="30"/>
  <c r="H18" i="33"/>
  <c r="Y53" i="19"/>
  <c r="H60" i="33"/>
  <c r="Y87" i="19"/>
  <c r="F37" i="30"/>
  <c r="H34" i="33"/>
  <c r="H38" i="33"/>
  <c r="H87" i="33"/>
  <c r="D11" i="47"/>
  <c r="Y59" i="19"/>
  <c r="S35" i="19"/>
  <c r="Y35" i="19" s="1"/>
  <c r="Y27" i="19"/>
  <c r="Y70" i="19"/>
  <c r="Y114" i="19"/>
  <c r="Y128" i="19"/>
  <c r="F15" i="30"/>
  <c r="Q15" i="19"/>
  <c r="Q138" i="19"/>
  <c r="Q45" i="19"/>
  <c r="Q114" i="19"/>
  <c r="Q141" i="19"/>
  <c r="Q47" i="19"/>
  <c r="H79" i="31"/>
  <c r="H56" i="31"/>
  <c r="H54" i="30"/>
  <c r="H75" i="30"/>
  <c r="Y19" i="19"/>
  <c r="S91" i="19"/>
  <c r="Y91" i="19" s="1"/>
  <c r="Y83" i="19"/>
  <c r="H82" i="33"/>
  <c r="H58" i="33"/>
  <c r="H63" i="33"/>
  <c r="H9" i="33"/>
  <c r="Y28" i="19"/>
  <c r="H13" i="33"/>
  <c r="D35" i="11"/>
  <c r="Y68" i="19"/>
  <c r="Y116" i="19"/>
  <c r="Y32" i="19"/>
  <c r="Y75" i="19"/>
  <c r="Y132" i="19"/>
  <c r="Y129" i="19"/>
  <c r="F21" i="30"/>
  <c r="Q146" i="19"/>
  <c r="Q32" i="19"/>
  <c r="Q60" i="19"/>
  <c r="Q144" i="19"/>
  <c r="Q152" i="19"/>
  <c r="Q53" i="19"/>
  <c r="D119" i="19"/>
  <c r="D147" i="19"/>
  <c r="H83" i="31"/>
  <c r="H32" i="31"/>
  <c r="H54" i="31"/>
  <c r="H80" i="30"/>
  <c r="H77" i="30"/>
  <c r="F40" i="30"/>
  <c r="H80" i="33"/>
  <c r="Y143" i="19"/>
  <c r="Q20" i="19"/>
  <c r="K49" i="19"/>
  <c r="Q49" i="19" s="1"/>
  <c r="Q41" i="19"/>
  <c r="Q61" i="19"/>
  <c r="Q155" i="19"/>
  <c r="Q160" i="19"/>
  <c r="Q58" i="19"/>
  <c r="D149" i="19"/>
  <c r="H34" i="31"/>
  <c r="H80" i="31"/>
  <c r="H57" i="30"/>
  <c r="H79" i="30"/>
  <c r="Y156" i="19"/>
  <c r="E109" i="33"/>
  <c r="H97" i="33"/>
  <c r="Y112" i="19"/>
  <c r="F32" i="30"/>
  <c r="F31" i="30"/>
  <c r="H33" i="33"/>
  <c r="H53" i="33"/>
  <c r="S77" i="19"/>
  <c r="Y77" i="19" s="1"/>
  <c r="Y69" i="19"/>
  <c r="Y42" i="19"/>
  <c r="Y130" i="19"/>
  <c r="H81" i="33"/>
  <c r="Y95" i="19"/>
  <c r="Y86" i="19"/>
  <c r="Y160" i="19"/>
  <c r="Q157" i="19"/>
  <c r="K63" i="19"/>
  <c r="Q63" i="19" s="1"/>
  <c r="Q55" i="19"/>
  <c r="Q62" i="19"/>
  <c r="Q72" i="19"/>
  <c r="Q73" i="19"/>
  <c r="K77" i="19"/>
  <c r="Q77" i="19" s="1"/>
  <c r="Q69" i="19"/>
  <c r="D21" i="19"/>
  <c r="H105" i="31"/>
  <c r="H36" i="31"/>
  <c r="H85" i="31"/>
  <c r="H64" i="30"/>
  <c r="H81" i="30"/>
  <c r="H39" i="33"/>
  <c r="F34" i="30"/>
  <c r="F42" i="30"/>
  <c r="H37" i="33"/>
  <c r="H107" i="33"/>
  <c r="S147" i="19"/>
  <c r="Y147" i="19" s="1"/>
  <c r="Y139" i="19"/>
  <c r="Y81" i="19"/>
  <c r="H99" i="33"/>
  <c r="H55" i="33"/>
  <c r="S37" i="19"/>
  <c r="Y37" i="19" s="1"/>
  <c r="Y38" i="19"/>
  <c r="S63" i="19"/>
  <c r="Y63" i="19" s="1"/>
  <c r="Y55" i="19"/>
  <c r="Y154" i="19"/>
  <c r="H11" i="33"/>
  <c r="H101" i="33"/>
  <c r="H57" i="33"/>
  <c r="Y25" i="19"/>
  <c r="Y100" i="19"/>
  <c r="S51" i="19"/>
  <c r="Y51" i="19" s="1"/>
  <c r="Y52" i="19"/>
  <c r="Y74" i="19"/>
  <c r="S105" i="19"/>
  <c r="Y105" i="19" s="1"/>
  <c r="Y97" i="19"/>
  <c r="Y131" i="19"/>
  <c r="Y157" i="19"/>
  <c r="F18" i="30"/>
  <c r="Q11" i="19"/>
  <c r="Q71" i="19"/>
  <c r="K21" i="19"/>
  <c r="Q21" i="19" s="1"/>
  <c r="Q13" i="19"/>
  <c r="K91" i="19"/>
  <c r="Q91" i="19" s="1"/>
  <c r="Q83" i="19"/>
  <c r="Q84" i="19"/>
  <c r="Q74" i="19"/>
  <c r="H40" i="31"/>
  <c r="H77" i="31"/>
  <c r="H104" i="31"/>
  <c r="H61" i="30"/>
  <c r="H86" i="30"/>
  <c r="Y89" i="19"/>
  <c r="H78" i="33"/>
  <c r="Y127" i="19"/>
  <c r="H14" i="33"/>
  <c r="H106" i="33"/>
  <c r="H59" i="33"/>
  <c r="Y62" i="19"/>
  <c r="S65" i="19"/>
  <c r="Y65" i="19" s="1"/>
  <c r="Y66" i="19"/>
  <c r="Y152" i="19"/>
  <c r="S119" i="19"/>
  <c r="Y119" i="19" s="1"/>
  <c r="Y111" i="19"/>
  <c r="Y102" i="19"/>
  <c r="Y142" i="19"/>
  <c r="D58" i="11"/>
  <c r="K37" i="19"/>
  <c r="Q37" i="19" s="1"/>
  <c r="Q38" i="19"/>
  <c r="Q102" i="19"/>
  <c r="Q18" i="19"/>
  <c r="Q88" i="19"/>
  <c r="Q89" i="19"/>
  <c r="K79" i="19"/>
  <c r="Q79" i="19" s="1"/>
  <c r="Q80" i="19"/>
  <c r="D35" i="19"/>
  <c r="D23" i="19"/>
  <c r="D9" i="19"/>
  <c r="H98" i="31"/>
  <c r="H103" i="31"/>
  <c r="H78" i="31"/>
  <c r="H78" i="30"/>
  <c r="H84" i="30"/>
  <c r="H85" i="33"/>
  <c r="Q25" i="19"/>
  <c r="Q43" i="19"/>
  <c r="K23" i="19"/>
  <c r="Q23" i="19" s="1"/>
  <c r="Q24" i="19"/>
  <c r="K93" i="19"/>
  <c r="Q93" i="19" s="1"/>
  <c r="Q94" i="19"/>
  <c r="Q95" i="19"/>
  <c r="Q85" i="19"/>
  <c r="D49" i="19"/>
  <c r="H59" i="31"/>
  <c r="H65" i="31"/>
  <c r="H107" i="31"/>
  <c r="D81" i="11"/>
  <c r="F36" i="30"/>
  <c r="Y158" i="19"/>
  <c r="H20" i="33"/>
  <c r="H64" i="33"/>
  <c r="H10" i="33"/>
  <c r="H102" i="33"/>
  <c r="S21" i="19"/>
  <c r="Y21" i="19" s="1"/>
  <c r="Y13" i="19"/>
  <c r="Y124" i="19"/>
  <c r="S9" i="19"/>
  <c r="Y9" i="19" s="1"/>
  <c r="Y10" i="19"/>
  <c r="Y57" i="19"/>
  <c r="Y113" i="19"/>
  <c r="Y40" i="19"/>
  <c r="F19" i="30"/>
  <c r="Q30" i="19"/>
  <c r="Q56" i="19"/>
  <c r="Q29" i="19"/>
  <c r="Q99" i="19"/>
  <c r="Q100" i="19"/>
  <c r="Q90" i="19"/>
  <c r="D133" i="19"/>
  <c r="H64" i="31"/>
  <c r="H75" i="31"/>
  <c r="H31" i="31"/>
  <c r="H55" i="30"/>
  <c r="F38" i="30"/>
  <c r="Y18" i="19"/>
  <c r="S79" i="19"/>
  <c r="Y79" i="19" s="1"/>
  <c r="Y80" i="19"/>
  <c r="Y84" i="19"/>
  <c r="Y43" i="19"/>
  <c r="S107" i="19"/>
  <c r="Y107" i="19" s="1"/>
  <c r="Y108" i="19"/>
  <c r="S161" i="19"/>
  <c r="Y161" i="19" s="1"/>
  <c r="Y153" i="19"/>
  <c r="H31" i="33"/>
  <c r="H15" i="33"/>
  <c r="Y73" i="19"/>
  <c r="Y159" i="19"/>
  <c r="Y15" i="19"/>
  <c r="Y140" i="19"/>
  <c r="S135" i="19"/>
  <c r="Y135" i="19" s="1"/>
  <c r="Y136" i="19"/>
  <c r="Y45" i="19"/>
  <c r="F13" i="30"/>
  <c r="Q158" i="19"/>
  <c r="Q81" i="19"/>
  <c r="Q34" i="19"/>
  <c r="Q104" i="19"/>
  <c r="K119" i="19"/>
  <c r="Q119" i="19" s="1"/>
  <c r="Q111" i="19"/>
  <c r="Q96" i="19"/>
  <c r="D105" i="19"/>
  <c r="H102" i="31"/>
  <c r="H101" i="31"/>
  <c r="H33" i="31"/>
  <c r="H58" i="30"/>
  <c r="D104" i="11"/>
  <c r="H40" i="33"/>
  <c r="D11" i="48"/>
  <c r="H36" i="33"/>
  <c r="H41" i="33"/>
  <c r="H17" i="33"/>
  <c r="H32" i="33"/>
  <c r="H62" i="33"/>
  <c r="Y12" i="19"/>
  <c r="S23" i="19"/>
  <c r="Y23" i="19" s="1"/>
  <c r="Y24" i="19"/>
  <c r="Y20" i="19"/>
  <c r="Y151" i="19"/>
  <c r="Y146" i="19"/>
  <c r="Y56" i="19"/>
  <c r="Q87" i="19"/>
  <c r="K105" i="19"/>
  <c r="Q105" i="19" s="1"/>
  <c r="Q97" i="19"/>
  <c r="Q46" i="19"/>
  <c r="Q110" i="19"/>
  <c r="Q116" i="19"/>
  <c r="Q101" i="19"/>
  <c r="D77" i="19"/>
  <c r="H100" i="31"/>
  <c r="H41" i="31"/>
  <c r="H35" i="31"/>
  <c r="H65" i="30"/>
  <c r="Y31" i="19"/>
  <c r="Y17" i="19"/>
  <c r="Y155" i="19"/>
  <c r="F39" i="30"/>
  <c r="H19" i="33"/>
  <c r="H61" i="33"/>
  <c r="H35" i="33"/>
  <c r="H100" i="33"/>
  <c r="Y14" i="19"/>
  <c r="Y29" i="19"/>
  <c r="Y26" i="19"/>
  <c r="S121" i="19"/>
  <c r="Y121" i="19" s="1"/>
  <c r="Y122" i="19"/>
  <c r="Y145" i="19"/>
  <c r="Y61" i="19"/>
  <c r="F16" i="30"/>
  <c r="K135" i="19"/>
  <c r="Q135" i="19" s="1"/>
  <c r="Q136" i="19"/>
  <c r="Q70" i="19"/>
  <c r="K65" i="19"/>
  <c r="Q65" i="19" s="1"/>
  <c r="Q66" i="19"/>
  <c r="Q115" i="19"/>
  <c r="K133" i="19"/>
  <c r="Q133" i="19" s="1"/>
  <c r="Q125" i="19"/>
  <c r="Q112" i="19"/>
  <c r="D37" i="19"/>
  <c r="D107" i="19"/>
  <c r="H57" i="31"/>
  <c r="H99" i="31"/>
  <c r="H37" i="31"/>
  <c r="H82" i="30"/>
  <c r="Y34" i="19"/>
  <c r="D79" i="19"/>
  <c r="H83" i="33"/>
  <c r="Q26" i="19"/>
  <c r="Q86" i="19"/>
  <c r="Q67" i="19"/>
  <c r="Q130" i="19"/>
  <c r="Q126" i="19"/>
  <c r="Q117" i="19"/>
  <c r="D51" i="19"/>
  <c r="H86" i="31"/>
  <c r="H60" i="31"/>
  <c r="H42" i="31"/>
  <c r="H62" i="30"/>
  <c r="H21" i="33"/>
  <c r="H86" i="33"/>
  <c r="H105" i="33"/>
  <c r="Y123" i="19"/>
  <c r="Y47" i="19"/>
  <c r="Y39" i="19"/>
  <c r="Y138" i="19"/>
  <c r="Y144" i="19"/>
  <c r="Y72" i="19"/>
  <c r="F11" i="30"/>
  <c r="Q31" i="19"/>
  <c r="Q12" i="19"/>
  <c r="Q68" i="19"/>
  <c r="Q131" i="19"/>
  <c r="Q127" i="19"/>
  <c r="K121" i="19"/>
  <c r="Q121" i="19" s="1"/>
  <c r="Q122" i="19"/>
  <c r="D135" i="19"/>
  <c r="H108" i="31"/>
  <c r="H87" i="31"/>
  <c r="H61" i="31"/>
  <c r="H76" i="30"/>
  <c r="Q14" i="19"/>
  <c r="Q39" i="19"/>
  <c r="Q17" i="19"/>
  <c r="Q48" i="19"/>
  <c r="Q132" i="19"/>
  <c r="Q140" i="19"/>
  <c r="Q159" i="19"/>
  <c r="H55" i="31"/>
  <c r="H97" i="31"/>
  <c r="H76" i="31"/>
  <c r="H87" i="30"/>
  <c r="H98" i="33"/>
  <c r="Y46" i="19"/>
  <c r="Y141" i="19"/>
  <c r="Y88" i="19"/>
  <c r="F20" i="30"/>
  <c r="Q16" i="19"/>
  <c r="K51" i="19"/>
  <c r="Q51" i="19" s="1"/>
  <c r="Q52" i="19"/>
  <c r="Q28" i="19"/>
  <c r="Q137" i="19"/>
  <c r="Q143" i="19"/>
  <c r="Q151" i="19"/>
  <c r="D10" i="46"/>
  <c r="D91" i="19"/>
  <c r="H106" i="31"/>
  <c r="H84" i="31"/>
  <c r="H53" i="30"/>
  <c r="D8" i="33"/>
  <c r="B13" i="46"/>
  <c r="B14" i="11"/>
  <c r="B14" i="47"/>
  <c r="I7" i="19"/>
  <c r="D52" i="30"/>
  <c r="D74" i="33"/>
  <c r="H109" i="33"/>
  <c r="F74" i="33"/>
  <c r="B38" i="11"/>
  <c r="F52" i="30"/>
  <c r="B61" i="11"/>
  <c r="B84" i="11"/>
  <c r="B14" i="48"/>
  <c r="B107" i="11"/>
  <c r="D30" i="31"/>
  <c r="F102" i="31" l="1"/>
  <c r="F61" i="30"/>
  <c r="F31" i="31"/>
  <c r="F39" i="31"/>
  <c r="F33" i="31"/>
  <c r="F87" i="33"/>
  <c r="F81" i="30"/>
  <c r="F59" i="30"/>
  <c r="I42" i="19"/>
  <c r="I29" i="19"/>
  <c r="I104" i="19"/>
  <c r="I142" i="19"/>
  <c r="I112" i="19"/>
  <c r="I137" i="19"/>
  <c r="D12" i="11"/>
  <c r="F82" i="33"/>
  <c r="F35" i="33"/>
  <c r="F108" i="33"/>
  <c r="I140" i="19"/>
  <c r="F104" i="31"/>
  <c r="F65" i="31"/>
  <c r="F86" i="31"/>
  <c r="F75" i="31"/>
  <c r="F35" i="31"/>
  <c r="F85" i="30"/>
  <c r="I18" i="19"/>
  <c r="I34" i="19"/>
  <c r="I143" i="19"/>
  <c r="C161" i="19"/>
  <c r="I161" i="19" s="1"/>
  <c r="I153" i="19"/>
  <c r="I117" i="19"/>
  <c r="C135" i="19"/>
  <c r="I135" i="19" s="1"/>
  <c r="I136" i="19"/>
  <c r="F102" i="33"/>
  <c r="F41" i="33"/>
  <c r="F60" i="33"/>
  <c r="I90" i="19"/>
  <c r="F55" i="30"/>
  <c r="F63" i="30"/>
  <c r="I16" i="19"/>
  <c r="I46" i="19"/>
  <c r="C9" i="19"/>
  <c r="I9" i="19" s="1"/>
  <c r="I10" i="19"/>
  <c r="I95" i="19"/>
  <c r="C121" i="19"/>
  <c r="I121" i="19" s="1"/>
  <c r="I122" i="19"/>
  <c r="I146" i="19"/>
  <c r="D11" i="46"/>
  <c r="F107" i="33"/>
  <c r="F63" i="33"/>
  <c r="F75" i="33"/>
  <c r="I59" i="19"/>
  <c r="F84" i="31"/>
  <c r="F101" i="31"/>
  <c r="D36" i="11"/>
  <c r="F80" i="30"/>
  <c r="I89" i="19"/>
  <c r="I62" i="19"/>
  <c r="I15" i="19"/>
  <c r="I100" i="19"/>
  <c r="I123" i="19"/>
  <c r="I157" i="19"/>
  <c r="F17" i="33"/>
  <c r="C109" i="33"/>
  <c r="F97" i="33"/>
  <c r="F77" i="33"/>
  <c r="F76" i="31"/>
  <c r="I26" i="19"/>
  <c r="F100" i="31"/>
  <c r="I113" i="19"/>
  <c r="F103" i="31"/>
  <c r="D12" i="48"/>
  <c r="F108" i="31"/>
  <c r="F37" i="31"/>
  <c r="F58" i="31"/>
  <c r="F42" i="31"/>
  <c r="F59" i="31"/>
  <c r="F41" i="31"/>
  <c r="F61" i="31"/>
  <c r="D105" i="11"/>
  <c r="F58" i="30"/>
  <c r="F77" i="30"/>
  <c r="C35" i="19"/>
  <c r="I35" i="19" s="1"/>
  <c r="I27" i="19"/>
  <c r="I88" i="19"/>
  <c r="I20" i="19"/>
  <c r="C119" i="19"/>
  <c r="I119" i="19" s="1"/>
  <c r="I111" i="19"/>
  <c r="I124" i="19"/>
  <c r="I39" i="19"/>
  <c r="F61" i="33"/>
  <c r="F19" i="33"/>
  <c r="F79" i="33"/>
  <c r="I44" i="19"/>
  <c r="F76" i="33"/>
  <c r="F42" i="33"/>
  <c r="F81" i="33"/>
  <c r="F83" i="30"/>
  <c r="C49" i="19"/>
  <c r="I49" i="19" s="1"/>
  <c r="I41" i="19"/>
  <c r="C77" i="19"/>
  <c r="I77" i="19" s="1"/>
  <c r="I69" i="19"/>
  <c r="I31" i="19"/>
  <c r="I127" i="19"/>
  <c r="I151" i="19"/>
  <c r="C63" i="19"/>
  <c r="I63" i="19" s="1"/>
  <c r="I55" i="19"/>
  <c r="F40" i="33"/>
  <c r="F38" i="33"/>
  <c r="F86" i="33"/>
  <c r="F99" i="31"/>
  <c r="I54" i="19"/>
  <c r="I47" i="19"/>
  <c r="C37" i="19"/>
  <c r="I37" i="19" s="1"/>
  <c r="I38" i="19"/>
  <c r="I128" i="19"/>
  <c r="I159" i="19"/>
  <c r="I60" i="19"/>
  <c r="F84" i="33"/>
  <c r="F59" i="33"/>
  <c r="F16" i="33"/>
  <c r="F86" i="30"/>
  <c r="F98" i="31"/>
  <c r="F97" i="31"/>
  <c r="F107" i="31"/>
  <c r="F82" i="30"/>
  <c r="I56" i="19"/>
  <c r="I68" i="19"/>
  <c r="C51" i="19"/>
  <c r="I51" i="19" s="1"/>
  <c r="I52" i="19"/>
  <c r="I129" i="19"/>
  <c r="C147" i="19"/>
  <c r="I147" i="19" s="1"/>
  <c r="I139" i="19"/>
  <c r="C65" i="19"/>
  <c r="I65" i="19" s="1"/>
  <c r="I66" i="19"/>
  <c r="F9" i="33"/>
  <c r="F53" i="33"/>
  <c r="F21" i="33"/>
  <c r="F38" i="31"/>
  <c r="I71" i="19"/>
  <c r="F12" i="33"/>
  <c r="F78" i="33"/>
  <c r="F54" i="33"/>
  <c r="I32" i="19"/>
  <c r="F87" i="31"/>
  <c r="I99" i="19"/>
  <c r="F43" i="31"/>
  <c r="F60" i="30"/>
  <c r="I33" i="19"/>
  <c r="C93" i="19"/>
  <c r="I93" i="19" s="1"/>
  <c r="I94" i="19"/>
  <c r="I156" i="19"/>
  <c r="I152" i="19"/>
  <c r="I138" i="19"/>
  <c r="I76" i="19"/>
  <c r="F31" i="33"/>
  <c r="F34" i="33"/>
  <c r="F13" i="33"/>
  <c r="F56" i="33"/>
  <c r="F106" i="31"/>
  <c r="F54" i="30"/>
  <c r="F76" i="30"/>
  <c r="I28" i="19"/>
  <c r="C149" i="19"/>
  <c r="I149" i="19" s="1"/>
  <c r="I150" i="19"/>
  <c r="F87" i="30"/>
  <c r="I43" i="19"/>
  <c r="I14" i="19"/>
  <c r="I72" i="19"/>
  <c r="C133" i="19"/>
  <c r="I133" i="19" s="1"/>
  <c r="I125" i="19"/>
  <c r="I75" i="19"/>
  <c r="I82" i="19"/>
  <c r="F37" i="33"/>
  <c r="F33" i="33"/>
  <c r="F58" i="33"/>
  <c r="F65" i="30"/>
  <c r="F109" i="31"/>
  <c r="F53" i="31"/>
  <c r="F62" i="31"/>
  <c r="F82" i="31"/>
  <c r="F57" i="30"/>
  <c r="F62" i="30"/>
  <c r="F84" i="30"/>
  <c r="I57" i="19"/>
  <c r="I19" i="19"/>
  <c r="I132" i="19"/>
  <c r="I126" i="19"/>
  <c r="I81" i="19"/>
  <c r="I87" i="19"/>
  <c r="F20" i="33"/>
  <c r="F104" i="33"/>
  <c r="F85" i="33"/>
  <c r="I116" i="19"/>
  <c r="C91" i="19"/>
  <c r="I91" i="19" s="1"/>
  <c r="I83" i="19"/>
  <c r="I141" i="19"/>
  <c r="F81" i="31"/>
  <c r="F56" i="31"/>
  <c r="D82" i="11"/>
  <c r="I84" i="19"/>
  <c r="I25" i="19"/>
  <c r="I40" i="19"/>
  <c r="I160" i="19"/>
  <c r="I86" i="19"/>
  <c r="I98" i="19"/>
  <c r="F57" i="33"/>
  <c r="F80" i="33"/>
  <c r="F62" i="33"/>
  <c r="F64" i="31"/>
  <c r="F79" i="31"/>
  <c r="F79" i="30"/>
  <c r="I30" i="19"/>
  <c r="I53" i="19"/>
  <c r="I74" i="19"/>
  <c r="C105" i="19"/>
  <c r="I105" i="19" s="1"/>
  <c r="I97" i="19"/>
  <c r="I103" i="19"/>
  <c r="F11" i="33"/>
  <c r="F55" i="33"/>
  <c r="F83" i="33"/>
  <c r="F83" i="31"/>
  <c r="F54" i="31"/>
  <c r="F64" i="30"/>
  <c r="I115" i="19"/>
  <c r="F32" i="31"/>
  <c r="F80" i="31"/>
  <c r="D59" i="11"/>
  <c r="I12" i="19"/>
  <c r="I45" i="19"/>
  <c r="I48" i="19"/>
  <c r="I145" i="19"/>
  <c r="C79" i="19"/>
  <c r="I79" i="19" s="1"/>
  <c r="I80" i="19"/>
  <c r="I102" i="19"/>
  <c r="I109" i="19"/>
  <c r="F36" i="33"/>
  <c r="F101" i="33"/>
  <c r="F100" i="33"/>
  <c r="I67" i="19"/>
  <c r="F40" i="31"/>
  <c r="F34" i="31"/>
  <c r="F85" i="31"/>
  <c r="F75" i="30"/>
  <c r="F53" i="30"/>
  <c r="I17" i="19"/>
  <c r="I58" i="19"/>
  <c r="I110" i="19"/>
  <c r="I144" i="19"/>
  <c r="I85" i="19"/>
  <c r="C107" i="19"/>
  <c r="I107" i="19" s="1"/>
  <c r="I108" i="19"/>
  <c r="I114" i="19"/>
  <c r="F64" i="33"/>
  <c r="F106" i="33"/>
  <c r="F18" i="33"/>
  <c r="F63" i="31"/>
  <c r="I155" i="19"/>
  <c r="F14" i="33"/>
  <c r="F10" i="33"/>
  <c r="F105" i="33"/>
  <c r="F55" i="31"/>
  <c r="I11" i="19"/>
  <c r="I73" i="19"/>
  <c r="D12" i="47"/>
  <c r="F57" i="31"/>
  <c r="F77" i="31"/>
  <c r="F78" i="31"/>
  <c r="C23" i="19"/>
  <c r="I23" i="19" s="1"/>
  <c r="I24" i="19"/>
  <c r="I61" i="19"/>
  <c r="I154" i="19"/>
  <c r="I130" i="19"/>
  <c r="I96" i="19"/>
  <c r="I118" i="19"/>
  <c r="F99" i="33"/>
  <c r="F15" i="33"/>
  <c r="F39" i="33"/>
  <c r="F60" i="31"/>
  <c r="F36" i="31"/>
  <c r="F105" i="31"/>
  <c r="F78" i="30"/>
  <c r="F56" i="30"/>
  <c r="C21" i="19"/>
  <c r="I21" i="19" s="1"/>
  <c r="I13" i="19"/>
  <c r="I70" i="19"/>
  <c r="I131" i="19"/>
  <c r="I101" i="19"/>
  <c r="I158" i="19"/>
  <c r="F103" i="33"/>
  <c r="F32" i="33"/>
  <c r="F98" i="33"/>
  <c r="B15" i="48"/>
  <c r="B14" i="46"/>
  <c r="B39" i="11"/>
  <c r="B108" i="11"/>
  <c r="B85" i="11"/>
  <c r="B62" i="11"/>
  <c r="F109" i="33"/>
  <c r="B15" i="47"/>
  <c r="B15" i="11"/>
  <c r="D13" i="11" l="1"/>
  <c r="D13" i="48"/>
  <c r="D13" i="47"/>
  <c r="D106" i="11"/>
  <c r="D37" i="11"/>
  <c r="D12" i="46"/>
  <c r="D83" i="11"/>
  <c r="D60" i="11"/>
  <c r="B16" i="11"/>
  <c r="B16" i="48"/>
  <c r="B109" i="11"/>
  <c r="B15" i="46"/>
  <c r="B63" i="11"/>
  <c r="B86" i="11"/>
  <c r="B16" i="47"/>
  <c r="B40" i="11"/>
  <c r="D84" i="11" l="1"/>
  <c r="D107" i="11"/>
  <c r="D13" i="46"/>
  <c r="D61" i="11"/>
  <c r="D38" i="11"/>
  <c r="D14" i="48"/>
  <c r="D14" i="47"/>
  <c r="D14" i="11"/>
  <c r="B17" i="48"/>
  <c r="B17" i="11"/>
  <c r="B87" i="11"/>
  <c r="B16" i="46"/>
  <c r="B64" i="11"/>
  <c r="B41" i="11"/>
  <c r="B110" i="11"/>
  <c r="B17" i="47"/>
  <c r="D15" i="48" l="1"/>
  <c r="D15" i="11"/>
  <c r="D108" i="11"/>
  <c r="D39" i="11"/>
  <c r="D62" i="11"/>
  <c r="D85" i="11"/>
  <c r="D15" i="47"/>
  <c r="D14" i="46"/>
  <c r="B18" i="11"/>
  <c r="B111" i="11"/>
  <c r="B42" i="11"/>
  <c r="B17" i="46"/>
  <c r="B18" i="48"/>
  <c r="B18" i="47"/>
  <c r="B65" i="11"/>
  <c r="B88" i="11"/>
  <c r="D109" i="11" l="1"/>
  <c r="D16" i="11"/>
  <c r="D86" i="11"/>
  <c r="D63" i="11"/>
  <c r="D16" i="47"/>
  <c r="D16" i="48"/>
  <c r="D15" i="46"/>
  <c r="D40" i="11"/>
  <c r="B112" i="11"/>
  <c r="B19" i="11"/>
  <c r="B89" i="11"/>
  <c r="B66" i="11"/>
  <c r="B19" i="47"/>
  <c r="B19" i="48"/>
  <c r="B18" i="46"/>
  <c r="B43" i="11"/>
  <c r="D41" i="11" l="1"/>
  <c r="D16" i="46"/>
  <c r="D17" i="48"/>
  <c r="D17" i="47"/>
  <c r="D17" i="11"/>
  <c r="D110" i="11"/>
  <c r="D64" i="11"/>
  <c r="D87" i="11"/>
  <c r="B20" i="11"/>
  <c r="B113" i="11"/>
  <c r="B44" i="11"/>
  <c r="B19" i="46"/>
  <c r="B20" i="48"/>
  <c r="B20" i="47"/>
  <c r="B67" i="11"/>
  <c r="B90" i="11"/>
  <c r="D111" i="11" l="1"/>
  <c r="D18" i="11"/>
  <c r="D88" i="11"/>
  <c r="D65" i="11"/>
  <c r="D18" i="47"/>
  <c r="D18" i="48"/>
  <c r="D17" i="46"/>
  <c r="D42" i="11"/>
  <c r="B114" i="11"/>
  <c r="B21" i="11"/>
  <c r="B91" i="11"/>
  <c r="B68" i="11"/>
  <c r="B21" i="47"/>
  <c r="B21" i="48"/>
  <c r="B20" i="46"/>
  <c r="B45" i="11"/>
  <c r="D19" i="11" l="1"/>
  <c r="D18" i="46"/>
  <c r="D44" i="11"/>
  <c r="D43" i="11"/>
  <c r="D19" i="48"/>
  <c r="D67" i="11"/>
  <c r="D66" i="11"/>
  <c r="D113" i="11"/>
  <c r="D112" i="11"/>
  <c r="D19" i="47"/>
  <c r="D90" i="11"/>
  <c r="D89" i="11"/>
  <c r="B22" i="11"/>
  <c r="B21" i="46"/>
  <c r="B22" i="47"/>
  <c r="B22" i="48"/>
  <c r="D21" i="11" l="1"/>
  <c r="D20" i="11"/>
  <c r="D21" i="48"/>
  <c r="D20" i="48"/>
  <c r="D21" i="47"/>
  <c r="D20" i="47"/>
  <c r="D19" i="46"/>
  <c r="B22" i="46"/>
  <c r="D21" i="46" l="1"/>
  <c r="D20" i="46"/>
</calcChain>
</file>

<file path=xl/sharedStrings.xml><?xml version="1.0" encoding="utf-8"?>
<sst xmlns="http://schemas.openxmlformats.org/spreadsheetml/2006/main" count="5816" uniqueCount="331">
  <si>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</si>
  <si>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</si>
  <si>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</si>
  <si>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</si>
  <si>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</si>
  <si>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</si>
  <si>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</si>
  <si>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</si>
  <si>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</si>
  <si>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</si>
  <si>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</si>
  <si>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</si>
  <si>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</si>
  <si>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</si>
  <si>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</si>
  <si>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</si>
  <si>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</si>
  <si>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</si>
  <si>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</si>
  <si>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</si>
  <si>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</si>
  <si>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</si>
  <si>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</si>
  <si>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</si>
  <si>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</si>
  <si>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</si>
  <si>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</si>
  <si>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</si>
  <si>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</si>
  <si>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</si>
  <si>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</si>
  <si>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</si>
  <si>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</si>
  <si>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</si>
  <si>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</si>
  <si>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</si>
  <si>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</si>
  <si>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</si>
  <si>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</si>
  <si>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</si>
  <si>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</si>
  <si>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</si>
  <si>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</si>
  <si>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</si>
  <si>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</si>
  <si>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</si>
  <si>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</si>
  <si>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</si>
  <si>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</si>
  <si>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</si>
  <si>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</si>
  <si>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</si>
  <si>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</si>
  <si>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</si>
  <si>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</si>
  <si>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</si>
  <si>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</si>
  <si>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</si>
  <si>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</si>
  <si>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</si>
  <si>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</si>
  <si>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</si>
  <si>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</si>
  <si>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</si>
  <si>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</si>
  <si>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</si>
  <si>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</si>
  <si>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</si>
  <si>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</si>
  <si>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</si>
  <si>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</si>
  <si>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</si>
  <si>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</si>
  <si>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</si>
  <si>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</si>
  <si>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</si>
  <si>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</si>
  <si>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</si>
  <si>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</si>
  <si>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</si>
  <si>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</si>
  <si>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</si>
  <si>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</si>
  <si>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</si>
  <si>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</si>
  <si>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</si>
  <si>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</si>
  <si>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</si>
  <si>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</si>
  <si>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</si>
  <si>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</si>
  <si>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</si>
  <si>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</si>
  <si>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</si>
  <si>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</si>
  <si>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</si>
  <si>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</si>
  <si>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</si>
  <si>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</si>
  <si>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</si>
  <si>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</si>
  <si>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</si>
  <si>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</si>
  <si>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</si>
  <si>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</si>
  <si>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</si>
  <si>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</si>
  <si>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</si>
  <si>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</si>
  <si>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</si>
  <si>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</si>
  <si>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</si>
  <si>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</si>
  <si>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</si>
  <si>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</si>
  <si>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</si>
  <si>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</si>
  <si>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</si>
  <si>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</si>
  <si>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</si>
  <si>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</si>
  <si>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</si>
  <si>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</si>
  <si>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</si>
  <si>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</si>
  <si>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</si>
  <si>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</si>
  <si>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</si>
  <si>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</si>
  <si>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</si>
  <si>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</si>
  <si>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</si>
  <si>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</si>
  <si>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</si>
  <si>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</si>
  <si>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</si>
  <si>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</si>
  <si>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</si>
  <si>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</si>
  <si>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</si>
  <si>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</si>
  <si>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</si>
  <si>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</si>
  <si>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</si>
  <si>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</si>
  <si>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</si>
  <si>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</si>
  <si>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</si>
  <si>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</si>
  <si>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</si>
  <si>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</si>
  <si>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</si>
  <si>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</si>
  <si>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</si>
  <si>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</si>
  <si>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</si>
  <si>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</si>
  <si>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</si>
  <si>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</si>
  <si>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</si>
  <si>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</si>
  <si>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</si>
  <si>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</si>
  <si>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</si>
  <si>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</si>
  <si>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</si>
  <si>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</si>
  <si>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</si>
  <si>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</si>
  <si>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</si>
  <si>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</si>
  <si>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</si>
  <si>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</si>
  <si>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</si>
  <si>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</si>
  <si>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</si>
  <si>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</si>
  <si>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</si>
  <si>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</si>
  <si>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</si>
  <si>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</si>
  <si>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</si>
  <si>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</si>
  <si>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</si>
  <si>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</si>
  <si>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</si>
  <si>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</si>
  <si>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</si>
  <si>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</si>
  <si>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</si>
  <si>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</si>
  <si>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</si>
  <si>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</si>
  <si>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</si>
  <si>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</si>
  <si>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</si>
  <si>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</si>
  <si>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</si>
  <si>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</si>
  <si>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</si>
  <si>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</si>
  <si>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</si>
  <si>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</si>
  <si>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</si>
  <si>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</si>
  <si>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</si>
  <si>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</si>
  <si>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</si>
  <si>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</si>
  <si>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</si>
  <si>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</si>
  <si>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</si>
  <si>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</si>
  <si>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</si>
  <si>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</si>
  <si>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</si>
  <si>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</si>
  <si>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</si>
  <si>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</si>
  <si>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</si>
  <si>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</si>
  <si>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</si>
  <si>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San Miguel de Abona</t>
  </si>
  <si>
    <t>Evolución mensual de viajeros entrados en San Miguel de Abona según lugar de residencia</t>
  </si>
  <si>
    <t>Evolución mensual de viajeros entrados en San Miguel de Abona según categoría del establecimiento</t>
  </si>
  <si>
    <t>Evolución anual de viajeros entrados en San Miguel de Abona según categoría del establecimiento</t>
  </si>
  <si>
    <t>Evolución mensual de pernoctaciones en San Miguel de Abona según lugar de residencia</t>
  </si>
  <si>
    <t>Evolución mensual de pernoctaciones en San Miguel de Abona según categoría del establecimiento</t>
  </si>
  <si>
    <t>Evolución mensual de estancia media en San Miguel de Abona según lugar de residencia</t>
  </si>
  <si>
    <t>Evolución mensual de estancia media en San Miguel de Abona según categoría del establecimiento</t>
  </si>
  <si>
    <t>Evolución mensual de tasa de ocupación en San Miguel de Abona según categoría del establecimiento</t>
  </si>
  <si>
    <t>Viajeros españoles entrados en los hotelera y apartamentos de San Miguel de Abona según lugar de residencia - acumulado</t>
  </si>
  <si>
    <t>Viajeros españoles entrados en los hotelera y apartamentos de San Miguel de Abona por tipología y categoría de alojamiento - acumulado</t>
  </si>
  <si>
    <t>Viajeros peninsulares entrados en los hotelera y apartamentos de San Miguel de Abona por tipología y categoría de alojamiento - acumulado</t>
  </si>
  <si>
    <t>Viajeros canarios entrados en los hotelera y apartamentos de San Miguel de Abona por tipología y categoría de alojamiento - acumulado</t>
  </si>
  <si>
    <t>Resumen de indicadores turísticos de Tenerife-San Miguel de Abona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</si>
  <si>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</si>
  <si>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</si>
  <si>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</si>
  <si>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</si>
  <si>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</si>
  <si>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</si>
  <si>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</si>
  <si>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</si>
  <si>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</si>
  <si>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</si>
  <si>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San Miguel de Abona 
(hotel + apartamento)</t>
  </si>
  <si>
    <t>Viajeros españoles entrados en los establecimientos alojativos de San Miguel de Abona 
(hotel + apartamento)</t>
  </si>
  <si>
    <t>Viajeros peninsulares entrados en los establecimientos alojativos de San Miguel de Abona 
(hotel + apartamento)</t>
  </si>
  <si>
    <t>-</t>
  </si>
  <si>
    <t>Viajeros canarios entrados en los establecimientos alojativos de San Miguel de Abona 
(hotel + apartamento)</t>
  </si>
  <si>
    <t>Viajeros extranjeros entrados en los establecimientos alojativos de San Miguel de Abona 
(hotel + apartamento)</t>
  </si>
  <si>
    <t>Viajeros británicos entrados en los establecimientos alojativos de San Miguel de Abona 
(hotel + apartamento)</t>
  </si>
  <si>
    <t>Viajeros alemanes entrados en los establecimientos alojativos de San Miguel de Abona 
(hotel + apartamento)</t>
  </si>
  <si>
    <t>Viajeros franceses entrados en los establecimientos alojativos de San Miguel de Abona 
(hotel + apartamento)</t>
  </si>
  <si>
    <t>Viajeros belgas entrados en los establecimientos alojativos de San Miguel de Abona 
(hotel + apartamento)</t>
  </si>
  <si>
    <t>Viajeros holandeses entrados en los establecimientos alojativos de San Miguel de Abona 
(hotel + apartamento)</t>
  </si>
  <si>
    <t>Viajeros daneses entrados en los establecimientos alojativos de San Miguel de Abona 
(hotel + apartamento)</t>
  </si>
  <si>
    <t>Viajeros suecos entrados en los establecimientos alojativos de San Miguel de Abona 
(hotel + apartamento)</t>
  </si>
  <si>
    <t>var 23/22</t>
  </si>
  <si>
    <t>var 24/23</t>
  </si>
  <si>
    <t>var 25/24</t>
  </si>
  <si>
    <t>Viajeros entrados en los establecimientos alojativos de San Miguel de Abona 
(hotel + apartamento)</t>
  </si>
  <si>
    <t>Viajeros entrados en los hoteles de San Miguel de Abona</t>
  </si>
  <si>
    <t>Viajeros entrados en los hoteles de 4, 5 estrellas San Miguel de Abona</t>
  </si>
  <si>
    <t>Viajeros entrados en los hoteles de 1, 2, 3 estrellas San Miguel de Abona</t>
  </si>
  <si>
    <t>Viajeros entrados en los apartamentos de San Miguel de Abona</t>
  </si>
  <si>
    <t>Evolución de viajeros entrados en los establecimientos alojativos de San Miguel de Abona 
(hotel + apartamento)</t>
  </si>
  <si>
    <t>Evolución de viajeros entrados en los hoteles de San Miguel de Abona</t>
  </si>
  <si>
    <t>Evolución de viajeros entrados en los hoteles de 4, 5 estrellas de San Miguel de Abona</t>
  </si>
  <si>
    <t>Evolución de viajeros entrados en los apartamentos de San Miguel de Abona</t>
  </si>
  <si>
    <t>acumulado a junio 2021</t>
  </si>
  <si>
    <t>junio 2021</t>
  </si>
  <si>
    <t>Viajeros entrados en los establecimientos alojativos de San Miguel de Abona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</si>
  <si>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</si>
  <si>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</si>
  <si>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</si>
  <si>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</si>
  <si>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</si>
  <si>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</si>
  <si>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San Miguel de Abona según lugar de residencia (hotel + apartamento)</t>
  </si>
  <si>
    <t>Viajeros entrados en los apartamentos de San Miguel de Abona según lugar de residencia (hotel + apartamento)</t>
  </si>
  <si>
    <t>Viajeros alojados en los establecimientos alojativos de San Miguel de Abona según lugar de residencia (hotel + apartamento)</t>
  </si>
  <si>
    <t>acumulado junio 2020</t>
  </si>
  <si>
    <t>Pernoctaciones realizadas por los turistas en los establecimientos alojativos de San Miguel de Abona (hotel + apartamento)</t>
  </si>
  <si>
    <t>Pernoctaciones realizadas por los turistas españoles en los establecimientos alojativos de San Miguel de Abona (hotel + apartamento)</t>
  </si>
  <si>
    <t>var 26/25</t>
  </si>
  <si>
    <t>Pernoctaciones realizadas por los procedentes de Península en los establecimientos alojativos de San Miguel de Abona (hotel + apartamento)</t>
  </si>
  <si>
    <t>Pernoctaciones realizadas por los procedentes de Canarias en los establecimientos alojativos de San Miguel de Abona (hotel + apartamento)</t>
  </si>
  <si>
    <t>Pernoctaciones realizadas por los procedentes de Total residentes en el extranjero en los establecimientos alojativos de San Miguel de Abona (hotel + apartamento)</t>
  </si>
  <si>
    <t>Pernoctaciones realizadas por los procedentes de Reino Unido en los establecimientos alojativos de San Miguel de Abona (hotel + apartamento)</t>
  </si>
  <si>
    <t>Pernoctaciones realizadas por los procedentes de Alemania en los establecimientos alojativos de San Miguel de Abona (hotel + apartamento)</t>
  </si>
  <si>
    <t>Pernoctaciones realizadas por los procedentes de Francia en los establecimientos alojativos de San Miguel de Abona (hotel + apartamento)</t>
  </si>
  <si>
    <t>Pernoctaciones realizadas por los procedentes de Bélgica en los establecimientos alojativos de San Miguel de Abona (hotel + apartamento)</t>
  </si>
  <si>
    <t>Pernoctaciones realizadas por los procedentes de Países Bajos en los establecimientos alojativos de San Miguel de Abona (hotel + apartamento)</t>
  </si>
  <si>
    <t>Pernoctaciones realizadas por los procedentes de Dinamarca en los establecimientos alojativos de San Miguel de Abona (hotel + apartamento)</t>
  </si>
  <si>
    <t>Pernoctaciones realizadas por los procedentes de Suecia en los establecimientos alojativos de San Miguel de Abona (hotel + apartamento)</t>
  </si>
  <si>
    <t>Pernoctaciones realizadas por los turistas en los hoteles de San Miguel de Abona</t>
  </si>
  <si>
    <t>Pernoctaciones realizadas por los turistas en los hoteles de 4 y 5 estrellas de San Miguel de Abona</t>
  </si>
  <si>
    <t>Pernoctaciones realizadas por los turistas en los apartamentos de San Miguel de Abona</t>
  </si>
  <si>
    <t>Estancia Media en los establecimientos alojativos de San Miguel de Abona
(hotel + apartamento)</t>
  </si>
  <si>
    <t>Estancia media de los viajeros españoles entrados en los establecimientos alojativos de San Miguel de Abona (hotel + apartamento)</t>
  </si>
  <si>
    <t>Estancia media de los viajeros peninsulares entrados en los establecimientos alojativos de San Miguel de Abona (hotel + apartamento)</t>
  </si>
  <si>
    <t>Estancia media de los viajeros canarios entrados en los establecimientos alojativos de San Miguel de Abona (hotel + apartamento)</t>
  </si>
  <si>
    <t>Estancia media de los viajeros extranjeros entrados en los establecimientos alojativos de San Miguel de Abona (hotel + apartamento)</t>
  </si>
  <si>
    <t>Estancia media de los viajeros británicos entrados en los establecimientos alojativos de San Miguel de Abona (hotel + apartamento)</t>
  </si>
  <si>
    <t>Estancia media de los viajeros alemanes entrados en los establecimientos alojativos de San Miguel de Abona (hotel + apartamento)</t>
  </si>
  <si>
    <t>Estancia media de los viajeros franceses entrados en los establecimientos alojativos de San Miguel de Abona (hotel + apartamento)</t>
  </si>
  <si>
    <t>Estancia media de los viajeros belgas entrados en los establecimientos alojativos de San Miguel de Abona (hotel + apartamento)</t>
  </si>
  <si>
    <t>Estancia media de los viajeros holandeses entrados en los establecimientos alojativos de San Miguel de Abona (hotel + apartamento)</t>
  </si>
  <si>
    <t>Estancia media de los viajeros daneses entrados en los establecimientos alojativos de San Miguel de Abona (hotel + apartamento)</t>
  </si>
  <si>
    <t>Estancia media de los viajeros suecos entrados en los establecimientos alojativos de San Miguel de Abona (hotel + apartamento)</t>
  </si>
  <si>
    <t>Estancia Media en los hoteles de San Miguel de Abona</t>
  </si>
  <si>
    <t>Estancia Media en los hoteles de 4, 5 estrellas de San Miguel de Abona</t>
  </si>
  <si>
    <t>Estancia Media en los hoteles de 1, 2, 3 Estrellas de San Miguel de Abona</t>
  </si>
  <si>
    <t>Estancia Media en los apartamentos de San Miguel de Abona</t>
  </si>
  <si>
    <t>Tasa de ocupación por plaza en los establecimientos alojativos de San Miguel de Abona
(hotel + apartamento)</t>
  </si>
  <si>
    <t>Tasa de ocupación por plaza en los hoteles de San Miguel de Abona</t>
  </si>
  <si>
    <t>Tasa de ocupación por plaza en los hoteles de 4, 5 estrellas de San Miguel de Abona</t>
  </si>
  <si>
    <t>Tasa de ocupación por plaza en los hoteles de 1, 2 y 3 estrellas de San Miguel de Abona</t>
  </si>
  <si>
    <t>Tasa de ocupación por plaza en los apartamentos de San Miguel de Abona</t>
  </si>
  <si>
    <t>Distribución de viajeros españoles entrados en hoteles y apartamentos de San Miguel de Abona  por lugar de residencia</t>
  </si>
  <si>
    <t>Viajeros españoles entrados en los hoteles y apartamentos de San Miguel de Abona según lugar de residencia</t>
  </si>
  <si>
    <t>Viajeros españoles entrados en los hoteles y apartamentos de San Miguel de Abona por tipología y categoría de alojamiento</t>
  </si>
  <si>
    <t>Viajeros peninsulares entrados en los hoteles y apartamentos de San Miguel de Abona por tipología y categoría de alojamiento</t>
  </si>
  <si>
    <t>Viajeros canarios entrados en los hoteles y apartamentos de San Miguel de Abona por tipología y categoría de alojamiento</t>
  </si>
  <si>
    <t>Evolución de viajeros españoles entrados en los establecimientos alojativos de San Miguel de Abona
(hotel + apartamento)</t>
  </si>
  <si>
    <t>Evolución de viajeros peninsulares entrados en los establecimientos alojativos de San Miguel de Abona
(hotel + apartamento)</t>
  </si>
  <si>
    <t>Evolución de viajeros canarios entrados en los establecimientos alojativos de San Miguel de Abona
(hotel + apartamento)</t>
  </si>
  <si>
    <t>nd</t>
  </si>
  <si>
    <t>Pernoctaciones realizadas por los turistas en los hoteles de 1, 2, 3 estrellas de San Miguel de Abona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</si>
</sst>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411509F0-F818-4CE9-8C29-816C3BC93610}"/>
    <cellStyle name="Normal 2 6" xfId="3" xr:uid="{3C52BDBC-5297-4970-8DE0-D8AADA791EF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8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6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0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2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3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4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100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10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13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13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3-4ECA-B39B-98862CBBB310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17228</c:v>
                </c:pt>
                <c:pt idx="1">
                  <c:v>17964</c:v>
                </c:pt>
                <c:pt idx="2">
                  <c:v>21188</c:v>
                </c:pt>
                <c:pt idx="3">
                  <c:v>20460</c:v>
                </c:pt>
                <c:pt idx="4">
                  <c:v>21715</c:v>
                </c:pt>
                <c:pt idx="5">
                  <c:v>19721</c:v>
                </c:pt>
                <c:pt idx="6">
                  <c:v>20589</c:v>
                </c:pt>
                <c:pt idx="7">
                  <c:v>22021</c:v>
                </c:pt>
                <c:pt idx="8">
                  <c:v>20469</c:v>
                </c:pt>
                <c:pt idx="9">
                  <c:v>21212</c:v>
                </c:pt>
                <c:pt idx="10">
                  <c:v>18264</c:v>
                </c:pt>
                <c:pt idx="11">
                  <c:v>18315</c:v>
                </c:pt>
                <c:pt idx="12">
                  <c:v>239146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3-4ECA-B39B-98862CBBB310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3-4ECA-B39B-98862CBBB31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20420</c:v>
                </c:pt>
                <c:pt idx="1">
                  <c:v>19437</c:v>
                </c:pt>
                <c:pt idx="2">
                  <c:v>20505</c:v>
                </c:pt>
                <c:pt idx="3">
                  <c:v>24747</c:v>
                </c:pt>
                <c:pt idx="4">
                  <c:v>23114</c:v>
                </c:pt>
                <c:pt idx="5">
                  <c:v>20354</c:v>
                </c:pt>
                <c:pt idx="6">
                  <c:v>22582</c:v>
                </c:pt>
                <c:pt idx="7">
                  <c:v>22682</c:v>
                </c:pt>
                <c:pt idx="8">
                  <c:v>18177</c:v>
                </c:pt>
                <c:pt idx="9">
                  <c:v>20345</c:v>
                </c:pt>
                <c:pt idx="10">
                  <c:v>17280</c:v>
                </c:pt>
                <c:pt idx="11">
                  <c:v>21025</c:v>
                </c:pt>
                <c:pt idx="12">
                  <c:v>250668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3-4ECA-B39B-98862CBBB310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3-4ECA-B39B-98862CBBB31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73-4ECA-B39B-98862CBBB31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16931</c:v>
                </c:pt>
                <c:pt idx="1">
                  <c:v>17589</c:v>
                </c:pt>
                <c:pt idx="2">
                  <c:v>18698</c:v>
                </c:pt>
                <c:pt idx="3">
                  <c:v>20192</c:v>
                </c:pt>
                <c:pt idx="4">
                  <c:v>19951</c:v>
                </c:pt>
                <c:pt idx="5">
                  <c:v>18082</c:v>
                </c:pt>
                <c:pt idx="12">
                  <c:v>111443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73-4ECA-B39B-98862CBBB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673-4ECA-B39B-98862CBBB31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11584</c:v>
                      </c:pt>
                      <c:pt idx="1">
                        <c:v>14671</c:v>
                      </c:pt>
                      <c:pt idx="2">
                        <c:v>19941</c:v>
                      </c:pt>
                      <c:pt idx="3">
                        <c:v>16329</c:v>
                      </c:pt>
                      <c:pt idx="4">
                        <c:v>15949</c:v>
                      </c:pt>
                      <c:pt idx="5">
                        <c:v>13606</c:v>
                      </c:pt>
                      <c:pt idx="6">
                        <c:v>15515</c:v>
                      </c:pt>
                      <c:pt idx="7">
                        <c:v>21074</c:v>
                      </c:pt>
                      <c:pt idx="8">
                        <c:v>17425</c:v>
                      </c:pt>
                      <c:pt idx="9">
                        <c:v>20050</c:v>
                      </c:pt>
                      <c:pt idx="10">
                        <c:v>14824</c:v>
                      </c:pt>
                      <c:pt idx="11">
                        <c:v>17905</c:v>
                      </c:pt>
                      <c:pt idx="12">
                        <c:v>198873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673-4ECA-B39B-98862CBBB3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73-4ECA-B39B-98862CBBB31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73-4ECA-B39B-98862CBBB31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73-4ECA-B39B-98862CBBB31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73-4ECA-B39B-98862CBBB31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73-4ECA-B39B-98862CBBB31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73-4ECA-B39B-98862CBBB31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73-4ECA-B39B-98862CBBB31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73-4ECA-B39B-98862CBBB31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73-4ECA-B39B-98862CBBB31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73-4ECA-B39B-98862CBBB31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73-4ECA-B39B-98862CBBB31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73-4ECA-B39B-98862CBBB31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73-4ECA-B39B-98862CBBB310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-0.17086190009794322</c:v>
                </c:pt>
                <c:pt idx="1">
                  <c:v>-9.5076400679117157E-2</c:v>
                </c:pt>
                <c:pt idx="2">
                  <c:v>-8.812484759814676E-2</c:v>
                </c:pt>
                <c:pt idx="3">
                  <c:v>-0.18406271467248558</c:v>
                </c:pt>
                <c:pt idx="4">
                  <c:v>-0.13684347148914078</c:v>
                </c:pt>
                <c:pt idx="5">
                  <c:v>-0.11162425076152105</c:v>
                </c:pt>
                <c:pt idx="12">
                  <c:v>-0.13325866990208202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73-4ECA-B39B-98862CBBB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B-47B4-9AE6-D4FFBA2245FD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688</c:v>
                </c:pt>
                <c:pt idx="1">
                  <c:v>892</c:v>
                </c:pt>
                <c:pt idx="2">
                  <c:v>527</c:v>
                </c:pt>
                <c:pt idx="3">
                  <c:v>713</c:v>
                </c:pt>
                <c:pt idx="4">
                  <c:v>517</c:v>
                </c:pt>
                <c:pt idx="5">
                  <c:v>182</c:v>
                </c:pt>
                <c:pt idx="6">
                  <c:v>292</c:v>
                </c:pt>
                <c:pt idx="7">
                  <c:v>255</c:v>
                </c:pt>
                <c:pt idx="8">
                  <c:v>386</c:v>
                </c:pt>
                <c:pt idx="9">
                  <c:v>735</c:v>
                </c:pt>
                <c:pt idx="10">
                  <c:v>754</c:v>
                </c:pt>
                <c:pt idx="11">
                  <c:v>541</c:v>
                </c:pt>
                <c:pt idx="12">
                  <c:v>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B-47B4-9AE6-D4FFBA2245FD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DB-47B4-9AE6-D4FFBA2245F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680</c:v>
                </c:pt>
                <c:pt idx="1">
                  <c:v>839</c:v>
                </c:pt>
                <c:pt idx="2">
                  <c:v>676</c:v>
                </c:pt>
                <c:pt idx="3">
                  <c:v>729</c:v>
                </c:pt>
                <c:pt idx="4">
                  <c:v>326</c:v>
                </c:pt>
                <c:pt idx="5">
                  <c:v>304</c:v>
                </c:pt>
                <c:pt idx="6">
                  <c:v>560</c:v>
                </c:pt>
                <c:pt idx="7">
                  <c:v>438</c:v>
                </c:pt>
                <c:pt idx="8">
                  <c:v>458</c:v>
                </c:pt>
                <c:pt idx="9">
                  <c:v>533</c:v>
                </c:pt>
                <c:pt idx="10">
                  <c:v>386</c:v>
                </c:pt>
                <c:pt idx="11">
                  <c:v>476</c:v>
                </c:pt>
                <c:pt idx="12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DB-47B4-9AE6-D4FFBA2245FD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DB-47B4-9AE6-D4FFBA2245F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DB-47B4-9AE6-D4FFBA2245F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376</c:v>
                </c:pt>
                <c:pt idx="1">
                  <c:v>397</c:v>
                </c:pt>
                <c:pt idx="2">
                  <c:v>289</c:v>
                </c:pt>
                <c:pt idx="3">
                  <c:v>345</c:v>
                </c:pt>
                <c:pt idx="4">
                  <c:v>248</c:v>
                </c:pt>
                <c:pt idx="5">
                  <c:v>194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DB-47B4-9AE6-D4FFBA22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BDB-47B4-9AE6-D4FFBA2245F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670</c:v>
                      </c:pt>
                      <c:pt idx="1">
                        <c:v>604</c:v>
                      </c:pt>
                      <c:pt idx="2">
                        <c:v>743</c:v>
                      </c:pt>
                      <c:pt idx="3">
                        <c:v>396</c:v>
                      </c:pt>
                      <c:pt idx="4">
                        <c:v>1005</c:v>
                      </c:pt>
                      <c:pt idx="5">
                        <c:v>258</c:v>
                      </c:pt>
                      <c:pt idx="6">
                        <c:v>255</c:v>
                      </c:pt>
                      <c:pt idx="7">
                        <c:v>246</c:v>
                      </c:pt>
                      <c:pt idx="8">
                        <c:v>392</c:v>
                      </c:pt>
                      <c:pt idx="9">
                        <c:v>475</c:v>
                      </c:pt>
                      <c:pt idx="10">
                        <c:v>699</c:v>
                      </c:pt>
                      <c:pt idx="11">
                        <c:v>547</c:v>
                      </c:pt>
                      <c:pt idx="12">
                        <c:v>6290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BDB-47B4-9AE6-D4FFBA2245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DB-47B4-9AE6-D4FFBA2245F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DB-47B4-9AE6-D4FFBA2245F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DB-47B4-9AE6-D4FFBA2245F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B-47B4-9AE6-D4FFBA2245F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B-47B4-9AE6-D4FFBA2245F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B-47B4-9AE6-D4FFBA2245F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B-47B4-9AE6-D4FFBA2245F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B-47B4-9AE6-D4FFBA2245F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B-47B4-9AE6-D4FFBA2245F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B-47B4-9AE6-D4FFBA2245F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DB-47B4-9AE6-D4FFBA2245F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DB-47B4-9AE6-D4FFBA2245F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DB-47B4-9AE6-D4FFBA2245FD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-0.44705882352941173</c:v>
                </c:pt>
                <c:pt idx="1">
                  <c:v>-0.52681764004767584</c:v>
                </c:pt>
                <c:pt idx="2">
                  <c:v>-0.5724852071005917</c:v>
                </c:pt>
                <c:pt idx="3">
                  <c:v>-0.52674897119341568</c:v>
                </c:pt>
                <c:pt idx="4">
                  <c:v>-0.23926380368098155</c:v>
                </c:pt>
                <c:pt idx="5">
                  <c:v>-0.36184210526315785</c:v>
                </c:pt>
                <c:pt idx="12">
                  <c:v>-0.47974113674732699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DB-47B4-9AE6-D4FFBA22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F0-4259-9D1F-B38FBCE741E7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480</c:v>
                </c:pt>
                <c:pt idx="1">
                  <c:v>677</c:v>
                </c:pt>
                <c:pt idx="2">
                  <c:v>497</c:v>
                </c:pt>
                <c:pt idx="3">
                  <c:v>408</c:v>
                </c:pt>
                <c:pt idx="4">
                  <c:v>265</c:v>
                </c:pt>
                <c:pt idx="5">
                  <c:v>315</c:v>
                </c:pt>
                <c:pt idx="6">
                  <c:v>327</c:v>
                </c:pt>
                <c:pt idx="7">
                  <c:v>281</c:v>
                </c:pt>
                <c:pt idx="8">
                  <c:v>360</c:v>
                </c:pt>
                <c:pt idx="9">
                  <c:v>608</c:v>
                </c:pt>
                <c:pt idx="10">
                  <c:v>547</c:v>
                </c:pt>
                <c:pt idx="11">
                  <c:v>381</c:v>
                </c:pt>
                <c:pt idx="12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0-4259-9D1F-B38FBCE741E7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F0-4259-9D1F-B38FBCE741E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396</c:v>
                </c:pt>
                <c:pt idx="1">
                  <c:v>480</c:v>
                </c:pt>
                <c:pt idx="2">
                  <c:v>581</c:v>
                </c:pt>
                <c:pt idx="3">
                  <c:v>463</c:v>
                </c:pt>
                <c:pt idx="4">
                  <c:v>324</c:v>
                </c:pt>
                <c:pt idx="5">
                  <c:v>235</c:v>
                </c:pt>
                <c:pt idx="6">
                  <c:v>536</c:v>
                </c:pt>
                <c:pt idx="7">
                  <c:v>366</c:v>
                </c:pt>
                <c:pt idx="8">
                  <c:v>264</c:v>
                </c:pt>
                <c:pt idx="9">
                  <c:v>439</c:v>
                </c:pt>
                <c:pt idx="10">
                  <c:v>383</c:v>
                </c:pt>
                <c:pt idx="11">
                  <c:v>361</c:v>
                </c:pt>
                <c:pt idx="12">
                  <c:v>4828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F0-4259-9D1F-B38FBCE741E7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F0-4259-9D1F-B38FBCE741E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F0-4259-9D1F-B38FBCE741E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328</c:v>
                </c:pt>
                <c:pt idx="1">
                  <c:v>389</c:v>
                </c:pt>
                <c:pt idx="2">
                  <c:v>238</c:v>
                </c:pt>
                <c:pt idx="3">
                  <c:v>335</c:v>
                </c:pt>
                <c:pt idx="4">
                  <c:v>196</c:v>
                </c:pt>
                <c:pt idx="5">
                  <c:v>190</c:v>
                </c:pt>
                <c:pt idx="12">
                  <c:v>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F0-4259-9D1F-B38FBCE74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7F0-4259-9D1F-B38FBCE741E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446</c:v>
                      </c:pt>
                      <c:pt idx="1">
                        <c:v>483</c:v>
                      </c:pt>
                      <c:pt idx="2">
                        <c:v>540</c:v>
                      </c:pt>
                      <c:pt idx="3">
                        <c:v>533</c:v>
                      </c:pt>
                      <c:pt idx="4">
                        <c:v>275</c:v>
                      </c:pt>
                      <c:pt idx="5">
                        <c:v>128</c:v>
                      </c:pt>
                      <c:pt idx="6">
                        <c:v>543</c:v>
                      </c:pt>
                      <c:pt idx="7">
                        <c:v>374</c:v>
                      </c:pt>
                      <c:pt idx="8">
                        <c:v>425</c:v>
                      </c:pt>
                      <c:pt idx="9">
                        <c:v>357</c:v>
                      </c:pt>
                      <c:pt idx="10">
                        <c:v>291</c:v>
                      </c:pt>
                      <c:pt idx="11">
                        <c:v>355</c:v>
                      </c:pt>
                      <c:pt idx="12">
                        <c:v>4750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7F0-4259-9D1F-B38FBCE741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F0-4259-9D1F-B38FBCE741E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F0-4259-9D1F-B38FBCE741E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F0-4259-9D1F-B38FBCE741E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F0-4259-9D1F-B38FBCE741E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F0-4259-9D1F-B38FBCE741E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F0-4259-9D1F-B38FBCE741E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0-4259-9D1F-B38FBCE741E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0-4259-9D1F-B38FBCE741E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0-4259-9D1F-B38FBCE741E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0-4259-9D1F-B38FBCE741E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0-4259-9D1F-B38FBCE741E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F0-4259-9D1F-B38FBCE741E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F0-4259-9D1F-B38FBCE741E7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-0.17171717171717171</c:v>
                </c:pt>
                <c:pt idx="1">
                  <c:v>-0.18958333333333333</c:v>
                </c:pt>
                <c:pt idx="2">
                  <c:v>-0.59036144578313254</c:v>
                </c:pt>
                <c:pt idx="3">
                  <c:v>-0.27645788336933041</c:v>
                </c:pt>
                <c:pt idx="4">
                  <c:v>-0.39506172839506171</c:v>
                </c:pt>
                <c:pt idx="5">
                  <c:v>-0.19148936170212771</c:v>
                </c:pt>
                <c:pt idx="12">
                  <c:v>-0.32392093586123438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F0-4259-9D1F-B38FBCE74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C1-408B-8590-F00F3707835A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178</c:v>
                </c:pt>
                <c:pt idx="1">
                  <c:v>373</c:v>
                </c:pt>
                <c:pt idx="2">
                  <c:v>254</c:v>
                </c:pt>
                <c:pt idx="3">
                  <c:v>57</c:v>
                </c:pt>
                <c:pt idx="4">
                  <c:v>9</c:v>
                </c:pt>
                <c:pt idx="5">
                  <c:v>7</c:v>
                </c:pt>
                <c:pt idx="6">
                  <c:v>16</c:v>
                </c:pt>
                <c:pt idx="7">
                  <c:v>4</c:v>
                </c:pt>
                <c:pt idx="8">
                  <c:v>13</c:v>
                </c:pt>
                <c:pt idx="9">
                  <c:v>53</c:v>
                </c:pt>
                <c:pt idx="10">
                  <c:v>61</c:v>
                </c:pt>
                <c:pt idx="11">
                  <c:v>152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1-408B-8590-F00F3707835A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C1-408B-8590-F00F3707835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193</c:v>
                </c:pt>
                <c:pt idx="1">
                  <c:v>299</c:v>
                </c:pt>
                <c:pt idx="2">
                  <c:v>232</c:v>
                </c:pt>
                <c:pt idx="3">
                  <c:v>90</c:v>
                </c:pt>
                <c:pt idx="4">
                  <c:v>8</c:v>
                </c:pt>
                <c:pt idx="5">
                  <c:v>16</c:v>
                </c:pt>
                <c:pt idx="6">
                  <c:v>39</c:v>
                </c:pt>
                <c:pt idx="7">
                  <c:v>5</c:v>
                </c:pt>
                <c:pt idx="8">
                  <c:v>15</c:v>
                </c:pt>
                <c:pt idx="9">
                  <c:v>87</c:v>
                </c:pt>
                <c:pt idx="10">
                  <c:v>225</c:v>
                </c:pt>
                <c:pt idx="11">
                  <c:v>153</c:v>
                </c:pt>
                <c:pt idx="12">
                  <c:v>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1-408B-8590-F00F3707835A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C1-408B-8590-F00F3707835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C1-408B-8590-F00F3707835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133</c:v>
                </c:pt>
                <c:pt idx="1">
                  <c:v>245</c:v>
                </c:pt>
                <c:pt idx="2">
                  <c:v>118</c:v>
                </c:pt>
                <c:pt idx="3">
                  <c:v>115</c:v>
                </c:pt>
                <c:pt idx="4">
                  <c:v>114</c:v>
                </c:pt>
                <c:pt idx="5">
                  <c:v>86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C1-408B-8590-F00F37078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AC1-408B-8590-F00F3707835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100</c:v>
                      </c:pt>
                      <c:pt idx="1">
                        <c:v>157</c:v>
                      </c:pt>
                      <c:pt idx="2">
                        <c:v>132</c:v>
                      </c:pt>
                      <c:pt idx="3">
                        <c:v>60</c:v>
                      </c:pt>
                      <c:pt idx="4">
                        <c:v>16</c:v>
                      </c:pt>
                      <c:pt idx="5">
                        <c:v>6</c:v>
                      </c:pt>
                      <c:pt idx="6">
                        <c:v>24</c:v>
                      </c:pt>
                      <c:pt idx="7">
                        <c:v>41</c:v>
                      </c:pt>
                      <c:pt idx="8">
                        <c:v>16</c:v>
                      </c:pt>
                      <c:pt idx="9">
                        <c:v>374</c:v>
                      </c:pt>
                      <c:pt idx="10">
                        <c:v>217</c:v>
                      </c:pt>
                      <c:pt idx="11">
                        <c:v>118</c:v>
                      </c:pt>
                      <c:pt idx="12">
                        <c:v>1261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AC1-408B-8590-F00F370783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C1-408B-8590-F00F3707835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C1-408B-8590-F00F3707835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C1-408B-8590-F00F3707835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C1-408B-8590-F00F3707835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1-408B-8590-F00F3707835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1-408B-8590-F00F3707835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1-408B-8590-F00F3707835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1-408B-8590-F00F3707835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1-408B-8590-F00F3707835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1-408B-8590-F00F3707835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1-408B-8590-F00F3707835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1-408B-8590-F00F3707835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1-408B-8590-F00F3707835A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-0.31088082901554404</c:v>
                </c:pt>
                <c:pt idx="1">
                  <c:v>-0.1806020066889632</c:v>
                </c:pt>
                <c:pt idx="2">
                  <c:v>-0.49137931034482762</c:v>
                </c:pt>
                <c:pt idx="3">
                  <c:v>0.27777777777777768</c:v>
                </c:pt>
                <c:pt idx="4">
                  <c:v>13.25</c:v>
                </c:pt>
                <c:pt idx="5">
                  <c:v>4.375</c:v>
                </c:pt>
                <c:pt idx="12">
                  <c:v>-3.2219570405727871E-2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C1-408B-8590-F00F37078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0C-48B6-9D6A-0EE12AC527E5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274</c:v>
                </c:pt>
                <c:pt idx="1">
                  <c:v>414</c:v>
                </c:pt>
                <c:pt idx="2">
                  <c:v>313</c:v>
                </c:pt>
                <c:pt idx="3">
                  <c:v>55</c:v>
                </c:pt>
                <c:pt idx="4">
                  <c:v>11</c:v>
                </c:pt>
                <c:pt idx="5">
                  <c:v>11</c:v>
                </c:pt>
                <c:pt idx="6">
                  <c:v>53</c:v>
                </c:pt>
                <c:pt idx="7">
                  <c:v>1</c:v>
                </c:pt>
                <c:pt idx="8">
                  <c:v>4</c:v>
                </c:pt>
                <c:pt idx="9">
                  <c:v>47</c:v>
                </c:pt>
                <c:pt idx="10">
                  <c:v>107</c:v>
                </c:pt>
                <c:pt idx="11">
                  <c:v>218</c:v>
                </c:pt>
                <c:pt idx="12">
                  <c:v>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0C-48B6-9D6A-0EE12AC527E5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0C-48B6-9D6A-0EE12AC527E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201</c:v>
                </c:pt>
                <c:pt idx="1">
                  <c:v>219</c:v>
                </c:pt>
                <c:pt idx="2">
                  <c:v>173</c:v>
                </c:pt>
                <c:pt idx="3">
                  <c:v>69</c:v>
                </c:pt>
                <c:pt idx="4">
                  <c:v>28</c:v>
                </c:pt>
                <c:pt idx="5">
                  <c:v>29</c:v>
                </c:pt>
                <c:pt idx="6">
                  <c:v>16</c:v>
                </c:pt>
                <c:pt idx="7">
                  <c:v>3</c:v>
                </c:pt>
                <c:pt idx="8">
                  <c:v>16</c:v>
                </c:pt>
                <c:pt idx="9">
                  <c:v>54</c:v>
                </c:pt>
                <c:pt idx="10">
                  <c:v>52</c:v>
                </c:pt>
                <c:pt idx="11">
                  <c:v>150</c:v>
                </c:pt>
                <c:pt idx="12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0C-48B6-9D6A-0EE12AC527E5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0C-48B6-9D6A-0EE12AC527E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0C-48B6-9D6A-0EE12AC527E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194</c:v>
                </c:pt>
                <c:pt idx="1">
                  <c:v>145</c:v>
                </c:pt>
                <c:pt idx="2">
                  <c:v>112</c:v>
                </c:pt>
                <c:pt idx="3">
                  <c:v>197</c:v>
                </c:pt>
                <c:pt idx="4">
                  <c:v>102</c:v>
                </c:pt>
                <c:pt idx="5">
                  <c:v>56</c:v>
                </c:pt>
                <c:pt idx="12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0C-48B6-9D6A-0EE12AC5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60C-48B6-9D6A-0EE12AC527E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227</c:v>
                      </c:pt>
                      <c:pt idx="1">
                        <c:v>129</c:v>
                      </c:pt>
                      <c:pt idx="2">
                        <c:v>250</c:v>
                      </c:pt>
                      <c:pt idx="3">
                        <c:v>67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7</c:v>
                      </c:pt>
                      <c:pt idx="7">
                        <c:v>10</c:v>
                      </c:pt>
                      <c:pt idx="8">
                        <c:v>7</c:v>
                      </c:pt>
                      <c:pt idx="9">
                        <c:v>56</c:v>
                      </c:pt>
                      <c:pt idx="10">
                        <c:v>80</c:v>
                      </c:pt>
                      <c:pt idx="11">
                        <c:v>119</c:v>
                      </c:pt>
                      <c:pt idx="12">
                        <c:v>980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60C-48B6-9D6A-0EE12AC527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0C-48B6-9D6A-0EE12AC527E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0C-48B6-9D6A-0EE12AC527E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0C-48B6-9D6A-0EE12AC527E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0C-48B6-9D6A-0EE12AC527E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0C-48B6-9D6A-0EE12AC527E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0C-48B6-9D6A-0EE12AC527E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0C-48B6-9D6A-0EE12AC527E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0C-48B6-9D6A-0EE12AC527E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0C-48B6-9D6A-0EE12AC527E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0C-48B6-9D6A-0EE12AC527E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0C-48B6-9D6A-0EE12AC527E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0C-48B6-9D6A-0EE12AC527E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0C-48B6-9D6A-0EE12AC527E5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-3.4825870646766122E-2</c:v>
                </c:pt>
                <c:pt idx="1">
                  <c:v>-0.33789954337899542</c:v>
                </c:pt>
                <c:pt idx="2">
                  <c:v>-0.35260115606936415</c:v>
                </c:pt>
                <c:pt idx="3">
                  <c:v>1.8550724637681157</c:v>
                </c:pt>
                <c:pt idx="4">
                  <c:v>2.6428571428571428</c:v>
                </c:pt>
                <c:pt idx="5">
                  <c:v>0.93103448275862077</c:v>
                </c:pt>
                <c:pt idx="12">
                  <c:v>0.12100139082058425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0C-48B6-9D6A-0EE12AC5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35-47EB-97EC-96DAF03C7225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17228</c:v>
                </c:pt>
                <c:pt idx="1">
                  <c:v>17964</c:v>
                </c:pt>
                <c:pt idx="2">
                  <c:v>21188</c:v>
                </c:pt>
                <c:pt idx="3">
                  <c:v>20460</c:v>
                </c:pt>
                <c:pt idx="4">
                  <c:v>21715</c:v>
                </c:pt>
                <c:pt idx="5">
                  <c:v>19721</c:v>
                </c:pt>
                <c:pt idx="6">
                  <c:v>20589</c:v>
                </c:pt>
                <c:pt idx="7">
                  <c:v>22021</c:v>
                </c:pt>
                <c:pt idx="8">
                  <c:v>20469</c:v>
                </c:pt>
                <c:pt idx="9">
                  <c:v>21212</c:v>
                </c:pt>
                <c:pt idx="10">
                  <c:v>18264</c:v>
                </c:pt>
                <c:pt idx="11">
                  <c:v>18315</c:v>
                </c:pt>
                <c:pt idx="12">
                  <c:v>239146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5-47EB-97EC-96DAF03C7225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35-47EB-97EC-96DAF03C7225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20420</c:v>
                </c:pt>
                <c:pt idx="1">
                  <c:v>19437</c:v>
                </c:pt>
                <c:pt idx="2">
                  <c:v>20505</c:v>
                </c:pt>
                <c:pt idx="3">
                  <c:v>24747</c:v>
                </c:pt>
                <c:pt idx="4">
                  <c:v>23114</c:v>
                </c:pt>
                <c:pt idx="5">
                  <c:v>20354</c:v>
                </c:pt>
                <c:pt idx="6">
                  <c:v>22582</c:v>
                </c:pt>
                <c:pt idx="7">
                  <c:v>22682</c:v>
                </c:pt>
                <c:pt idx="8">
                  <c:v>18177</c:v>
                </c:pt>
                <c:pt idx="9">
                  <c:v>20345</c:v>
                </c:pt>
                <c:pt idx="10">
                  <c:v>17280</c:v>
                </c:pt>
                <c:pt idx="11">
                  <c:v>21025</c:v>
                </c:pt>
                <c:pt idx="12">
                  <c:v>250668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35-47EB-97EC-96DAF03C7225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35-47EB-97EC-96DAF03C722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35-47EB-97EC-96DAF03C7225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16931</c:v>
                </c:pt>
                <c:pt idx="1">
                  <c:v>17589</c:v>
                </c:pt>
                <c:pt idx="2">
                  <c:v>18698</c:v>
                </c:pt>
                <c:pt idx="3">
                  <c:v>20192</c:v>
                </c:pt>
                <c:pt idx="4">
                  <c:v>19951</c:v>
                </c:pt>
                <c:pt idx="5">
                  <c:v>18082</c:v>
                </c:pt>
                <c:pt idx="12">
                  <c:v>111443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35-47EB-97EC-96DAF03C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235-47EB-97EC-96DAF03C722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11584</c:v>
                      </c:pt>
                      <c:pt idx="1">
                        <c:v>14671</c:v>
                      </c:pt>
                      <c:pt idx="2">
                        <c:v>19941</c:v>
                      </c:pt>
                      <c:pt idx="3">
                        <c:v>16329</c:v>
                      </c:pt>
                      <c:pt idx="4">
                        <c:v>15949</c:v>
                      </c:pt>
                      <c:pt idx="5">
                        <c:v>13606</c:v>
                      </c:pt>
                      <c:pt idx="6">
                        <c:v>15515</c:v>
                      </c:pt>
                      <c:pt idx="7">
                        <c:v>21074</c:v>
                      </c:pt>
                      <c:pt idx="8">
                        <c:v>17425</c:v>
                      </c:pt>
                      <c:pt idx="9">
                        <c:v>20050</c:v>
                      </c:pt>
                      <c:pt idx="10">
                        <c:v>14824</c:v>
                      </c:pt>
                      <c:pt idx="11">
                        <c:v>17905</c:v>
                      </c:pt>
                      <c:pt idx="12">
                        <c:v>198873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235-47EB-97EC-96DAF03C72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35-47EB-97EC-96DAF03C722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35-47EB-97EC-96DAF03C722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35-47EB-97EC-96DAF03C722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35-47EB-97EC-96DAF03C722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35-47EB-97EC-96DAF03C722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35-47EB-97EC-96DAF03C722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35-47EB-97EC-96DAF03C722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35-47EB-97EC-96DAF03C722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35-47EB-97EC-96DAF03C722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35-47EB-97EC-96DAF03C722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35-47EB-97EC-96DAF03C722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35-47EB-97EC-96DAF03C722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35-47EB-97EC-96DAF03C7225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-0.17086190009794322</c:v>
                </c:pt>
                <c:pt idx="1">
                  <c:v>-9.5076400679117157E-2</c:v>
                </c:pt>
                <c:pt idx="2">
                  <c:v>-8.812484759814676E-2</c:v>
                </c:pt>
                <c:pt idx="3">
                  <c:v>-0.18406271467248558</c:v>
                </c:pt>
                <c:pt idx="4">
                  <c:v>-0.13684347148914078</c:v>
                </c:pt>
                <c:pt idx="5">
                  <c:v>-0.11162425076152105</c:v>
                </c:pt>
                <c:pt idx="12">
                  <c:v>-0.13325866990208202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35-47EB-97EC-96DAF03C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1E-448F-863A-CCE94FEC85AB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15230</c:v>
                </c:pt>
                <c:pt idx="1">
                  <c:v>15773</c:v>
                </c:pt>
                <c:pt idx="2">
                  <c:v>18718</c:v>
                </c:pt>
                <c:pt idx="3">
                  <c:v>17736</c:v>
                </c:pt>
                <c:pt idx="4">
                  <c:v>19179</c:v>
                </c:pt>
                <c:pt idx="5">
                  <c:v>17089</c:v>
                </c:pt>
                <c:pt idx="6">
                  <c:v>17239</c:v>
                </c:pt>
                <c:pt idx="7">
                  <c:v>18498</c:v>
                </c:pt>
                <c:pt idx="8">
                  <c:v>17837</c:v>
                </c:pt>
                <c:pt idx="9">
                  <c:v>18252</c:v>
                </c:pt>
                <c:pt idx="10">
                  <c:v>16167</c:v>
                </c:pt>
                <c:pt idx="11">
                  <c:v>15560</c:v>
                </c:pt>
                <c:pt idx="12">
                  <c:v>207278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E-448F-863A-CCE94FEC85AB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1E-448F-863A-CCE94FEC85A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18184</c:v>
                </c:pt>
                <c:pt idx="1">
                  <c:v>17286</c:v>
                </c:pt>
                <c:pt idx="2">
                  <c:v>18027</c:v>
                </c:pt>
                <c:pt idx="3">
                  <c:v>21495</c:v>
                </c:pt>
                <c:pt idx="4">
                  <c:v>20267</c:v>
                </c:pt>
                <c:pt idx="5">
                  <c:v>17337</c:v>
                </c:pt>
                <c:pt idx="6">
                  <c:v>19276</c:v>
                </c:pt>
                <c:pt idx="7">
                  <c:v>19206</c:v>
                </c:pt>
                <c:pt idx="8">
                  <c:v>15779</c:v>
                </c:pt>
                <c:pt idx="9">
                  <c:v>17456</c:v>
                </c:pt>
                <c:pt idx="10">
                  <c:v>15283</c:v>
                </c:pt>
                <c:pt idx="11">
                  <c:v>18388</c:v>
                </c:pt>
                <c:pt idx="12">
                  <c:v>217984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1E-448F-863A-CCE94FEC85AB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1E-448F-863A-CCE94FEC85A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1E-448F-863A-CCE94FEC85A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14748</c:v>
                </c:pt>
                <c:pt idx="1">
                  <c:v>15295</c:v>
                </c:pt>
                <c:pt idx="2">
                  <c:v>16320</c:v>
                </c:pt>
                <c:pt idx="3">
                  <c:v>16642</c:v>
                </c:pt>
                <c:pt idx="4">
                  <c:v>16762</c:v>
                </c:pt>
                <c:pt idx="5">
                  <c:v>15311</c:v>
                </c:pt>
                <c:pt idx="12">
                  <c:v>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1E-448F-863A-CCE94FEC8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11E-448F-863A-CCE94FEC85A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9886</c:v>
                      </c:pt>
                      <c:pt idx="1">
                        <c:v>12864</c:v>
                      </c:pt>
                      <c:pt idx="2">
                        <c:v>17909</c:v>
                      </c:pt>
                      <c:pt idx="3">
                        <c:v>13700</c:v>
                      </c:pt>
                      <c:pt idx="4">
                        <c:v>13928</c:v>
                      </c:pt>
                      <c:pt idx="5">
                        <c:v>11319</c:v>
                      </c:pt>
                      <c:pt idx="6">
                        <c:v>12286</c:v>
                      </c:pt>
                      <c:pt idx="7">
                        <c:v>17921</c:v>
                      </c:pt>
                      <c:pt idx="8">
                        <c:v>14794</c:v>
                      </c:pt>
                      <c:pt idx="9">
                        <c:v>17422</c:v>
                      </c:pt>
                      <c:pt idx="10">
                        <c:v>12627</c:v>
                      </c:pt>
                      <c:pt idx="11">
                        <c:v>15138</c:v>
                      </c:pt>
                      <c:pt idx="12">
                        <c:v>169794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11E-448F-863A-CCE94FEC85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1E-448F-863A-CCE94FEC85A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1E-448F-863A-CCE94FEC85A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1E-448F-863A-CCE94FEC85A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1E-448F-863A-CCE94FEC85A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1E-448F-863A-CCE94FEC85A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1E-448F-863A-CCE94FEC85A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1E-448F-863A-CCE94FEC85A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E-448F-863A-CCE94FEC85A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1E-448F-863A-CCE94FEC85A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1E-448F-863A-CCE94FEC85A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1E-448F-863A-CCE94FEC85A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1E-448F-863A-CCE94FEC85A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1E-448F-863A-CCE94FEC85AB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-0.18895732512098551</c:v>
                </c:pt>
                <c:pt idx="1">
                  <c:v>-0.11517991438158048</c:v>
                </c:pt>
                <c:pt idx="2">
                  <c:v>-9.4691296388750179E-2</c:v>
                </c:pt>
                <c:pt idx="3">
                  <c:v>-0.22577343568271691</c:v>
                </c:pt>
                <c:pt idx="4">
                  <c:v>-0.1729412345191691</c:v>
                </c:pt>
                <c:pt idx="5">
                  <c:v>-0.11685989502220684</c:v>
                </c:pt>
                <c:pt idx="12">
                  <c:v>-0.15558279157341293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1E-448F-863A-CCE94FEC8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DF-4F53-B7C8-9A71BD89FD9F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F-4F53-B7C8-9A71BD89FD9F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DF-4F53-B7C8-9A71BD89FD9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DF-4F53-B7C8-9A71BD89FD9F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DF-4F53-B7C8-9A71BD89FD9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DF-4F53-B7C8-9A71BD89FD9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DF-4F53-B7C8-9A71BD89F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EDF-4F53-B7C8-9A71BD89FD9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EDF-4F53-B7C8-9A71BD89FD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DF-4F53-B7C8-9A71BD89FD9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DF-4F53-B7C8-9A71BD89FD9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DF-4F53-B7C8-9A71BD89FD9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DF-4F53-B7C8-9A71BD89FD9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DF-4F53-B7C8-9A71BD89FD9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DF-4F53-B7C8-9A71BD89FD9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DF-4F53-B7C8-9A71BD89FD9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DF-4F53-B7C8-9A71BD89FD9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DF-4F53-B7C8-9A71BD89FD9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DF-4F53-B7C8-9A71BD89FD9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DF-4F53-B7C8-9A71BD89FD9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DF-4F53-B7C8-9A71BD89FD9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DF-4F53-B7C8-9A71BD89FD9F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DF-4F53-B7C8-9A71BD89F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D-4E18-B494-CFB4DBA1917C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FD-4E18-B494-CFB4DBA1917C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FD-4E18-B494-CFB4DBA1917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FD-4E18-B494-CFB4DBA1917C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FD-4E18-B494-CFB4DBA191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FD-4E18-B494-CFB4DBA1917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FD-4E18-B494-CFB4DBA1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6FD-4E18-B494-CFB4DBA191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6FD-4E18-B494-CFB4DBA191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D-4E18-B494-CFB4DBA191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D-4E18-B494-CFB4DBA191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D-4E18-B494-CFB4DBA191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D-4E18-B494-CFB4DBA191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D-4E18-B494-CFB4DBA191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D-4E18-B494-CFB4DBA191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D-4E18-B494-CFB4DBA191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D-4E18-B494-CFB4DBA191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D-4E18-B494-CFB4DBA191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D-4E18-B494-CFB4DBA191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D-4E18-B494-CFB4DBA191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FD-4E18-B494-CFB4DBA191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FD-4E18-B494-CFB4DBA1917C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FD-4E18-B494-CFB4DBA1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46751207729469"/>
          <c:y val="0.11476520521627519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F-449E-A5B3-B61DD961511F}"/>
              </c:ext>
            </c:extLst>
          </c:dPt>
          <c:val>
            <c:numRef>
              <c:f>'Viajeros entr evol mensu TF cat'!$G$97:$G$109</c:f>
              <c:numCache>
                <c:formatCode>#,##0</c:formatCode>
                <c:ptCount val="13"/>
                <c:pt idx="0">
                  <c:v>1998</c:v>
                </c:pt>
                <c:pt idx="1">
                  <c:v>2191</c:v>
                </c:pt>
                <c:pt idx="2">
                  <c:v>2470</c:v>
                </c:pt>
                <c:pt idx="3">
                  <c:v>2724</c:v>
                </c:pt>
                <c:pt idx="4">
                  <c:v>2536</c:v>
                </c:pt>
                <c:pt idx="5">
                  <c:v>2632</c:v>
                </c:pt>
                <c:pt idx="6">
                  <c:v>3350</c:v>
                </c:pt>
                <c:pt idx="7">
                  <c:v>3523</c:v>
                </c:pt>
                <c:pt idx="8">
                  <c:v>2632</c:v>
                </c:pt>
                <c:pt idx="9">
                  <c:v>2960</c:v>
                </c:pt>
                <c:pt idx="10">
                  <c:v>2097</c:v>
                </c:pt>
                <c:pt idx="11">
                  <c:v>2755</c:v>
                </c:pt>
                <c:pt idx="12">
                  <c:v>31868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F-449E-A5B3-B61DD961511F}"/>
            </c:ext>
          </c:extLst>
        </c:ser>
        <c:ser>
          <c:idx val="0"/>
          <c:order val="2"/>
          <c:tx>
            <c:strRef>
              <c:f>'Viajeros entr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F-449E-A5B3-B61DD961511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cat'!$I$97:$I$109</c:f>
              <c:numCache>
                <c:formatCode>#,##0</c:formatCode>
                <c:ptCount val="13"/>
                <c:pt idx="0">
                  <c:v>2236</c:v>
                </c:pt>
                <c:pt idx="1">
                  <c:v>2151</c:v>
                </c:pt>
                <c:pt idx="2">
                  <c:v>2478</c:v>
                </c:pt>
                <c:pt idx="3">
                  <c:v>3252</c:v>
                </c:pt>
                <c:pt idx="4">
                  <c:v>2847</c:v>
                </c:pt>
                <c:pt idx="5">
                  <c:v>3017</c:v>
                </c:pt>
                <c:pt idx="6">
                  <c:v>3306</c:v>
                </c:pt>
                <c:pt idx="7">
                  <c:v>3476</c:v>
                </c:pt>
                <c:pt idx="8">
                  <c:v>2398</c:v>
                </c:pt>
                <c:pt idx="9">
                  <c:v>2889</c:v>
                </c:pt>
                <c:pt idx="10">
                  <c:v>1997</c:v>
                </c:pt>
                <c:pt idx="11">
                  <c:v>2637</c:v>
                </c:pt>
                <c:pt idx="12">
                  <c:v>32684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F-449E-A5B3-B61DD961511F}"/>
            </c:ext>
          </c:extLst>
        </c:ser>
        <c:ser>
          <c:idx val="1"/>
          <c:order val="3"/>
          <c:tx>
            <c:strRef>
              <c:f>'Viajeros entr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AF-449E-A5B3-B61DD961511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AF-449E-A5B3-B61DD961511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cat'!$K$97:$K$109</c:f>
              <c:numCache>
                <c:formatCode>#,##0</c:formatCode>
                <c:ptCount val="13"/>
                <c:pt idx="0">
                  <c:v>2183</c:v>
                </c:pt>
                <c:pt idx="1">
                  <c:v>2294</c:v>
                </c:pt>
                <c:pt idx="2">
                  <c:v>2378</c:v>
                </c:pt>
                <c:pt idx="3">
                  <c:v>3550</c:v>
                </c:pt>
                <c:pt idx="4">
                  <c:v>3189</c:v>
                </c:pt>
                <c:pt idx="5">
                  <c:v>2771</c:v>
                </c:pt>
                <c:pt idx="12">
                  <c:v>16365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AF-449E-A5B3-B61DD9615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4AF-449E-A5B3-B61DD961511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1698</c:v>
                      </c:pt>
                      <c:pt idx="1">
                        <c:v>1807</c:v>
                      </c:pt>
                      <c:pt idx="2">
                        <c:v>2032</c:v>
                      </c:pt>
                      <c:pt idx="3">
                        <c:v>2629</c:v>
                      </c:pt>
                      <c:pt idx="4">
                        <c:v>2021</c:v>
                      </c:pt>
                      <c:pt idx="5">
                        <c:v>2287</c:v>
                      </c:pt>
                      <c:pt idx="6">
                        <c:v>3229</c:v>
                      </c:pt>
                      <c:pt idx="7">
                        <c:v>3153</c:v>
                      </c:pt>
                      <c:pt idx="8">
                        <c:v>2631</c:v>
                      </c:pt>
                      <c:pt idx="9">
                        <c:v>2628</c:v>
                      </c:pt>
                      <c:pt idx="10">
                        <c:v>2197</c:v>
                      </c:pt>
                      <c:pt idx="11">
                        <c:v>2767</c:v>
                      </c:pt>
                      <c:pt idx="12">
                        <c:v>29079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4AF-449E-A5B3-B61DD96151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AF-449E-A5B3-B61DD961511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AF-449E-A5B3-B61DD961511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AF-449E-A5B3-B61DD961511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AF-449E-A5B3-B61DD961511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AF-449E-A5B3-B61DD961511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AF-449E-A5B3-B61DD961511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AF-449E-A5B3-B61DD961511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AF-449E-A5B3-B61DD961511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AF-449E-A5B3-B61DD961511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AF-449E-A5B3-B61DD961511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AF-449E-A5B3-B61DD961511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AF-449E-A5B3-B61DD961511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AF-449E-A5B3-B61DD961511F}"/>
              </c:ext>
            </c:extLst>
          </c:dPt>
          <c:cat>
            <c:strRef>
              <c:f>'Viajeros entr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cat'!$L$97:$L$109</c:f>
              <c:numCache>
                <c:formatCode>0.0%</c:formatCode>
                <c:ptCount val="13"/>
                <c:pt idx="0">
                  <c:v>-2.3703041144901627E-2</c:v>
                </c:pt>
                <c:pt idx="1">
                  <c:v>6.6480706648070598E-2</c:v>
                </c:pt>
                <c:pt idx="2">
                  <c:v>-4.035512510088779E-2</c:v>
                </c:pt>
                <c:pt idx="3">
                  <c:v>9.1635916359163572E-2</c:v>
                </c:pt>
                <c:pt idx="4">
                  <c:v>0.12012644889357227</c:v>
                </c:pt>
                <c:pt idx="5">
                  <c:v>-8.1537951607557169E-2</c:v>
                </c:pt>
                <c:pt idx="12">
                  <c:v>2.402853388398718E-2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AF-449E-A5B3-B61DD9615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250668</c:v>
                </c:pt>
                <c:pt idx="1">
                  <c:v>239146</c:v>
                </c:pt>
                <c:pt idx="2">
                  <c:v>252588</c:v>
                </c:pt>
                <c:pt idx="3">
                  <c:v>198873</c:v>
                </c:pt>
                <c:pt idx="4">
                  <c:v>107459</c:v>
                </c:pt>
                <c:pt idx="5">
                  <c:v>77467</c:v>
                </c:pt>
                <c:pt idx="6">
                  <c:v>142901</c:v>
                </c:pt>
                <c:pt idx="7">
                  <c:v>146797</c:v>
                </c:pt>
                <c:pt idx="8">
                  <c:v>150093</c:v>
                </c:pt>
                <c:pt idx="9">
                  <c:v>152504</c:v>
                </c:pt>
                <c:pt idx="10">
                  <c:v>132893</c:v>
                </c:pt>
                <c:pt idx="11">
                  <c:v>136779</c:v>
                </c:pt>
                <c:pt idx="12">
                  <c:v>138008</c:v>
                </c:pt>
                <c:pt idx="13">
                  <c:v>141051</c:v>
                </c:pt>
                <c:pt idx="14">
                  <c:v>151966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0-4A04-9A67-FA492A47A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4.8179773025682993E-2</c:v>
                </c:pt>
                <c:pt idx="1">
                  <c:v>-5.3217096615832848E-2</c:v>
                </c:pt>
                <c:pt idx="2">
                  <c:v>0.27009699657570407</c:v>
                </c:pt>
                <c:pt idx="3">
                  <c:v>0.85068723885388842</c:v>
                </c:pt>
                <c:pt idx="4">
                  <c:v>0.38715840293286163</c:v>
                </c:pt>
                <c:pt idx="5">
                  <c:v>-0.45789742549037449</c:v>
                </c:pt>
                <c:pt idx="6">
                  <c:v>-2.6540051908417794E-2</c:v>
                </c:pt>
                <c:pt idx="7">
                  <c:v>-2.1959718307982379E-2</c:v>
                </c:pt>
                <c:pt idx="8">
                  <c:v>-1.5809421392225742E-2</c:v>
                </c:pt>
                <c:pt idx="9">
                  <c:v>0.1475698494277351</c:v>
                </c:pt>
                <c:pt idx="10">
                  <c:v>-2.8410794054642863E-2</c:v>
                </c:pt>
                <c:pt idx="11">
                  <c:v>-8.9052808532839034E-3</c:v>
                </c:pt>
                <c:pt idx="12">
                  <c:v>-2.1573757009875849E-2</c:v>
                </c:pt>
                <c:pt idx="13">
                  <c:v>-7.1825276706631747E-2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0-4A04-9A67-FA492A47A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7D-4A41-A012-926F549E8B32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2281</c:v>
                </c:pt>
                <c:pt idx="1">
                  <c:v>2017</c:v>
                </c:pt>
                <c:pt idx="2">
                  <c:v>3382</c:v>
                </c:pt>
                <c:pt idx="3">
                  <c:v>3903</c:v>
                </c:pt>
                <c:pt idx="4">
                  <c:v>5934</c:v>
                </c:pt>
                <c:pt idx="5">
                  <c:v>5322</c:v>
                </c:pt>
                <c:pt idx="6">
                  <c:v>5357</c:v>
                </c:pt>
                <c:pt idx="7">
                  <c:v>6771</c:v>
                </c:pt>
                <c:pt idx="8">
                  <c:v>5525</c:v>
                </c:pt>
                <c:pt idx="9">
                  <c:v>3763</c:v>
                </c:pt>
                <c:pt idx="10">
                  <c:v>2583</c:v>
                </c:pt>
                <c:pt idx="11">
                  <c:v>2969</c:v>
                </c:pt>
                <c:pt idx="12">
                  <c:v>49807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D-4A41-A012-926F549E8B32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7D-4A41-A012-926F549E8B3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2599</c:v>
                </c:pt>
                <c:pt idx="1">
                  <c:v>2452</c:v>
                </c:pt>
                <c:pt idx="2">
                  <c:v>3102</c:v>
                </c:pt>
                <c:pt idx="3">
                  <c:v>5363</c:v>
                </c:pt>
                <c:pt idx="4">
                  <c:v>6261</c:v>
                </c:pt>
                <c:pt idx="5">
                  <c:v>5416</c:v>
                </c:pt>
                <c:pt idx="6">
                  <c:v>6557</c:v>
                </c:pt>
                <c:pt idx="7">
                  <c:v>6700</c:v>
                </c:pt>
                <c:pt idx="8">
                  <c:v>5001</c:v>
                </c:pt>
                <c:pt idx="9">
                  <c:v>3558</c:v>
                </c:pt>
                <c:pt idx="10">
                  <c:v>2441</c:v>
                </c:pt>
                <c:pt idx="11">
                  <c:v>2672</c:v>
                </c:pt>
                <c:pt idx="12">
                  <c:v>52122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7D-4A41-A012-926F549E8B32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7D-4A41-A012-926F549E8B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7D-4A41-A012-926F549E8B3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2154</c:v>
                </c:pt>
                <c:pt idx="1">
                  <c:v>2104</c:v>
                </c:pt>
                <c:pt idx="2">
                  <c:v>2649</c:v>
                </c:pt>
                <c:pt idx="3">
                  <c:v>4212</c:v>
                </c:pt>
                <c:pt idx="4">
                  <c:v>4435</c:v>
                </c:pt>
                <c:pt idx="5">
                  <c:v>4505</c:v>
                </c:pt>
                <c:pt idx="12">
                  <c:v>20059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7D-4A41-A012-926F549E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7D-4A41-A012-926F549E8B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1925</c:v>
                      </c:pt>
                      <c:pt idx="1">
                        <c:v>2222</c:v>
                      </c:pt>
                      <c:pt idx="2">
                        <c:v>2841</c:v>
                      </c:pt>
                      <c:pt idx="3">
                        <c:v>4092</c:v>
                      </c:pt>
                      <c:pt idx="4">
                        <c:v>4088</c:v>
                      </c:pt>
                      <c:pt idx="5">
                        <c:v>4013</c:v>
                      </c:pt>
                      <c:pt idx="6">
                        <c:v>5277</c:v>
                      </c:pt>
                      <c:pt idx="7">
                        <c:v>7545</c:v>
                      </c:pt>
                      <c:pt idx="8">
                        <c:v>5843</c:v>
                      </c:pt>
                      <c:pt idx="9">
                        <c:v>4253</c:v>
                      </c:pt>
                      <c:pt idx="10">
                        <c:v>3549</c:v>
                      </c:pt>
                      <c:pt idx="11">
                        <c:v>2982</c:v>
                      </c:pt>
                      <c:pt idx="12">
                        <c:v>48630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7D-4A41-A012-926F549E8B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7D-4A41-A012-926F549E8B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7D-4A41-A012-926F549E8B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7D-4A41-A012-926F549E8B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7D-4A41-A012-926F549E8B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D-4A41-A012-926F549E8B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D-4A41-A012-926F549E8B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D-4A41-A012-926F549E8B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D-4A41-A012-926F549E8B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D-4A41-A012-926F549E8B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D-4A41-A012-926F549E8B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D-4A41-A012-926F549E8B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D-4A41-A012-926F549E8B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D-4A41-A012-926F549E8B32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-0.17121969988457098</c:v>
                </c:pt>
                <c:pt idx="1">
                  <c:v>-0.1419249592169658</c:v>
                </c:pt>
                <c:pt idx="2">
                  <c:v>-0.14603481624758219</c:v>
                </c:pt>
                <c:pt idx="3">
                  <c:v>-0.21461868357262726</c:v>
                </c:pt>
                <c:pt idx="4">
                  <c:v>-0.29164670180482355</c:v>
                </c:pt>
                <c:pt idx="5">
                  <c:v>-0.16820531757754797</c:v>
                </c:pt>
                <c:pt idx="12">
                  <c:v>-0.20378676616520464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7D-4A41-A012-926F549E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9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217984</c:v>
                </c:pt>
                <c:pt idx="1">
                  <c:v>207278</c:v>
                </c:pt>
                <c:pt idx="2">
                  <c:v>220761</c:v>
                </c:pt>
                <c:pt idx="3">
                  <c:v>169794</c:v>
                </c:pt>
                <c:pt idx="4">
                  <c:v>95997</c:v>
                </c:pt>
                <c:pt idx="5">
                  <c:v>63499</c:v>
                </c:pt>
                <c:pt idx="6">
                  <c:v>82594</c:v>
                </c:pt>
                <c:pt idx="7">
                  <c:v>85990</c:v>
                </c:pt>
                <c:pt idx="8">
                  <c:v>79192</c:v>
                </c:pt>
                <c:pt idx="9">
                  <c:v>89399</c:v>
                </c:pt>
                <c:pt idx="10">
                  <c:v>72477</c:v>
                </c:pt>
                <c:pt idx="11">
                  <c:v>76737</c:v>
                </c:pt>
                <c:pt idx="12">
                  <c:v>79277</c:v>
                </c:pt>
                <c:pt idx="13">
                  <c:v>80081</c:v>
                </c:pt>
                <c:pt idx="14">
                  <c:v>93993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E-497A-A568-926254383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5.1650440471251224E-2</c:v>
                </c:pt>
                <c:pt idx="1">
                  <c:v>-6.1075099315549441E-2</c:v>
                </c:pt>
                <c:pt idx="2">
                  <c:v>0.3001696173009647</c:v>
                </c:pt>
                <c:pt idx="3">
                  <c:v>0.76874277321166296</c:v>
                </c:pt>
                <c:pt idx="4">
                  <c:v>0.51178758720609774</c:v>
                </c:pt>
                <c:pt idx="5">
                  <c:v>-0.23119112768481975</c:v>
                </c:pt>
                <c:pt idx="6">
                  <c:v>-3.9492964298174171E-2</c:v>
                </c:pt>
                <c:pt idx="7">
                  <c:v>8.584200424285271E-2</c:v>
                </c:pt>
                <c:pt idx="8">
                  <c:v>-0.11417353661674068</c:v>
                </c:pt>
                <c:pt idx="9">
                  <c:v>0.23348096637553972</c:v>
                </c:pt>
                <c:pt idx="10">
                  <c:v>-5.5514289065248801E-2</c:v>
                </c:pt>
                <c:pt idx="11">
                  <c:v>-3.2039557500914473E-2</c:v>
                </c:pt>
                <c:pt idx="12">
                  <c:v>-1.0039834667399217E-2</c:v>
                </c:pt>
                <c:pt idx="13">
                  <c:v>-0.14801102209739025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E-497A-A568-926254383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82594</c:v>
                </c:pt>
                <c:pt idx="7">
                  <c:v>85990</c:v>
                </c:pt>
                <c:pt idx="8">
                  <c:v>79192</c:v>
                </c:pt>
                <c:pt idx="9">
                  <c:v>89399</c:v>
                </c:pt>
                <c:pt idx="10">
                  <c:v>72477</c:v>
                </c:pt>
                <c:pt idx="11">
                  <c:v>76737</c:v>
                </c:pt>
                <c:pt idx="12">
                  <c:v>79277</c:v>
                </c:pt>
                <c:pt idx="13">
                  <c:v>80081</c:v>
                </c:pt>
                <c:pt idx="14">
                  <c:v>93993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8-485E-9BE6-89577D076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-3.9492964298174171E-2</c:v>
                </c:pt>
                <c:pt idx="7">
                  <c:v>8.584200424285271E-2</c:v>
                </c:pt>
                <c:pt idx="8">
                  <c:v>-0.11417353661674068</c:v>
                </c:pt>
                <c:pt idx="9">
                  <c:v>0.23348096637553972</c:v>
                </c:pt>
                <c:pt idx="10">
                  <c:v>-5.5514289065248801E-2</c:v>
                </c:pt>
                <c:pt idx="11">
                  <c:v>-3.2039557500914473E-2</c:v>
                </c:pt>
                <c:pt idx="12">
                  <c:v>-1.0039834667399217E-2</c:v>
                </c:pt>
                <c:pt idx="13">
                  <c:v>-0.14801102209739025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8-485E-9BE6-89577D076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58-4C0A-833C-0007AD16AC68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58-4C0A-833C-0007AD16AC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58-4C0A-833C-0007AD16AC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58-4C0A-833C-0007AD16AC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58-4C0A-833C-0007AD16AC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58-4C0A-833C-0007AD16AC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58-4C0A-833C-0007AD16AC6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58-4C0A-833C-0007AD16AC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250668</c:v>
                </c:pt>
                <c:pt idx="1">
                  <c:v>52122</c:v>
                </c:pt>
                <c:pt idx="2">
                  <c:v>198546</c:v>
                </c:pt>
                <c:pt idx="3">
                  <c:v>118438</c:v>
                </c:pt>
                <c:pt idx="4">
                  <c:v>9837</c:v>
                </c:pt>
                <c:pt idx="5">
                  <c:v>15602</c:v>
                </c:pt>
                <c:pt idx="6">
                  <c:v>6405</c:v>
                </c:pt>
                <c:pt idx="7">
                  <c:v>4828</c:v>
                </c:pt>
                <c:pt idx="8">
                  <c:v>1362</c:v>
                </c:pt>
                <c:pt idx="9">
                  <c:v>1010</c:v>
                </c:pt>
                <c:pt idx="10">
                  <c:v>41064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58-4C0A-833C-0007AD16AC68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4.8179773025682993E-2</c:v>
                </c:pt>
                <c:pt idx="1">
                  <c:v>4.647941052462512E-2</c:v>
                </c:pt>
                <c:pt idx="2">
                  <c:v>4.8627065739229591E-2</c:v>
                </c:pt>
                <c:pt idx="3">
                  <c:v>1.4597289564308502E-2</c:v>
                </c:pt>
                <c:pt idx="4">
                  <c:v>0.15511977454203851</c:v>
                </c:pt>
                <c:pt idx="5">
                  <c:v>9.5261495261495188E-2</c:v>
                </c:pt>
                <c:pt idx="6">
                  <c:v>-1.1879049676025932E-2</c:v>
                </c:pt>
                <c:pt idx="7">
                  <c:v>-6.1795569374271331E-2</c:v>
                </c:pt>
                <c:pt idx="8">
                  <c:v>0.15717926932880211</c:v>
                </c:pt>
                <c:pt idx="9">
                  <c:v>-0.33023872679045096</c:v>
                </c:pt>
                <c:pt idx="10">
                  <c:v>0.15572317131518965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58-4C0A-833C-0007AD16AC68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758-4C0A-833C-0007AD16AC6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758-4C0A-833C-0007AD16AC6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758-4C0A-833C-0007AD16AC6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758-4C0A-833C-0007AD16AC6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758-4C0A-833C-0007AD16AC6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758-4C0A-833C-0007AD16AC6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758-4C0A-833C-0007AD16AC68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0.20793240461486906</c:v>
                </c:pt>
                <c:pt idx="2">
                  <c:v>0.79206759538513094</c:v>
                </c:pt>
                <c:pt idx="3">
                  <c:v>0.47248950803453171</c:v>
                </c:pt>
                <c:pt idx="4">
                  <c:v>3.9243142323711046E-2</c:v>
                </c:pt>
                <c:pt idx="5">
                  <c:v>6.2241690203775513E-2</c:v>
                </c:pt>
                <c:pt idx="6">
                  <c:v>2.5551725788692612E-2</c:v>
                </c:pt>
                <c:pt idx="7">
                  <c:v>1.9260535848213575E-2</c:v>
                </c:pt>
                <c:pt idx="8">
                  <c:v>5.4334817367992722E-3</c:v>
                </c:pt>
                <c:pt idx="9">
                  <c:v>4.0292338870537925E-3</c:v>
                </c:pt>
                <c:pt idx="10">
                  <c:v>0.1638182775623534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758-4C0A-833C-0007AD16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3A-4D3F-A787-A2E39B25EDF1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3A-4D3F-A787-A2E39B25ED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3A-4D3F-A787-A2E39B25ED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3A-4D3F-A787-A2E39B25ED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3A-4D3F-A787-A2E39B25EDF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3A-4D3F-A787-A2E39B25ED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3A-4D3F-A787-A2E39B25EDF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3A-4D3F-A787-A2E39B25ED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20354</c:v>
                </c:pt>
                <c:pt idx="1">
                  <c:v>5416</c:v>
                </c:pt>
                <c:pt idx="2">
                  <c:v>2029</c:v>
                </c:pt>
                <c:pt idx="3">
                  <c:v>3387</c:v>
                </c:pt>
                <c:pt idx="4">
                  <c:v>14938</c:v>
                </c:pt>
                <c:pt idx="5">
                  <c:v>9636</c:v>
                </c:pt>
                <c:pt idx="6">
                  <c:v>708</c:v>
                </c:pt>
                <c:pt idx="7">
                  <c:v>1007</c:v>
                </c:pt>
                <c:pt idx="8">
                  <c:v>304</c:v>
                </c:pt>
                <c:pt idx="9">
                  <c:v>235</c:v>
                </c:pt>
                <c:pt idx="10">
                  <c:v>16</c:v>
                </c:pt>
                <c:pt idx="11">
                  <c:v>29</c:v>
                </c:pt>
                <c:pt idx="12">
                  <c:v>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3A-4D3F-A787-A2E39B25EDF1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3.2097763805080781E-2</c:v>
                </c:pt>
                <c:pt idx="1">
                  <c:v>1.7662532882374959E-2</c:v>
                </c:pt>
                <c:pt idx="2">
                  <c:v>-1.3132295719844311E-2</c:v>
                </c:pt>
                <c:pt idx="3">
                  <c:v>3.7048377219840889E-2</c:v>
                </c:pt>
                <c:pt idx="4">
                  <c:v>3.7433155080213831E-2</c:v>
                </c:pt>
                <c:pt idx="5">
                  <c:v>-3.7220843672456372E-3</c:v>
                </c:pt>
                <c:pt idx="6">
                  <c:v>0.41317365269461082</c:v>
                </c:pt>
                <c:pt idx="7">
                  <c:v>6.1116965226554187E-2</c:v>
                </c:pt>
                <c:pt idx="8">
                  <c:v>0.67032967032967039</c:v>
                </c:pt>
                <c:pt idx="9">
                  <c:v>-0.25396825396825395</c:v>
                </c:pt>
                <c:pt idx="10">
                  <c:v>1.2857142857142856</c:v>
                </c:pt>
                <c:pt idx="11">
                  <c:v>1.6363636363636362</c:v>
                </c:pt>
                <c:pt idx="12">
                  <c:v>8.725561187545261E-2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3A-4D3F-A787-A2E39B25EDF1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C3A-4D3F-A787-A2E39B25EDF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C3A-4D3F-A787-A2E39B25EDF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C3A-4D3F-A787-A2E39B25EDF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C3A-4D3F-A787-A2E39B25EDF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C3A-4D3F-A787-A2E39B25EDF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C3A-4D3F-A787-A2E39B25EDF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C3A-4D3F-A787-A2E39B25EDF1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0.26609020339982314</c:v>
                </c:pt>
                <c:pt idx="2">
                  <c:v>9.9685565490812617E-2</c:v>
                </c:pt>
                <c:pt idx="3">
                  <c:v>0.16640463790901053</c:v>
                </c:pt>
                <c:pt idx="4">
                  <c:v>0.73390979660017686</c:v>
                </c:pt>
                <c:pt idx="5">
                  <c:v>0.473420457895254</c:v>
                </c:pt>
                <c:pt idx="6">
                  <c:v>3.4784317578854279E-2</c:v>
                </c:pt>
                <c:pt idx="7">
                  <c:v>4.9474304804952345E-2</c:v>
                </c:pt>
                <c:pt idx="8">
                  <c:v>1.4935639186400708E-2</c:v>
                </c:pt>
                <c:pt idx="9">
                  <c:v>1.1545642134224231E-2</c:v>
                </c:pt>
                <c:pt idx="10">
                  <c:v>7.8608627296845824E-4</c:v>
                </c:pt>
                <c:pt idx="11">
                  <c:v>1.4247813697553307E-3</c:v>
                </c:pt>
                <c:pt idx="12">
                  <c:v>0.14753856735776752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C3A-4D3F-A787-A2E39B25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8-475B-8E5B-63B320CB9F5A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8-475B-8E5B-63B320CB9F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68-475B-8E5B-63B320CB9F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68-475B-8E5B-63B320CB9F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75B-8E5B-63B320CB9F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68-475B-8E5B-63B320CB9F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68-475B-8E5B-63B320CB9F5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68-475B-8E5B-63B320CB9F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111443</c:v>
                </c:pt>
                <c:pt idx="1">
                  <c:v>20059</c:v>
                </c:pt>
                <c:pt idx="2">
                  <c:v>91384</c:v>
                </c:pt>
                <c:pt idx="3">
                  <c:v>55867</c:v>
                </c:pt>
                <c:pt idx="4">
                  <c:v>4745</c:v>
                </c:pt>
                <c:pt idx="5">
                  <c:v>7206</c:v>
                </c:pt>
                <c:pt idx="6">
                  <c:v>1849</c:v>
                </c:pt>
                <c:pt idx="7">
                  <c:v>1676</c:v>
                </c:pt>
                <c:pt idx="8">
                  <c:v>811</c:v>
                </c:pt>
                <c:pt idx="9">
                  <c:v>806</c:v>
                </c:pt>
                <c:pt idx="10">
                  <c:v>18424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68-475B-8E5B-63B320CB9F5A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-0.13325866990208202</c:v>
                </c:pt>
                <c:pt idx="1">
                  <c:v>-0.20378676616520464</c:v>
                </c:pt>
                <c:pt idx="2">
                  <c:v>-0.11607211947690166</c:v>
                </c:pt>
                <c:pt idx="3">
                  <c:v>-7.2562170058766862E-2</c:v>
                </c:pt>
                <c:pt idx="4">
                  <c:v>-9.84229526885807E-2</c:v>
                </c:pt>
                <c:pt idx="5">
                  <c:v>-9.6539618856569698E-2</c:v>
                </c:pt>
                <c:pt idx="6">
                  <c:v>-0.47974113674732699</c:v>
                </c:pt>
                <c:pt idx="7">
                  <c:v>-0.32392093586123438</c:v>
                </c:pt>
                <c:pt idx="8">
                  <c:v>-3.2219570405727871E-2</c:v>
                </c:pt>
                <c:pt idx="9">
                  <c:v>0.12100139082058425</c:v>
                </c:pt>
                <c:pt idx="10">
                  <c:v>-0.17444100909620464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68-475B-8E5B-63B320CB9F5A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D68-475B-8E5B-63B320CB9F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D68-475B-8E5B-63B320CB9F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D68-475B-8E5B-63B320CB9F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D68-475B-8E5B-63B320CB9F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D68-475B-8E5B-63B320CB9F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D68-475B-8E5B-63B320CB9F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D68-475B-8E5B-63B320CB9F5A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0.17999335983417533</c:v>
                </c:pt>
                <c:pt idx="2">
                  <c:v>0.8200066401658247</c:v>
                </c:pt>
                <c:pt idx="3">
                  <c:v>0.50130560017228543</c:v>
                </c:pt>
                <c:pt idx="4">
                  <c:v>4.2577820051506149E-2</c:v>
                </c:pt>
                <c:pt idx="5">
                  <c:v>6.4660858017102918E-2</c:v>
                </c:pt>
                <c:pt idx="6">
                  <c:v>1.659144136464381E-2</c:v>
                </c:pt>
                <c:pt idx="7">
                  <c:v>1.5039078273197958E-2</c:v>
                </c:pt>
                <c:pt idx="8">
                  <c:v>7.2772628159687011E-3</c:v>
                </c:pt>
                <c:pt idx="9">
                  <c:v>7.2323968306667987E-3</c:v>
                </c:pt>
                <c:pt idx="10">
                  <c:v>0.16532218264045298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D68-475B-8E5B-63B320CB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D3-4FEF-9621-2AA6EA3AB574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D3-4FEF-9621-2AA6EA3AB5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D3-4FEF-9621-2AA6EA3AB5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D3-4FEF-9621-2AA6EA3AB5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D3-4FEF-9621-2AA6EA3AB5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D3-4FEF-9621-2AA6EA3AB5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D3-4FEF-9621-2AA6EA3AB5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D3-4FEF-9621-2AA6EA3AB5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95078</c:v>
                </c:pt>
                <c:pt idx="1">
                  <c:v>17288</c:v>
                </c:pt>
                <c:pt idx="2">
                  <c:v>77790</c:v>
                </c:pt>
                <c:pt idx="3">
                  <c:v>48286</c:v>
                </c:pt>
                <c:pt idx="4">
                  <c:v>3909</c:v>
                </c:pt>
                <c:pt idx="5">
                  <c:v>6279</c:v>
                </c:pt>
                <c:pt idx="6">
                  <c:v>1570</c:v>
                </c:pt>
                <c:pt idx="7">
                  <c:v>1337</c:v>
                </c:pt>
                <c:pt idx="8">
                  <c:v>766</c:v>
                </c:pt>
                <c:pt idx="9">
                  <c:v>739</c:v>
                </c:pt>
                <c:pt idx="10">
                  <c:v>14904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D3-4FEF-9621-2AA6EA3AB574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-0.15558279157341293</c:v>
                </c:pt>
                <c:pt idx="1">
                  <c:v>-0.22513558334453854</c:v>
                </c:pt>
                <c:pt idx="2">
                  <c:v>-0.13839508223957464</c:v>
                </c:pt>
                <c:pt idx="3">
                  <c:v>-9.0042213176541486E-2</c:v>
                </c:pt>
                <c:pt idx="4">
                  <c:v>-0.13268249389838027</c:v>
                </c:pt>
                <c:pt idx="5">
                  <c:v>-0.13571920165175499</c:v>
                </c:pt>
                <c:pt idx="6">
                  <c:v>-0.51928965094917334</c:v>
                </c:pt>
                <c:pt idx="7">
                  <c:v>-0.40498442367601251</c:v>
                </c:pt>
                <c:pt idx="8">
                  <c:v>-2.1711366538952781E-2</c:v>
                </c:pt>
                <c:pt idx="9">
                  <c:v>0.11800302571860821</c:v>
                </c:pt>
                <c:pt idx="10">
                  <c:v>-0.19402985074626866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D3-4FEF-9621-2AA6EA3AB574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4D3-4FEF-9621-2AA6EA3AB5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4D3-4FEF-9621-2AA6EA3AB5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4D3-4FEF-9621-2AA6EA3AB5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4D3-4FEF-9621-2AA6EA3AB5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4D3-4FEF-9621-2AA6EA3AB5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4D3-4FEF-9621-2AA6EA3AB5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4D3-4FEF-9621-2AA6EA3AB574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0.18182965565114959</c:v>
                </c:pt>
                <c:pt idx="2">
                  <c:v>0.81817034434885039</c:v>
                </c:pt>
                <c:pt idx="3">
                  <c:v>0.50785670712467657</c:v>
                </c:pt>
                <c:pt idx="4">
                  <c:v>4.1113611981741308E-2</c:v>
                </c:pt>
                <c:pt idx="5">
                  <c:v>6.6040514104209178E-2</c:v>
                </c:pt>
                <c:pt idx="6">
                  <c:v>1.6512757946107407E-2</c:v>
                </c:pt>
                <c:pt idx="7">
                  <c:v>1.4062138454742423E-2</c:v>
                </c:pt>
                <c:pt idx="8">
                  <c:v>8.0565430488651422E-3</c:v>
                </c:pt>
                <c:pt idx="9">
                  <c:v>7.7725656829129765E-3</c:v>
                </c:pt>
                <c:pt idx="10">
                  <c:v>0.1567555060055954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4D3-4FEF-9621-2AA6EA3A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3973976937093389"/>
          <c:w val="0.95795330741250462"/>
          <c:h val="0.341939400432088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apt'!$T$7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2-4A6A-AE15-F44FA4B41A9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F2-4A6A-AE15-F44FA4B41A9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F2-4A6A-AE15-F44FA4B41A9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F2-4A6A-AE15-F44FA4B41A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F2-4A6A-AE15-F44FA4B41A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F2-4A6A-AE15-F44FA4B41A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F2-4A6A-AE15-F44FA4B41A9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F2-4A6A-AE15-F44FA4B41A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apt'!$T$9:$T$10,'viaj entrados lugar residen apt'!$T$13:$T$21)</c:f>
              <c:numCache>
                <c:formatCode>#,##0</c:formatCode>
                <c:ptCount val="11"/>
                <c:pt idx="0">
                  <c:v>16365</c:v>
                </c:pt>
                <c:pt idx="1">
                  <c:v>2771</c:v>
                </c:pt>
                <c:pt idx="2">
                  <c:v>13594</c:v>
                </c:pt>
                <c:pt idx="3">
                  <c:v>7581</c:v>
                </c:pt>
                <c:pt idx="4">
                  <c:v>836</c:v>
                </c:pt>
                <c:pt idx="5">
                  <c:v>927</c:v>
                </c:pt>
                <c:pt idx="6">
                  <c:v>279</c:v>
                </c:pt>
                <c:pt idx="7">
                  <c:v>339</c:v>
                </c:pt>
                <c:pt idx="8">
                  <c:v>45</c:v>
                </c:pt>
                <c:pt idx="9">
                  <c:v>67</c:v>
                </c:pt>
                <c:pt idx="10">
                  <c:v>3520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F2-4A6A-AE15-F44FA4B41A9F}"/>
            </c:ext>
          </c:extLst>
        </c:ser>
        <c:ser>
          <c:idx val="1"/>
          <c:order val="1"/>
          <c:tx>
            <c:strRef>
              <c:f>'viaj entrados lugar residen apt'!$U$7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apt'!$U$9:$U$10,'viaj entrados lugar residen apt'!$U$13:$U$21)</c:f>
              <c:numCache>
                <c:formatCode>0.0%</c:formatCode>
                <c:ptCount val="11"/>
                <c:pt idx="0">
                  <c:v>2.402853388398718E-2</c:v>
                </c:pt>
                <c:pt idx="1">
                  <c:v>-3.8514920194309465E-2</c:v>
                </c:pt>
                <c:pt idx="2">
                  <c:v>3.778914420948154E-2</c:v>
                </c:pt>
                <c:pt idx="3">
                  <c:v>5.6732645664901105E-2</c:v>
                </c:pt>
                <c:pt idx="4">
                  <c:v>0.10582010582010581</c:v>
                </c:pt>
                <c:pt idx="5">
                  <c:v>0.30379746835443044</c:v>
                </c:pt>
                <c:pt idx="6">
                  <c:v>-3.125E-2</c:v>
                </c:pt>
                <c:pt idx="7">
                  <c:v>0.4612068965517242</c:v>
                </c:pt>
                <c:pt idx="8">
                  <c:v>-0.18181818181818177</c:v>
                </c:pt>
                <c:pt idx="9">
                  <c:v>0.15517241379310343</c:v>
                </c:pt>
                <c:pt idx="10">
                  <c:v>-7.9738562091503318E-2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F2-4A6A-AE15-F44FA4B41A9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AF2-4A6A-AE15-F44FA4B41A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AF2-4A6A-AE15-F44FA4B41A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AF2-4A6A-AE15-F44FA4B41A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AF2-4A6A-AE15-F44FA4B41A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AF2-4A6A-AE15-F44FA4B41A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AF2-4A6A-AE15-F44FA4B41A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AF2-4A6A-AE15-F44FA4B41A9F}"/>
              </c:ext>
            </c:extLst>
          </c:dPt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apt'!$W$9:$W$10,'viaj entrados lugar residen apt'!$W$13:$W$21)</c:f>
              <c:numCache>
                <c:formatCode>0.0%</c:formatCode>
                <c:ptCount val="11"/>
                <c:pt idx="0">
                  <c:v>1</c:v>
                </c:pt>
                <c:pt idx="1">
                  <c:v>0.16932477849068134</c:v>
                </c:pt>
                <c:pt idx="2">
                  <c:v>0.83067522150931872</c:v>
                </c:pt>
                <c:pt idx="3">
                  <c:v>0.46324472960586616</c:v>
                </c:pt>
                <c:pt idx="4">
                  <c:v>5.1084631836235871E-2</c:v>
                </c:pt>
                <c:pt idx="5">
                  <c:v>5.6645279560036663E-2</c:v>
                </c:pt>
                <c:pt idx="6">
                  <c:v>1.7048579285059578E-2</c:v>
                </c:pt>
                <c:pt idx="7">
                  <c:v>2.0714940421631529E-2</c:v>
                </c:pt>
                <c:pt idx="8">
                  <c:v>2.7497708524289641E-3</c:v>
                </c:pt>
                <c:pt idx="9">
                  <c:v>4.0941032691720136E-3</c:v>
                </c:pt>
                <c:pt idx="10">
                  <c:v>0.21509318667888788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AF2-4A6A-AE15-F44FA4B4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58-4FD4-9E80-740AA6E8A4F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58-4FD4-9E80-740AA6E8A4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58-4FD4-9E80-740AA6E8A4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58-4FD4-9E80-740AA6E8A4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58-4FD4-9E80-740AA6E8A4F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58-4FD4-9E80-740AA6E8A4F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58-4FD4-9E80-740AA6E8A4F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58-4FD4-9E80-740AA6E8A4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20708</c:v>
                </c:pt>
                <c:pt idx="1">
                  <c:v>4879</c:v>
                </c:pt>
                <c:pt idx="2">
                  <c:v>15829</c:v>
                </c:pt>
                <c:pt idx="3">
                  <c:v>10159</c:v>
                </c:pt>
                <c:pt idx="4">
                  <c:v>550</c:v>
                </c:pt>
                <c:pt idx="5">
                  <c:v>1266</c:v>
                </c:pt>
                <c:pt idx="6">
                  <c:v>255</c:v>
                </c:pt>
                <c:pt idx="7">
                  <c:v>218</c:v>
                </c:pt>
                <c:pt idx="8">
                  <c:v>101</c:v>
                </c:pt>
                <c:pt idx="9">
                  <c:v>68</c:v>
                </c:pt>
                <c:pt idx="10">
                  <c:v>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58-4FD4-9E80-740AA6E8A4FF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-0.11869600374515898</c:v>
                </c:pt>
                <c:pt idx="1">
                  <c:v>-0.14523475823405751</c:v>
                </c:pt>
                <c:pt idx="2">
                  <c:v>-0.11018044859182641</c:v>
                </c:pt>
                <c:pt idx="3">
                  <c:v>-0.10917222027358819</c:v>
                </c:pt>
                <c:pt idx="4">
                  <c:v>-0.33814681107099875</c:v>
                </c:pt>
                <c:pt idx="5">
                  <c:v>-5.8736059479553848E-2</c:v>
                </c:pt>
                <c:pt idx="6">
                  <c:v>-0.31266846361185985</c:v>
                </c:pt>
                <c:pt idx="7">
                  <c:v>-0.26351351351351349</c:v>
                </c:pt>
                <c:pt idx="8">
                  <c:v>4.05</c:v>
                </c:pt>
                <c:pt idx="9">
                  <c:v>1.3448275862068964</c:v>
                </c:pt>
                <c:pt idx="10">
                  <c:v>-8.044660750071575E-2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58-4FD4-9E80-740AA6E8A4F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058-4FD4-9E80-740AA6E8A4F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058-4FD4-9E80-740AA6E8A4F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058-4FD4-9E80-740AA6E8A4F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058-4FD4-9E80-740AA6E8A4F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058-4FD4-9E80-740AA6E8A4F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058-4FD4-9E80-740AA6E8A4F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058-4FD4-9E80-740AA6E8A4FF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0.23560942630867299</c:v>
                </c:pt>
                <c:pt idx="2">
                  <c:v>0.76439057369132701</c:v>
                </c:pt>
                <c:pt idx="3">
                  <c:v>0.4905833494301719</c:v>
                </c:pt>
                <c:pt idx="4">
                  <c:v>2.6559783658489471E-2</c:v>
                </c:pt>
                <c:pt idx="5">
                  <c:v>6.1135792930268495E-2</c:v>
                </c:pt>
                <c:pt idx="6">
                  <c:v>1.2314081514390573E-2</c:v>
                </c:pt>
                <c:pt idx="7">
                  <c:v>1.0527332431910372E-2</c:v>
                </c:pt>
                <c:pt idx="8">
                  <c:v>4.8773420900135216E-3</c:v>
                </c:pt>
                <c:pt idx="9">
                  <c:v>3.283755070504153E-3</c:v>
                </c:pt>
                <c:pt idx="10">
                  <c:v>0.15510913656557851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058-4FD4-9E80-740AA6E8A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A-447C-9253-4AB9B8FB9242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AA-447C-9253-4AB9B8FB92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AA-447C-9253-4AB9B8FB92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AA-447C-9253-4AB9B8FB92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AA-447C-9253-4AB9B8FB92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AA-447C-9253-4AB9B8FB92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AA-447C-9253-4AB9B8FB92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AA-447C-9253-4AB9B8FB92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129337</c:v>
                </c:pt>
                <c:pt idx="1">
                  <c:v>22612</c:v>
                </c:pt>
                <c:pt idx="2">
                  <c:v>12592</c:v>
                </c:pt>
                <c:pt idx="3">
                  <c:v>10020</c:v>
                </c:pt>
                <c:pt idx="4">
                  <c:v>106725</c:v>
                </c:pt>
                <c:pt idx="5">
                  <c:v>64320</c:v>
                </c:pt>
                <c:pt idx="6">
                  <c:v>5628</c:v>
                </c:pt>
                <c:pt idx="7">
                  <c:v>8474</c:v>
                </c:pt>
                <c:pt idx="8">
                  <c:v>2277</c:v>
                </c:pt>
                <c:pt idx="9">
                  <c:v>1959</c:v>
                </c:pt>
                <c:pt idx="10">
                  <c:v>966</c:v>
                </c:pt>
                <c:pt idx="11">
                  <c:v>951</c:v>
                </c:pt>
                <c:pt idx="12">
                  <c:v>22150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AA-447C-9253-4AB9B8FB9242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-0.12077849684576902</c:v>
                </c:pt>
                <c:pt idx="1">
                  <c:v>-0.17510579308332119</c:v>
                </c:pt>
                <c:pt idx="2">
                  <c:v>0.36188622106857027</c:v>
                </c:pt>
                <c:pt idx="3">
                  <c:v>-0.44842012550919297</c:v>
                </c:pt>
                <c:pt idx="4">
                  <c:v>-0.10833639675166262</c:v>
                </c:pt>
                <c:pt idx="5">
                  <c:v>-7.0735090152565849E-2</c:v>
                </c:pt>
                <c:pt idx="6">
                  <c:v>-9.0056588520614378E-2</c:v>
                </c:pt>
                <c:pt idx="7">
                  <c:v>-9.9181460614436112E-2</c:v>
                </c:pt>
                <c:pt idx="8">
                  <c:v>-0.46410920216521534</c:v>
                </c:pt>
                <c:pt idx="9">
                  <c:v>-0.36251220305890008</c:v>
                </c:pt>
                <c:pt idx="10">
                  <c:v>-8.2135523613963146E-3</c:v>
                </c:pt>
                <c:pt idx="11">
                  <c:v>0.1071012805587892</c:v>
                </c:pt>
                <c:pt idx="12">
                  <c:v>-0.13910373508492357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AA-447C-9253-4AB9B8FB9242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EAA-447C-9253-4AB9B8FB92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EAA-447C-9253-4AB9B8FB92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EAA-447C-9253-4AB9B8FB92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EAA-447C-9253-4AB9B8FB92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EAA-447C-9253-4AB9B8FB92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EAA-447C-9253-4AB9B8FB92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EAA-447C-9253-4AB9B8FB9242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0.17483009502307925</c:v>
                </c:pt>
                <c:pt idx="2">
                  <c:v>9.7358064590952323E-2</c:v>
                </c:pt>
                <c:pt idx="3">
                  <c:v>7.7472030432126929E-2</c:v>
                </c:pt>
                <c:pt idx="4">
                  <c:v>0.82516990497692078</c:v>
                </c:pt>
                <c:pt idx="5">
                  <c:v>0.49730548876191655</c:v>
                </c:pt>
                <c:pt idx="6">
                  <c:v>4.3514230266667696E-2</c:v>
                </c:pt>
                <c:pt idx="7">
                  <c:v>6.5518761066052256E-2</c:v>
                </c:pt>
                <c:pt idx="8">
                  <c:v>1.7605170987420461E-2</c:v>
                </c:pt>
                <c:pt idx="9">
                  <c:v>1.5146477806041581E-2</c:v>
                </c:pt>
                <c:pt idx="10">
                  <c:v>7.4688604189056497E-3</c:v>
                </c:pt>
                <c:pt idx="11">
                  <c:v>7.352884325444382E-3</c:v>
                </c:pt>
                <c:pt idx="12">
                  <c:v>0.17125803134447221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EAA-447C-9253-4AB9B8FB9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5-40D6-8070-6E39EEF9CEC3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114993</c:v>
                </c:pt>
                <c:pt idx="1">
                  <c:v>113195</c:v>
                </c:pt>
                <c:pt idx="2">
                  <c:v>122553</c:v>
                </c:pt>
                <c:pt idx="3">
                  <c:v>113033</c:v>
                </c:pt>
                <c:pt idx="4">
                  <c:v>117998</c:v>
                </c:pt>
                <c:pt idx="5">
                  <c:v>124929</c:v>
                </c:pt>
                <c:pt idx="6">
                  <c:v>138511</c:v>
                </c:pt>
                <c:pt idx="7">
                  <c:v>150260</c:v>
                </c:pt>
                <c:pt idx="8">
                  <c:v>124231</c:v>
                </c:pt>
                <c:pt idx="9">
                  <c:v>126079</c:v>
                </c:pt>
                <c:pt idx="10">
                  <c:v>109675</c:v>
                </c:pt>
                <c:pt idx="11">
                  <c:v>97837</c:v>
                </c:pt>
                <c:pt idx="12">
                  <c:v>1453294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45-40D6-8070-6E39EEF9CEC3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45-40D6-8070-6E39EEF9CEC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115159</c:v>
                </c:pt>
                <c:pt idx="1">
                  <c:v>115422</c:v>
                </c:pt>
                <c:pt idx="2">
                  <c:v>112742</c:v>
                </c:pt>
                <c:pt idx="3">
                  <c:v>129153</c:v>
                </c:pt>
                <c:pt idx="4">
                  <c:v>115884</c:v>
                </c:pt>
                <c:pt idx="5">
                  <c:v>121111</c:v>
                </c:pt>
                <c:pt idx="6">
                  <c:v>133553</c:v>
                </c:pt>
                <c:pt idx="7">
                  <c:v>139313</c:v>
                </c:pt>
                <c:pt idx="8">
                  <c:v>107287</c:v>
                </c:pt>
                <c:pt idx="9">
                  <c:v>119104</c:v>
                </c:pt>
                <c:pt idx="10">
                  <c:v>94188</c:v>
                </c:pt>
                <c:pt idx="11">
                  <c:v>108317</c:v>
                </c:pt>
                <c:pt idx="12">
                  <c:v>1411233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45-40D6-8070-6E39EEF9CEC3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45-40D6-8070-6E39EEF9CEC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45-40D6-8070-6E39EEF9CEC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101107</c:v>
                </c:pt>
                <c:pt idx="1">
                  <c:v>95610</c:v>
                </c:pt>
                <c:pt idx="2">
                  <c:v>104769</c:v>
                </c:pt>
                <c:pt idx="3">
                  <c:v>102887</c:v>
                </c:pt>
                <c:pt idx="4">
                  <c:v>101917</c:v>
                </c:pt>
                <c:pt idx="5">
                  <c:v>99057</c:v>
                </c:pt>
                <c:pt idx="12">
                  <c:v>605347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45-40D6-8070-6E39EEF9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245-40D6-8070-6E39EEF9CEC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95884</c:v>
                      </c:pt>
                      <c:pt idx="1">
                        <c:v>101150</c:v>
                      </c:pt>
                      <c:pt idx="2">
                        <c:v>109311</c:v>
                      </c:pt>
                      <c:pt idx="3">
                        <c:v>113016</c:v>
                      </c:pt>
                      <c:pt idx="4">
                        <c:v>104052</c:v>
                      </c:pt>
                      <c:pt idx="5">
                        <c:v>93083</c:v>
                      </c:pt>
                      <c:pt idx="6">
                        <c:v>99960</c:v>
                      </c:pt>
                      <c:pt idx="7">
                        <c:v>136811</c:v>
                      </c:pt>
                      <c:pt idx="8">
                        <c:v>107425</c:v>
                      </c:pt>
                      <c:pt idx="9">
                        <c:v>132612</c:v>
                      </c:pt>
                      <c:pt idx="10">
                        <c:v>113773</c:v>
                      </c:pt>
                      <c:pt idx="11">
                        <c:v>108987</c:v>
                      </c:pt>
                      <c:pt idx="12">
                        <c:v>1316064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245-40D6-8070-6E39EEF9CE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45-40D6-8070-6E39EEF9CEC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45-40D6-8070-6E39EEF9CEC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45-40D6-8070-6E39EEF9CEC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45-40D6-8070-6E39EEF9CEC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45-40D6-8070-6E39EEF9CEC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45-40D6-8070-6E39EEF9CEC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45-40D6-8070-6E39EEF9CEC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45-40D6-8070-6E39EEF9CEC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45-40D6-8070-6E39EEF9CEC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45-40D6-8070-6E39EEF9CEC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45-40D6-8070-6E39EEF9CEC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45-40D6-8070-6E39EEF9CEC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45-40D6-8070-6E39EEF9CEC3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-0.12202259484712441</c:v>
                </c:pt>
                <c:pt idx="1">
                  <c:v>-0.17164838592296094</c:v>
                </c:pt>
                <c:pt idx="2">
                  <c:v>-7.0718986713026233E-2</c:v>
                </c:pt>
                <c:pt idx="3">
                  <c:v>-0.20337119540390081</c:v>
                </c:pt>
                <c:pt idx="4">
                  <c:v>-0.12052569811190506</c:v>
                </c:pt>
                <c:pt idx="5">
                  <c:v>-0.18209741476827046</c:v>
                </c:pt>
                <c:pt idx="12">
                  <c:v>-0.14676286980017506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45-40D6-8070-6E39EEF9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3-4477-9064-28D29A2328AF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1745</c:v>
                </c:pt>
                <c:pt idx="1">
                  <c:v>1341</c:v>
                </c:pt>
                <c:pt idx="2">
                  <c:v>2524</c:v>
                </c:pt>
                <c:pt idx="3">
                  <c:v>2784</c:v>
                </c:pt>
                <c:pt idx="4">
                  <c:v>4403</c:v>
                </c:pt>
                <c:pt idx="5">
                  <c:v>3266</c:v>
                </c:pt>
                <c:pt idx="6">
                  <c:v>3427</c:v>
                </c:pt>
                <c:pt idx="7">
                  <c:v>4116</c:v>
                </c:pt>
                <c:pt idx="8">
                  <c:v>3544</c:v>
                </c:pt>
                <c:pt idx="9">
                  <c:v>2418</c:v>
                </c:pt>
                <c:pt idx="10">
                  <c:v>1863</c:v>
                </c:pt>
                <c:pt idx="11">
                  <c:v>2277</c:v>
                </c:pt>
                <c:pt idx="12">
                  <c:v>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3-4477-9064-28D29A2328AF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63-4477-9064-28D29A2328A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1965</c:v>
                </c:pt>
                <c:pt idx="1">
                  <c:v>1818</c:v>
                </c:pt>
                <c:pt idx="2">
                  <c:v>2053</c:v>
                </c:pt>
                <c:pt idx="3">
                  <c:v>3507</c:v>
                </c:pt>
                <c:pt idx="4">
                  <c:v>3823</c:v>
                </c:pt>
                <c:pt idx="5">
                  <c:v>3387</c:v>
                </c:pt>
                <c:pt idx="6">
                  <c:v>3868</c:v>
                </c:pt>
                <c:pt idx="7">
                  <c:v>3748</c:v>
                </c:pt>
                <c:pt idx="8">
                  <c:v>2909</c:v>
                </c:pt>
                <c:pt idx="9">
                  <c:v>1963</c:v>
                </c:pt>
                <c:pt idx="10">
                  <c:v>1325</c:v>
                </c:pt>
                <c:pt idx="11">
                  <c:v>1270</c:v>
                </c:pt>
                <c:pt idx="12">
                  <c:v>31636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3-4477-9064-28D29A2328AF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3-4477-9064-28D29A2328A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63-4477-9064-28D29A2328A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1029</c:v>
                </c:pt>
                <c:pt idx="1">
                  <c:v>857</c:v>
                </c:pt>
                <c:pt idx="2">
                  <c:v>1348</c:v>
                </c:pt>
                <c:pt idx="3">
                  <c:v>1787</c:v>
                </c:pt>
                <c:pt idx="4">
                  <c:v>1678</c:v>
                </c:pt>
                <c:pt idx="5">
                  <c:v>1966</c:v>
                </c:pt>
                <c:pt idx="12">
                  <c:v>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63-4477-9064-28D29A23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363-4477-9064-28D29A2328A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1030</c:v>
                      </c:pt>
                      <c:pt idx="1">
                        <c:v>1304</c:v>
                      </c:pt>
                      <c:pt idx="2">
                        <c:v>1397</c:v>
                      </c:pt>
                      <c:pt idx="3">
                        <c:v>2348</c:v>
                      </c:pt>
                      <c:pt idx="4">
                        <c:v>2517</c:v>
                      </c:pt>
                      <c:pt idx="5">
                        <c:v>3049</c:v>
                      </c:pt>
                      <c:pt idx="6">
                        <c:v>3973</c:v>
                      </c:pt>
                      <c:pt idx="7">
                        <c:v>4704</c:v>
                      </c:pt>
                      <c:pt idx="8">
                        <c:v>3932</c:v>
                      </c:pt>
                      <c:pt idx="9">
                        <c:v>2904</c:v>
                      </c:pt>
                      <c:pt idx="10">
                        <c:v>2830</c:v>
                      </c:pt>
                      <c:pt idx="11">
                        <c:v>2283</c:v>
                      </c:pt>
                      <c:pt idx="12">
                        <c:v>32271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363-4477-9064-28D29A2328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63-4477-9064-28D29A2328A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63-4477-9064-28D29A2328A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63-4477-9064-28D29A2328A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63-4477-9064-28D29A2328A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63-4477-9064-28D29A2328A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63-4477-9064-28D29A2328A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63-4477-9064-28D29A2328A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63-4477-9064-28D29A2328A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63-4477-9064-28D29A2328A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63-4477-9064-28D29A2328A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63-4477-9064-28D29A2328A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63-4477-9064-28D29A2328A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63-4477-9064-28D29A2328AF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-0.47633587786259546</c:v>
                </c:pt>
                <c:pt idx="1">
                  <c:v>-0.52860286028602865</c:v>
                </c:pt>
                <c:pt idx="2">
                  <c:v>-0.34339990258158792</c:v>
                </c:pt>
                <c:pt idx="3">
                  <c:v>-0.49044767607641859</c:v>
                </c:pt>
                <c:pt idx="4">
                  <c:v>-0.56107768767983257</c:v>
                </c:pt>
                <c:pt idx="5">
                  <c:v>-0.41954532034248593</c:v>
                </c:pt>
                <c:pt idx="12">
                  <c:v>-0.47652993415090916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63-4477-9064-28D29A23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F-493D-88A8-A86B06233136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13404</c:v>
                </c:pt>
                <c:pt idx="1">
                  <c:v>9013</c:v>
                </c:pt>
                <c:pt idx="2">
                  <c:v>13346</c:v>
                </c:pt>
                <c:pt idx="3">
                  <c:v>15353</c:v>
                </c:pt>
                <c:pt idx="4">
                  <c:v>21013</c:v>
                </c:pt>
                <c:pt idx="5">
                  <c:v>20012</c:v>
                </c:pt>
                <c:pt idx="6">
                  <c:v>25644</c:v>
                </c:pt>
                <c:pt idx="7">
                  <c:v>30588</c:v>
                </c:pt>
                <c:pt idx="8">
                  <c:v>21808</c:v>
                </c:pt>
                <c:pt idx="9">
                  <c:v>14338</c:v>
                </c:pt>
                <c:pt idx="10">
                  <c:v>9819</c:v>
                </c:pt>
                <c:pt idx="11">
                  <c:v>13481</c:v>
                </c:pt>
                <c:pt idx="12">
                  <c:v>207819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F-493D-88A8-A86B06233136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F-493D-88A8-A86B0623313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13521</c:v>
                </c:pt>
                <c:pt idx="1">
                  <c:v>12069</c:v>
                </c:pt>
                <c:pt idx="2">
                  <c:v>12702</c:v>
                </c:pt>
                <c:pt idx="3">
                  <c:v>18439</c:v>
                </c:pt>
                <c:pt idx="4">
                  <c:v>18035</c:v>
                </c:pt>
                <c:pt idx="5">
                  <c:v>23498</c:v>
                </c:pt>
                <c:pt idx="6">
                  <c:v>26879</c:v>
                </c:pt>
                <c:pt idx="7">
                  <c:v>29442</c:v>
                </c:pt>
                <c:pt idx="8">
                  <c:v>23556</c:v>
                </c:pt>
                <c:pt idx="9">
                  <c:v>15693</c:v>
                </c:pt>
                <c:pt idx="10">
                  <c:v>10326</c:v>
                </c:pt>
                <c:pt idx="11">
                  <c:v>12024</c:v>
                </c:pt>
                <c:pt idx="12">
                  <c:v>216184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F-493D-88A8-A86B06233136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F-493D-88A8-A86B0623313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9F-493D-88A8-A86B0623313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14293</c:v>
                </c:pt>
                <c:pt idx="1">
                  <c:v>11956</c:v>
                </c:pt>
                <c:pt idx="2">
                  <c:v>13749</c:v>
                </c:pt>
                <c:pt idx="3">
                  <c:v>18132</c:v>
                </c:pt>
                <c:pt idx="4">
                  <c:v>19095</c:v>
                </c:pt>
                <c:pt idx="5">
                  <c:v>17896</c:v>
                </c:pt>
                <c:pt idx="12">
                  <c:v>95121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9F-493D-88A8-A86B0623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A9F-493D-88A8-A86B0623313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11560</c:v>
                      </c:pt>
                      <c:pt idx="1">
                        <c:v>8808</c:v>
                      </c:pt>
                      <c:pt idx="2">
                        <c:v>9074</c:v>
                      </c:pt>
                      <c:pt idx="3">
                        <c:v>14486</c:v>
                      </c:pt>
                      <c:pt idx="4">
                        <c:v>14287</c:v>
                      </c:pt>
                      <c:pt idx="5">
                        <c:v>14239</c:v>
                      </c:pt>
                      <c:pt idx="6">
                        <c:v>19252</c:v>
                      </c:pt>
                      <c:pt idx="7">
                        <c:v>31594</c:v>
                      </c:pt>
                      <c:pt idx="8">
                        <c:v>22910</c:v>
                      </c:pt>
                      <c:pt idx="9">
                        <c:v>24745</c:v>
                      </c:pt>
                      <c:pt idx="10">
                        <c:v>28104</c:v>
                      </c:pt>
                      <c:pt idx="11">
                        <c:v>21520</c:v>
                      </c:pt>
                      <c:pt idx="12">
                        <c:v>220579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A9F-493D-88A8-A86B062331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9F-493D-88A8-A86B0623313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9F-493D-88A8-A86B0623313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9F-493D-88A8-A86B0623313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9F-493D-88A8-A86B0623313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9F-493D-88A8-A86B0623313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9F-493D-88A8-A86B0623313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9F-493D-88A8-A86B0623313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9F-493D-88A8-A86B0623313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9F-493D-88A8-A86B0623313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9F-493D-88A8-A86B0623313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9F-493D-88A8-A86B0623313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9F-493D-88A8-A86B0623313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9F-493D-88A8-A86B06233136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5.7096368611789128E-2</c:v>
                </c:pt>
                <c:pt idx="1">
                  <c:v>-9.3628303919132128E-3</c:v>
                </c:pt>
                <c:pt idx="2">
                  <c:v>8.2427964100141748E-2</c:v>
                </c:pt>
                <c:pt idx="3">
                  <c:v>-1.6649492922609643E-2</c:v>
                </c:pt>
                <c:pt idx="4">
                  <c:v>5.8774604934848984E-2</c:v>
                </c:pt>
                <c:pt idx="5">
                  <c:v>-0.23840326836326498</c:v>
                </c:pt>
                <c:pt idx="12">
                  <c:v>-3.1985264186273676E-2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9F-493D-88A8-A86B0623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1-42B9-93FD-F4E5DBC5E17D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11099</c:v>
                </c:pt>
                <c:pt idx="1">
                  <c:v>6226</c:v>
                </c:pt>
                <c:pt idx="2">
                  <c:v>10522</c:v>
                </c:pt>
                <c:pt idx="3">
                  <c:v>12181</c:v>
                </c:pt>
                <c:pt idx="4">
                  <c:v>16997</c:v>
                </c:pt>
                <c:pt idx="5">
                  <c:v>14806</c:v>
                </c:pt>
                <c:pt idx="6">
                  <c:v>16922</c:v>
                </c:pt>
                <c:pt idx="7">
                  <c:v>18481</c:v>
                </c:pt>
                <c:pt idx="8">
                  <c:v>14713</c:v>
                </c:pt>
                <c:pt idx="9">
                  <c:v>9764</c:v>
                </c:pt>
                <c:pt idx="10">
                  <c:v>7049</c:v>
                </c:pt>
                <c:pt idx="11">
                  <c:v>9980</c:v>
                </c:pt>
                <c:pt idx="12">
                  <c:v>148740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1-42B9-93FD-F4E5DBC5E17D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1-42B9-93FD-F4E5DBC5E17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9590</c:v>
                </c:pt>
                <c:pt idx="1">
                  <c:v>8402</c:v>
                </c:pt>
                <c:pt idx="2">
                  <c:v>8419</c:v>
                </c:pt>
                <c:pt idx="3">
                  <c:v>12454</c:v>
                </c:pt>
                <c:pt idx="4">
                  <c:v>11154</c:v>
                </c:pt>
                <c:pt idx="5">
                  <c:v>14257</c:v>
                </c:pt>
                <c:pt idx="6">
                  <c:v>17109</c:v>
                </c:pt>
                <c:pt idx="7">
                  <c:v>18944</c:v>
                </c:pt>
                <c:pt idx="8">
                  <c:v>15331</c:v>
                </c:pt>
                <c:pt idx="9">
                  <c:v>9437</c:v>
                </c:pt>
                <c:pt idx="10">
                  <c:v>7523</c:v>
                </c:pt>
                <c:pt idx="11">
                  <c:v>7328</c:v>
                </c:pt>
                <c:pt idx="12">
                  <c:v>139948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E1-42B9-93FD-F4E5DBC5E17D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E1-42B9-93FD-F4E5DBC5E17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E1-42B9-93FD-F4E5DBC5E17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9796</c:v>
                </c:pt>
                <c:pt idx="1">
                  <c:v>7926</c:v>
                </c:pt>
                <c:pt idx="2">
                  <c:v>9716</c:v>
                </c:pt>
                <c:pt idx="3">
                  <c:v>9930</c:v>
                </c:pt>
                <c:pt idx="4">
                  <c:v>7231</c:v>
                </c:pt>
                <c:pt idx="5">
                  <c:v>8464</c:v>
                </c:pt>
                <c:pt idx="12">
                  <c:v>53063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E1-42B9-93FD-F4E5DBC5E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1E1-42B9-93FD-F4E5DBC5E1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6030</c:v>
                      </c:pt>
                      <c:pt idx="1">
                        <c:v>4164</c:v>
                      </c:pt>
                      <c:pt idx="2">
                        <c:v>5754</c:v>
                      </c:pt>
                      <c:pt idx="3">
                        <c:v>8238</c:v>
                      </c:pt>
                      <c:pt idx="4">
                        <c:v>8230</c:v>
                      </c:pt>
                      <c:pt idx="5">
                        <c:v>11640</c:v>
                      </c:pt>
                      <c:pt idx="6">
                        <c:v>16093</c:v>
                      </c:pt>
                      <c:pt idx="7">
                        <c:v>20033</c:v>
                      </c:pt>
                      <c:pt idx="8">
                        <c:v>17725</c:v>
                      </c:pt>
                      <c:pt idx="9">
                        <c:v>13863</c:v>
                      </c:pt>
                      <c:pt idx="10">
                        <c:v>17150</c:v>
                      </c:pt>
                      <c:pt idx="11">
                        <c:v>16155</c:v>
                      </c:pt>
                      <c:pt idx="12">
                        <c:v>145075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1E1-42B9-93FD-F4E5DBC5E1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E1-42B9-93FD-F4E5DBC5E17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E1-42B9-93FD-F4E5DBC5E17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E1-42B9-93FD-F4E5DBC5E17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E1-42B9-93FD-F4E5DBC5E17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E1-42B9-93FD-F4E5DBC5E17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E1-42B9-93FD-F4E5DBC5E17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E1-42B9-93FD-F4E5DBC5E17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E1-42B9-93FD-F4E5DBC5E17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E1-42B9-93FD-F4E5DBC5E17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E1-42B9-93FD-F4E5DBC5E17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E1-42B9-93FD-F4E5DBC5E17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E1-42B9-93FD-F4E5DBC5E17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E1-42B9-93FD-F4E5DBC5E17D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2.1480709071949988E-2</c:v>
                </c:pt>
                <c:pt idx="1">
                  <c:v>-5.6653177814805944E-2</c:v>
                </c:pt>
                <c:pt idx="2">
                  <c:v>0.15405630122342329</c:v>
                </c:pt>
                <c:pt idx="3">
                  <c:v>-0.20266581018146779</c:v>
                </c:pt>
                <c:pt idx="4">
                  <c:v>-0.35171239017392864</c:v>
                </c:pt>
                <c:pt idx="5">
                  <c:v>-0.40632671670056819</c:v>
                </c:pt>
                <c:pt idx="12">
                  <c:v>-0.17445080589955819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E1-42B9-93FD-F4E5DBC5E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23-452E-8585-F98F00BC67F9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2305</c:v>
                </c:pt>
                <c:pt idx="1">
                  <c:v>2787</c:v>
                </c:pt>
                <c:pt idx="2">
                  <c:v>2824</c:v>
                </c:pt>
                <c:pt idx="3">
                  <c:v>3172</c:v>
                </c:pt>
                <c:pt idx="4">
                  <c:v>4016</c:v>
                </c:pt>
                <c:pt idx="5">
                  <c:v>5206</c:v>
                </c:pt>
                <c:pt idx="6">
                  <c:v>8722</c:v>
                </c:pt>
                <c:pt idx="7">
                  <c:v>12107</c:v>
                </c:pt>
                <c:pt idx="8">
                  <c:v>7095</c:v>
                </c:pt>
                <c:pt idx="9">
                  <c:v>4574</c:v>
                </c:pt>
                <c:pt idx="10">
                  <c:v>2770</c:v>
                </c:pt>
                <c:pt idx="11">
                  <c:v>3501</c:v>
                </c:pt>
                <c:pt idx="12">
                  <c:v>59079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3-452E-8585-F98F00BC67F9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23-452E-8585-F98F00BC67F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3931</c:v>
                </c:pt>
                <c:pt idx="1">
                  <c:v>3667</c:v>
                </c:pt>
                <c:pt idx="2">
                  <c:v>4283</c:v>
                </c:pt>
                <c:pt idx="3">
                  <c:v>5985</c:v>
                </c:pt>
                <c:pt idx="4">
                  <c:v>6881</c:v>
                </c:pt>
                <c:pt idx="5">
                  <c:v>9241</c:v>
                </c:pt>
                <c:pt idx="6">
                  <c:v>9770</c:v>
                </c:pt>
                <c:pt idx="7">
                  <c:v>10498</c:v>
                </c:pt>
                <c:pt idx="8">
                  <c:v>8225</c:v>
                </c:pt>
                <c:pt idx="9">
                  <c:v>6256</c:v>
                </c:pt>
                <c:pt idx="10">
                  <c:v>2803</c:v>
                </c:pt>
                <c:pt idx="11">
                  <c:v>4696</c:v>
                </c:pt>
                <c:pt idx="12">
                  <c:v>76236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23-452E-8585-F98F00BC67F9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23-452E-8585-F98F00BC67F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23-452E-8585-F98F00BC67F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4497</c:v>
                </c:pt>
                <c:pt idx="1">
                  <c:v>4030</c:v>
                </c:pt>
                <c:pt idx="2">
                  <c:v>4033</c:v>
                </c:pt>
                <c:pt idx="3">
                  <c:v>8202</c:v>
                </c:pt>
                <c:pt idx="4">
                  <c:v>11864</c:v>
                </c:pt>
                <c:pt idx="5">
                  <c:v>9432</c:v>
                </c:pt>
                <c:pt idx="12">
                  <c:v>42058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23-452E-8585-F98F00BC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623-452E-8585-F98F00BC67F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5530</c:v>
                      </c:pt>
                      <c:pt idx="1">
                        <c:v>4644</c:v>
                      </c:pt>
                      <c:pt idx="2">
                        <c:v>3320</c:v>
                      </c:pt>
                      <c:pt idx="3">
                        <c:v>6248</c:v>
                      </c:pt>
                      <c:pt idx="4">
                        <c:v>6057</c:v>
                      </c:pt>
                      <c:pt idx="5">
                        <c:v>2599</c:v>
                      </c:pt>
                      <c:pt idx="6">
                        <c:v>3159</c:v>
                      </c:pt>
                      <c:pt idx="7">
                        <c:v>11561</c:v>
                      </c:pt>
                      <c:pt idx="8">
                        <c:v>5185</c:v>
                      </c:pt>
                      <c:pt idx="9">
                        <c:v>10882</c:v>
                      </c:pt>
                      <c:pt idx="10">
                        <c:v>10954</c:v>
                      </c:pt>
                      <c:pt idx="11">
                        <c:v>5365</c:v>
                      </c:pt>
                      <c:pt idx="12">
                        <c:v>75504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623-452E-8585-F98F00BC67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23-452E-8585-F98F00BC67F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23-452E-8585-F98F00BC67F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23-452E-8585-F98F00BC67F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23-452E-8585-F98F00BC67F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23-452E-8585-F98F00BC67F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23-452E-8585-F98F00BC67F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23-452E-8585-F98F00BC67F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23-452E-8585-F98F00BC67F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23-452E-8585-F98F00BC67F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23-452E-8585-F98F00BC67F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23-452E-8585-F98F00BC67F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23-452E-8585-F98F00BC67F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23-452E-8585-F98F00BC67F9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0.14398371915543118</c:v>
                </c:pt>
                <c:pt idx="1">
                  <c:v>9.8991000818107411E-2</c:v>
                </c:pt>
                <c:pt idx="2">
                  <c:v>-5.8370301190754148E-2</c:v>
                </c:pt>
                <c:pt idx="3">
                  <c:v>0.37042606516290721</c:v>
                </c:pt>
                <c:pt idx="4">
                  <c:v>0.72416799883737837</c:v>
                </c:pt>
                <c:pt idx="5">
                  <c:v>2.0668758792338426E-2</c:v>
                </c:pt>
                <c:pt idx="12">
                  <c:v>0.2374367423796635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23-452E-8585-F98F00BC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EA-4093-985C-EEA8FBFFE332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101589</c:v>
                </c:pt>
                <c:pt idx="1">
                  <c:v>104182</c:v>
                </c:pt>
                <c:pt idx="2">
                  <c:v>109207</c:v>
                </c:pt>
                <c:pt idx="3">
                  <c:v>97680</c:v>
                </c:pt>
                <c:pt idx="4">
                  <c:v>96985</c:v>
                </c:pt>
                <c:pt idx="5">
                  <c:v>104917</c:v>
                </c:pt>
                <c:pt idx="6">
                  <c:v>112867</c:v>
                </c:pt>
                <c:pt idx="7">
                  <c:v>119672</c:v>
                </c:pt>
                <c:pt idx="8">
                  <c:v>102423</c:v>
                </c:pt>
                <c:pt idx="9">
                  <c:v>111741</c:v>
                </c:pt>
                <c:pt idx="10">
                  <c:v>99856</c:v>
                </c:pt>
                <c:pt idx="11">
                  <c:v>84356</c:v>
                </c:pt>
                <c:pt idx="12">
                  <c:v>1245475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A-4093-985C-EEA8FBFFE332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EA-4093-985C-EEA8FBFFE3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101638</c:v>
                </c:pt>
                <c:pt idx="1">
                  <c:v>103353</c:v>
                </c:pt>
                <c:pt idx="2">
                  <c:v>100040</c:v>
                </c:pt>
                <c:pt idx="3">
                  <c:v>110714</c:v>
                </c:pt>
                <c:pt idx="4">
                  <c:v>97849</c:v>
                </c:pt>
                <c:pt idx="5">
                  <c:v>97613</c:v>
                </c:pt>
                <c:pt idx="6">
                  <c:v>106674</c:v>
                </c:pt>
                <c:pt idx="7">
                  <c:v>109871</c:v>
                </c:pt>
                <c:pt idx="8">
                  <c:v>83731</c:v>
                </c:pt>
                <c:pt idx="9">
                  <c:v>103411</c:v>
                </c:pt>
                <c:pt idx="10">
                  <c:v>83862</c:v>
                </c:pt>
                <c:pt idx="11">
                  <c:v>96293</c:v>
                </c:pt>
                <c:pt idx="12">
                  <c:v>1195049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EA-4093-985C-EEA8FBFFE332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EA-4093-985C-EEA8FBFFE3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EA-4093-985C-EEA8FBFFE3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86814</c:v>
                </c:pt>
                <c:pt idx="1">
                  <c:v>83654</c:v>
                </c:pt>
                <c:pt idx="2">
                  <c:v>91020</c:v>
                </c:pt>
                <c:pt idx="3">
                  <c:v>84755</c:v>
                </c:pt>
                <c:pt idx="4">
                  <c:v>82822</c:v>
                </c:pt>
                <c:pt idx="5">
                  <c:v>81161</c:v>
                </c:pt>
                <c:pt idx="12">
                  <c:v>510226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EA-4093-985C-EEA8FBFFE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EEA-4093-985C-EEA8FBFFE3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84324</c:v>
                      </c:pt>
                      <c:pt idx="1">
                        <c:v>92342</c:v>
                      </c:pt>
                      <c:pt idx="2">
                        <c:v>100237</c:v>
                      </c:pt>
                      <c:pt idx="3">
                        <c:v>98530</c:v>
                      </c:pt>
                      <c:pt idx="4">
                        <c:v>89765</c:v>
                      </c:pt>
                      <c:pt idx="5">
                        <c:v>78844</c:v>
                      </c:pt>
                      <c:pt idx="6">
                        <c:v>80708</c:v>
                      </c:pt>
                      <c:pt idx="7">
                        <c:v>105217</c:v>
                      </c:pt>
                      <c:pt idx="8">
                        <c:v>84515</c:v>
                      </c:pt>
                      <c:pt idx="9">
                        <c:v>107867</c:v>
                      </c:pt>
                      <c:pt idx="10">
                        <c:v>85669</c:v>
                      </c:pt>
                      <c:pt idx="11">
                        <c:v>87467</c:v>
                      </c:pt>
                      <c:pt idx="12">
                        <c:v>1095485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EEA-4093-985C-EEA8FBFFE3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EA-4093-985C-EEA8FBFFE3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EA-4093-985C-EEA8FBFFE3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EA-4093-985C-EEA8FBFFE3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EA-4093-985C-EEA8FBFFE3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EA-4093-985C-EEA8FBFFE3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EA-4093-985C-EEA8FBFFE3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EA-4093-985C-EEA8FBFFE3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A-4093-985C-EEA8FBFFE3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EA-4093-985C-EEA8FBFFE3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EA-4093-985C-EEA8FBFFE3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EA-4093-985C-EEA8FBFFE3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EA-4093-985C-EEA8FBFFE3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EA-4093-985C-EEA8FBFFE332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-0.1458509612546488</c:v>
                </c:pt>
                <c:pt idx="1">
                  <c:v>-0.19059920853772994</c:v>
                </c:pt>
                <c:pt idx="2">
                  <c:v>-9.0163934426229497E-2</c:v>
                </c:pt>
                <c:pt idx="3">
                  <c:v>-0.23446899217804429</c:v>
                </c:pt>
                <c:pt idx="4">
                  <c:v>-0.15357336303896818</c:v>
                </c:pt>
                <c:pt idx="5">
                  <c:v>-0.16854312437892494</c:v>
                </c:pt>
                <c:pt idx="12">
                  <c:v>-0.16521571251638156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EA-4093-985C-EEA8FBFFE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2-4320-8C79-33986E19E483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58730</c:v>
                </c:pt>
                <c:pt idx="1">
                  <c:v>57712</c:v>
                </c:pt>
                <c:pt idx="2">
                  <c:v>58698</c:v>
                </c:pt>
                <c:pt idx="3">
                  <c:v>58370</c:v>
                </c:pt>
                <c:pt idx="4">
                  <c:v>57570</c:v>
                </c:pt>
                <c:pt idx="5">
                  <c:v>70684</c:v>
                </c:pt>
                <c:pt idx="6">
                  <c:v>75808</c:v>
                </c:pt>
                <c:pt idx="7">
                  <c:v>82502</c:v>
                </c:pt>
                <c:pt idx="8">
                  <c:v>69731</c:v>
                </c:pt>
                <c:pt idx="9">
                  <c:v>68520</c:v>
                </c:pt>
                <c:pt idx="10">
                  <c:v>58789</c:v>
                </c:pt>
                <c:pt idx="11">
                  <c:v>44607</c:v>
                </c:pt>
                <c:pt idx="12">
                  <c:v>761721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2-4320-8C79-33986E19E483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2-4320-8C79-33986E19E48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52009</c:v>
                </c:pt>
                <c:pt idx="1">
                  <c:v>54889</c:v>
                </c:pt>
                <c:pt idx="2">
                  <c:v>56497</c:v>
                </c:pt>
                <c:pt idx="3">
                  <c:v>62530</c:v>
                </c:pt>
                <c:pt idx="4">
                  <c:v>57301</c:v>
                </c:pt>
                <c:pt idx="5">
                  <c:v>58884</c:v>
                </c:pt>
                <c:pt idx="6">
                  <c:v>68383</c:v>
                </c:pt>
                <c:pt idx="7">
                  <c:v>74484</c:v>
                </c:pt>
                <c:pt idx="8">
                  <c:v>55657</c:v>
                </c:pt>
                <c:pt idx="9">
                  <c:v>63890</c:v>
                </c:pt>
                <c:pt idx="10">
                  <c:v>45911</c:v>
                </c:pt>
                <c:pt idx="11">
                  <c:v>42625</c:v>
                </c:pt>
                <c:pt idx="12">
                  <c:v>693060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2-4320-8C79-33986E19E483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2-4320-8C79-33986E19E48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92-4320-8C79-33986E19E48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47214</c:v>
                </c:pt>
                <c:pt idx="1">
                  <c:v>42984</c:v>
                </c:pt>
                <c:pt idx="2">
                  <c:v>53137</c:v>
                </c:pt>
                <c:pt idx="3">
                  <c:v>50051</c:v>
                </c:pt>
                <c:pt idx="4">
                  <c:v>55142</c:v>
                </c:pt>
                <c:pt idx="5">
                  <c:v>50361</c:v>
                </c:pt>
                <c:pt idx="12">
                  <c:v>298889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92-4320-8C79-33986E19E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792-4320-8C79-33986E19E48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50977</c:v>
                      </c:pt>
                      <c:pt idx="1">
                        <c:v>59365</c:v>
                      </c:pt>
                      <c:pt idx="2">
                        <c:v>52398</c:v>
                      </c:pt>
                      <c:pt idx="3">
                        <c:v>62277</c:v>
                      </c:pt>
                      <c:pt idx="4">
                        <c:v>55252</c:v>
                      </c:pt>
                      <c:pt idx="5">
                        <c:v>50592</c:v>
                      </c:pt>
                      <c:pt idx="6">
                        <c:v>46134</c:v>
                      </c:pt>
                      <c:pt idx="7">
                        <c:v>65185</c:v>
                      </c:pt>
                      <c:pt idx="8">
                        <c:v>57053</c:v>
                      </c:pt>
                      <c:pt idx="9">
                        <c:v>68927</c:v>
                      </c:pt>
                      <c:pt idx="10">
                        <c:v>51768</c:v>
                      </c:pt>
                      <c:pt idx="11">
                        <c:v>53949</c:v>
                      </c:pt>
                      <c:pt idx="12">
                        <c:v>673877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792-4320-8C79-33986E19E4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92-4320-8C79-33986E19E48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92-4320-8C79-33986E19E48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92-4320-8C79-33986E19E48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92-4320-8C79-33986E19E48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92-4320-8C79-33986E19E48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92-4320-8C79-33986E19E48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92-4320-8C79-33986E19E48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92-4320-8C79-33986E19E48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92-4320-8C79-33986E19E48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92-4320-8C79-33986E19E48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92-4320-8C79-33986E19E48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92-4320-8C79-33986E19E48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92-4320-8C79-33986E19E483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-9.2195581533965232E-2</c:v>
                </c:pt>
                <c:pt idx="1">
                  <c:v>-0.21689227349742202</c:v>
                </c:pt>
                <c:pt idx="2">
                  <c:v>-5.9472184363771552E-2</c:v>
                </c:pt>
                <c:pt idx="3">
                  <c:v>-0.19956820726051494</c:v>
                </c:pt>
                <c:pt idx="4">
                  <c:v>-3.7678225510898611E-2</c:v>
                </c:pt>
                <c:pt idx="5">
                  <c:v>-0.14474220501324642</c:v>
                </c:pt>
                <c:pt idx="12">
                  <c:v>-0.1263365584168834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92-4320-8C79-33986E19E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0-410F-ADBF-CE2384B05E80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5093</c:v>
                </c:pt>
                <c:pt idx="1">
                  <c:v>5005</c:v>
                </c:pt>
                <c:pt idx="2">
                  <c:v>7007</c:v>
                </c:pt>
                <c:pt idx="3">
                  <c:v>4485</c:v>
                </c:pt>
                <c:pt idx="4">
                  <c:v>4423</c:v>
                </c:pt>
                <c:pt idx="5">
                  <c:v>3422</c:v>
                </c:pt>
                <c:pt idx="6">
                  <c:v>3664</c:v>
                </c:pt>
                <c:pt idx="7">
                  <c:v>4368</c:v>
                </c:pt>
                <c:pt idx="8">
                  <c:v>3728</c:v>
                </c:pt>
                <c:pt idx="9">
                  <c:v>5830</c:v>
                </c:pt>
                <c:pt idx="10">
                  <c:v>7349</c:v>
                </c:pt>
                <c:pt idx="11">
                  <c:v>6382</c:v>
                </c:pt>
                <c:pt idx="12">
                  <c:v>60756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0-410F-ADBF-CE2384B05E80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F0-410F-ADBF-CE2384B05E8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7459</c:v>
                </c:pt>
                <c:pt idx="1">
                  <c:v>5982</c:v>
                </c:pt>
                <c:pt idx="2">
                  <c:v>5715</c:v>
                </c:pt>
                <c:pt idx="3">
                  <c:v>6702</c:v>
                </c:pt>
                <c:pt idx="4">
                  <c:v>4711</c:v>
                </c:pt>
                <c:pt idx="5">
                  <c:v>5395</c:v>
                </c:pt>
                <c:pt idx="6">
                  <c:v>3645</c:v>
                </c:pt>
                <c:pt idx="7">
                  <c:v>3395</c:v>
                </c:pt>
                <c:pt idx="8">
                  <c:v>3957</c:v>
                </c:pt>
                <c:pt idx="9">
                  <c:v>5338</c:v>
                </c:pt>
                <c:pt idx="10">
                  <c:v>6364</c:v>
                </c:pt>
                <c:pt idx="11">
                  <c:v>5797</c:v>
                </c:pt>
                <c:pt idx="12">
                  <c:v>64460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F0-410F-ADBF-CE2384B05E80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F0-410F-ADBF-CE2384B05E8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F0-410F-ADBF-CE2384B05E8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4710</c:v>
                </c:pt>
                <c:pt idx="1">
                  <c:v>5391</c:v>
                </c:pt>
                <c:pt idx="2">
                  <c:v>7167</c:v>
                </c:pt>
                <c:pt idx="3">
                  <c:v>4444</c:v>
                </c:pt>
                <c:pt idx="4">
                  <c:v>2582</c:v>
                </c:pt>
                <c:pt idx="5">
                  <c:v>3169</c:v>
                </c:pt>
                <c:pt idx="12">
                  <c:v>27463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F0-410F-ADBF-CE2384B0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CF0-410F-ADBF-CE2384B05E8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4976</c:v>
                      </c:pt>
                      <c:pt idx="1">
                        <c:v>3796</c:v>
                      </c:pt>
                      <c:pt idx="2">
                        <c:v>7067</c:v>
                      </c:pt>
                      <c:pt idx="3">
                        <c:v>3719</c:v>
                      </c:pt>
                      <c:pt idx="4">
                        <c:v>2829</c:v>
                      </c:pt>
                      <c:pt idx="5">
                        <c:v>2320</c:v>
                      </c:pt>
                      <c:pt idx="6">
                        <c:v>3214</c:v>
                      </c:pt>
                      <c:pt idx="7">
                        <c:v>2991</c:v>
                      </c:pt>
                      <c:pt idx="8">
                        <c:v>1957</c:v>
                      </c:pt>
                      <c:pt idx="9">
                        <c:v>3075</c:v>
                      </c:pt>
                      <c:pt idx="10">
                        <c:v>5078</c:v>
                      </c:pt>
                      <c:pt idx="11">
                        <c:v>4905</c:v>
                      </c:pt>
                      <c:pt idx="12">
                        <c:v>45927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CF0-410F-ADBF-CE2384B05E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F0-410F-ADBF-CE2384B05E8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F0-410F-ADBF-CE2384B05E8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F0-410F-ADBF-CE2384B05E8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F0-410F-ADBF-CE2384B05E8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F0-410F-ADBF-CE2384B05E8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F0-410F-ADBF-CE2384B05E8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F0-410F-ADBF-CE2384B05E8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F0-410F-ADBF-CE2384B05E8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F0-410F-ADBF-CE2384B05E8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F0-410F-ADBF-CE2384B05E8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F0-410F-ADBF-CE2384B05E8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F0-410F-ADBF-CE2384B05E8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F0-410F-ADBF-CE2384B05E80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-0.36854806274299501</c:v>
                </c:pt>
                <c:pt idx="1">
                  <c:v>-9.8796389167502552E-2</c:v>
                </c:pt>
                <c:pt idx="2">
                  <c:v>0.25406824146981632</c:v>
                </c:pt>
                <c:pt idx="3">
                  <c:v>-0.33691435392420177</c:v>
                </c:pt>
                <c:pt idx="4">
                  <c:v>-0.45192103587348753</c:v>
                </c:pt>
                <c:pt idx="5">
                  <c:v>-0.41260426320667287</c:v>
                </c:pt>
                <c:pt idx="12">
                  <c:v>-0.23637526415304189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F0-410F-ADBF-CE2384B0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61-409B-9954-B0A363F206C3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4322</c:v>
                </c:pt>
                <c:pt idx="1">
                  <c:v>6182</c:v>
                </c:pt>
                <c:pt idx="2">
                  <c:v>4939</c:v>
                </c:pt>
                <c:pt idx="3">
                  <c:v>7525</c:v>
                </c:pt>
                <c:pt idx="4">
                  <c:v>6516</c:v>
                </c:pt>
                <c:pt idx="5">
                  <c:v>6666</c:v>
                </c:pt>
                <c:pt idx="6">
                  <c:v>6802</c:v>
                </c:pt>
                <c:pt idx="7">
                  <c:v>9306</c:v>
                </c:pt>
                <c:pt idx="8">
                  <c:v>7942</c:v>
                </c:pt>
                <c:pt idx="9">
                  <c:v>10904</c:v>
                </c:pt>
                <c:pt idx="10">
                  <c:v>7615</c:v>
                </c:pt>
                <c:pt idx="11">
                  <c:v>6510</c:v>
                </c:pt>
                <c:pt idx="12">
                  <c:v>85229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1-409B-9954-B0A363F206C3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61-409B-9954-B0A363F206C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6767</c:v>
                </c:pt>
                <c:pt idx="1">
                  <c:v>8224</c:v>
                </c:pt>
                <c:pt idx="2">
                  <c:v>7064</c:v>
                </c:pt>
                <c:pt idx="3">
                  <c:v>11050</c:v>
                </c:pt>
                <c:pt idx="4">
                  <c:v>12848</c:v>
                </c:pt>
                <c:pt idx="5">
                  <c:v>9715</c:v>
                </c:pt>
                <c:pt idx="6">
                  <c:v>7633</c:v>
                </c:pt>
                <c:pt idx="7">
                  <c:v>9120</c:v>
                </c:pt>
                <c:pt idx="8">
                  <c:v>5805</c:v>
                </c:pt>
                <c:pt idx="9">
                  <c:v>8865</c:v>
                </c:pt>
                <c:pt idx="10">
                  <c:v>6675</c:v>
                </c:pt>
                <c:pt idx="11">
                  <c:v>8720</c:v>
                </c:pt>
                <c:pt idx="12">
                  <c:v>102486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61-409B-9954-B0A363F206C3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61-409B-9954-B0A363F206C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61-409B-9954-B0A363F206C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7213</c:v>
                </c:pt>
                <c:pt idx="1">
                  <c:v>8061</c:v>
                </c:pt>
                <c:pt idx="2">
                  <c:v>7414</c:v>
                </c:pt>
                <c:pt idx="3">
                  <c:v>8815</c:v>
                </c:pt>
                <c:pt idx="4">
                  <c:v>5288</c:v>
                </c:pt>
                <c:pt idx="5">
                  <c:v>6147</c:v>
                </c:pt>
                <c:pt idx="12">
                  <c:v>42938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61-409B-9954-B0A363F20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F61-409B-9954-B0A363F206C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3457</c:v>
                      </c:pt>
                      <c:pt idx="1">
                        <c:v>5286</c:v>
                      </c:pt>
                      <c:pt idx="2">
                        <c:v>6981</c:v>
                      </c:pt>
                      <c:pt idx="3">
                        <c:v>7206</c:v>
                      </c:pt>
                      <c:pt idx="4">
                        <c:v>5583</c:v>
                      </c:pt>
                      <c:pt idx="5">
                        <c:v>3065</c:v>
                      </c:pt>
                      <c:pt idx="6">
                        <c:v>3821</c:v>
                      </c:pt>
                      <c:pt idx="7">
                        <c:v>7591</c:v>
                      </c:pt>
                      <c:pt idx="8">
                        <c:v>6027</c:v>
                      </c:pt>
                      <c:pt idx="9">
                        <c:v>6802</c:v>
                      </c:pt>
                      <c:pt idx="10">
                        <c:v>4995</c:v>
                      </c:pt>
                      <c:pt idx="11">
                        <c:v>4838</c:v>
                      </c:pt>
                      <c:pt idx="12">
                        <c:v>65652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F61-409B-9954-B0A363F206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61-409B-9954-B0A363F206C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61-409B-9954-B0A363F206C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61-409B-9954-B0A363F206C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61-409B-9954-B0A363F206C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1-409B-9954-B0A363F206C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1-409B-9954-B0A363F206C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1-409B-9954-B0A363F206C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1-409B-9954-B0A363F206C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1-409B-9954-B0A363F206C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1-409B-9954-B0A363F206C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1-409B-9954-B0A363F206C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1-409B-9954-B0A363F206C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1-409B-9954-B0A363F206C3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6.5908083345648016E-2</c:v>
                </c:pt>
                <c:pt idx="1">
                  <c:v>-1.9820038910505877E-2</c:v>
                </c:pt>
                <c:pt idx="2">
                  <c:v>4.9546998867497249E-2</c:v>
                </c:pt>
                <c:pt idx="3">
                  <c:v>-0.20226244343891397</c:v>
                </c:pt>
                <c:pt idx="4">
                  <c:v>-0.58841843088418433</c:v>
                </c:pt>
                <c:pt idx="5">
                  <c:v>-0.36726711271230061</c:v>
                </c:pt>
                <c:pt idx="12">
                  <c:v>-0.22867715743335493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61-409B-9954-B0A363F20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2-4D43-A310-A9013A71B7AB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3117</c:v>
                </c:pt>
                <c:pt idx="1">
                  <c:v>3826</c:v>
                </c:pt>
                <c:pt idx="2">
                  <c:v>2968</c:v>
                </c:pt>
                <c:pt idx="3">
                  <c:v>2779</c:v>
                </c:pt>
                <c:pt idx="4">
                  <c:v>1796</c:v>
                </c:pt>
                <c:pt idx="5">
                  <c:v>1704</c:v>
                </c:pt>
                <c:pt idx="6">
                  <c:v>2649</c:v>
                </c:pt>
                <c:pt idx="7">
                  <c:v>2079</c:v>
                </c:pt>
                <c:pt idx="8">
                  <c:v>2306</c:v>
                </c:pt>
                <c:pt idx="9">
                  <c:v>3906</c:v>
                </c:pt>
                <c:pt idx="10">
                  <c:v>3622</c:v>
                </c:pt>
                <c:pt idx="11">
                  <c:v>2445</c:v>
                </c:pt>
                <c:pt idx="12">
                  <c:v>33197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2-4D43-A310-A9013A71B7AB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2-4D43-A310-A9013A71B7A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2934</c:v>
                </c:pt>
                <c:pt idx="1">
                  <c:v>2981</c:v>
                </c:pt>
                <c:pt idx="2">
                  <c:v>4117</c:v>
                </c:pt>
                <c:pt idx="3">
                  <c:v>2919</c:v>
                </c:pt>
                <c:pt idx="4">
                  <c:v>2585</c:v>
                </c:pt>
                <c:pt idx="5">
                  <c:v>1764</c:v>
                </c:pt>
                <c:pt idx="6">
                  <c:v>4169</c:v>
                </c:pt>
                <c:pt idx="7">
                  <c:v>3007</c:v>
                </c:pt>
                <c:pt idx="8">
                  <c:v>1652</c:v>
                </c:pt>
                <c:pt idx="9">
                  <c:v>2726</c:v>
                </c:pt>
                <c:pt idx="10">
                  <c:v>2523</c:v>
                </c:pt>
                <c:pt idx="11">
                  <c:v>2427</c:v>
                </c:pt>
                <c:pt idx="12">
                  <c:v>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E2-4D43-A310-A9013A71B7AB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E2-4D43-A310-A9013A71B7A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E2-4D43-A310-A9013A71B7A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2483</c:v>
                </c:pt>
                <c:pt idx="1">
                  <c:v>2543</c:v>
                </c:pt>
                <c:pt idx="2">
                  <c:v>1602</c:v>
                </c:pt>
                <c:pt idx="3">
                  <c:v>1708</c:v>
                </c:pt>
                <c:pt idx="4">
                  <c:v>1245</c:v>
                </c:pt>
                <c:pt idx="5">
                  <c:v>1342</c:v>
                </c:pt>
                <c:pt idx="12">
                  <c:v>10923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E2-4D43-A310-A9013A71B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EE2-4D43-A310-A9013A71B7A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3777</c:v>
                      </c:pt>
                      <c:pt idx="1">
                        <c:v>2670</c:v>
                      </c:pt>
                      <c:pt idx="2">
                        <c:v>4541</c:v>
                      </c:pt>
                      <c:pt idx="3">
                        <c:v>5354</c:v>
                      </c:pt>
                      <c:pt idx="4">
                        <c:v>3171</c:v>
                      </c:pt>
                      <c:pt idx="5">
                        <c:v>2792</c:v>
                      </c:pt>
                      <c:pt idx="6">
                        <c:v>5024</c:v>
                      </c:pt>
                      <c:pt idx="7">
                        <c:v>3955</c:v>
                      </c:pt>
                      <c:pt idx="8">
                        <c:v>2964</c:v>
                      </c:pt>
                      <c:pt idx="9">
                        <c:v>2701</c:v>
                      </c:pt>
                      <c:pt idx="10">
                        <c:v>2267</c:v>
                      </c:pt>
                      <c:pt idx="11">
                        <c:v>2033</c:v>
                      </c:pt>
                      <c:pt idx="12">
                        <c:v>41249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EE2-4D43-A310-A9013A71B7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E2-4D43-A310-A9013A71B7A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E2-4D43-A310-A9013A71B7A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2-4D43-A310-A9013A71B7A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2-4D43-A310-A9013A71B7A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2-4D43-A310-A9013A71B7A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2-4D43-A310-A9013A71B7A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2-4D43-A310-A9013A71B7A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2-4D43-A310-A9013A71B7A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2-4D43-A310-A9013A71B7A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2-4D43-A310-A9013A71B7A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2-4D43-A310-A9013A71B7A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2-4D43-A310-A9013A71B7A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2-4D43-A310-A9013A71B7AB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-0.15371506475800956</c:v>
                </c:pt>
                <c:pt idx="1">
                  <c:v>-0.14693056021469308</c:v>
                </c:pt>
                <c:pt idx="2">
                  <c:v>-0.61088170998299729</c:v>
                </c:pt>
                <c:pt idx="3">
                  <c:v>-0.4148681055155875</c:v>
                </c:pt>
                <c:pt idx="4">
                  <c:v>-0.51837524177949712</c:v>
                </c:pt>
                <c:pt idx="5">
                  <c:v>-0.23922902494331066</c:v>
                </c:pt>
                <c:pt idx="12">
                  <c:v>-0.36861271676300578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E2-4D43-A310-A9013A71B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1E-4D00-A8E3-BEB3116B7BD2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3216</c:v>
                </c:pt>
                <c:pt idx="1">
                  <c:v>4610</c:v>
                </c:pt>
                <c:pt idx="2">
                  <c:v>2983</c:v>
                </c:pt>
                <c:pt idx="3">
                  <c:v>4037</c:v>
                </c:pt>
                <c:pt idx="4">
                  <c:v>5058</c:v>
                </c:pt>
                <c:pt idx="5">
                  <c:v>2200</c:v>
                </c:pt>
                <c:pt idx="6">
                  <c:v>2447</c:v>
                </c:pt>
                <c:pt idx="7">
                  <c:v>2598</c:v>
                </c:pt>
                <c:pt idx="8">
                  <c:v>2654</c:v>
                </c:pt>
                <c:pt idx="9">
                  <c:v>4208</c:v>
                </c:pt>
                <c:pt idx="10">
                  <c:v>4236</c:v>
                </c:pt>
                <c:pt idx="11">
                  <c:v>3130</c:v>
                </c:pt>
                <c:pt idx="12">
                  <c:v>41377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E-4D00-A8E3-BEB3116B7BD2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1E-4D00-A8E3-BEB3116B7BD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3126</c:v>
                </c:pt>
                <c:pt idx="1">
                  <c:v>4274</c:v>
                </c:pt>
                <c:pt idx="2">
                  <c:v>3784</c:v>
                </c:pt>
                <c:pt idx="3">
                  <c:v>4857</c:v>
                </c:pt>
                <c:pt idx="4">
                  <c:v>3016</c:v>
                </c:pt>
                <c:pt idx="5">
                  <c:v>2339</c:v>
                </c:pt>
                <c:pt idx="6">
                  <c:v>4271</c:v>
                </c:pt>
                <c:pt idx="7">
                  <c:v>3671</c:v>
                </c:pt>
                <c:pt idx="8">
                  <c:v>3742</c:v>
                </c:pt>
                <c:pt idx="9">
                  <c:v>4076</c:v>
                </c:pt>
                <c:pt idx="10">
                  <c:v>2731</c:v>
                </c:pt>
                <c:pt idx="11">
                  <c:v>2597</c:v>
                </c:pt>
                <c:pt idx="12">
                  <c:v>42484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1E-4D00-A8E3-BEB3116B7BD2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1E-4D00-A8E3-BEB3116B7BD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1E-4D00-A8E3-BEB3116B7BD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2529</c:v>
                </c:pt>
                <c:pt idx="1">
                  <c:v>2443</c:v>
                </c:pt>
                <c:pt idx="2">
                  <c:v>2074</c:v>
                </c:pt>
                <c:pt idx="3">
                  <c:v>1994</c:v>
                </c:pt>
                <c:pt idx="4">
                  <c:v>2038</c:v>
                </c:pt>
                <c:pt idx="5">
                  <c:v>1779</c:v>
                </c:pt>
                <c:pt idx="12">
                  <c:v>12857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1E-4D00-A8E3-BEB3116B7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1E-4D00-A8E3-BEB3116B7BD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4353</c:v>
                      </c:pt>
                      <c:pt idx="1">
                        <c:v>3212</c:v>
                      </c:pt>
                      <c:pt idx="2">
                        <c:v>5444</c:v>
                      </c:pt>
                      <c:pt idx="3">
                        <c:v>3263</c:v>
                      </c:pt>
                      <c:pt idx="4">
                        <c:v>6241</c:v>
                      </c:pt>
                      <c:pt idx="5">
                        <c:v>2005</c:v>
                      </c:pt>
                      <c:pt idx="6">
                        <c:v>2052</c:v>
                      </c:pt>
                      <c:pt idx="7">
                        <c:v>1997</c:v>
                      </c:pt>
                      <c:pt idx="8">
                        <c:v>3035</c:v>
                      </c:pt>
                      <c:pt idx="9">
                        <c:v>3070</c:v>
                      </c:pt>
                      <c:pt idx="10">
                        <c:v>3898</c:v>
                      </c:pt>
                      <c:pt idx="11">
                        <c:v>2693</c:v>
                      </c:pt>
                      <c:pt idx="12">
                        <c:v>41263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1E-4D00-A8E3-BEB3116B7B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1E-4D00-A8E3-BEB3116B7BD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E-4D00-A8E3-BEB3116B7BD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E-4D00-A8E3-BEB3116B7BD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E-4D00-A8E3-BEB3116B7BD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E-4D00-A8E3-BEB3116B7BD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E-4D00-A8E3-BEB3116B7BD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E-4D00-A8E3-BEB3116B7BD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E-4D00-A8E3-BEB3116B7BD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1E-4D00-A8E3-BEB3116B7BD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1E-4D00-A8E3-BEB3116B7BD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1E-4D00-A8E3-BEB3116B7BD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1E-4D00-A8E3-BEB3116B7BD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1E-4D00-A8E3-BEB3116B7BD2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-0.19097888675623798</c:v>
                </c:pt>
                <c:pt idx="1">
                  <c:v>-0.42840430510060834</c:v>
                </c:pt>
                <c:pt idx="2">
                  <c:v>-0.45190274841437628</c:v>
                </c:pt>
                <c:pt idx="3">
                  <c:v>-0.58945851348569078</c:v>
                </c:pt>
                <c:pt idx="4">
                  <c:v>-0.32427055702917773</c:v>
                </c:pt>
                <c:pt idx="5">
                  <c:v>-0.23941855493800768</c:v>
                </c:pt>
                <c:pt idx="12">
                  <c:v>-0.3990932884651337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1E-4D00-A8E3-BEB3116B7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84-4320-A535-F3912F797682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2119</c:v>
                </c:pt>
                <c:pt idx="1">
                  <c:v>3693</c:v>
                </c:pt>
                <c:pt idx="2">
                  <c:v>2780</c:v>
                </c:pt>
                <c:pt idx="3">
                  <c:v>629</c:v>
                </c:pt>
                <c:pt idx="4">
                  <c:v>309</c:v>
                </c:pt>
                <c:pt idx="5">
                  <c:v>224</c:v>
                </c:pt>
                <c:pt idx="6">
                  <c:v>207</c:v>
                </c:pt>
                <c:pt idx="7">
                  <c:v>7</c:v>
                </c:pt>
                <c:pt idx="8">
                  <c:v>25</c:v>
                </c:pt>
                <c:pt idx="9">
                  <c:v>352</c:v>
                </c:pt>
                <c:pt idx="10">
                  <c:v>405</c:v>
                </c:pt>
                <c:pt idx="11">
                  <c:v>883</c:v>
                </c:pt>
                <c:pt idx="12">
                  <c:v>11633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4-4320-A535-F3912F797682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4-4320-A535-F3912F79768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1241</c:v>
                </c:pt>
                <c:pt idx="1">
                  <c:v>1753</c:v>
                </c:pt>
                <c:pt idx="2">
                  <c:v>1536</c:v>
                </c:pt>
                <c:pt idx="3">
                  <c:v>896</c:v>
                </c:pt>
                <c:pt idx="4">
                  <c:v>182</c:v>
                </c:pt>
                <c:pt idx="5">
                  <c:v>235</c:v>
                </c:pt>
                <c:pt idx="6">
                  <c:v>326</c:v>
                </c:pt>
                <c:pt idx="7">
                  <c:v>62</c:v>
                </c:pt>
                <c:pt idx="8">
                  <c:v>79</c:v>
                </c:pt>
                <c:pt idx="9">
                  <c:v>534</c:v>
                </c:pt>
                <c:pt idx="10">
                  <c:v>1391</c:v>
                </c:pt>
                <c:pt idx="11">
                  <c:v>1054</c:v>
                </c:pt>
                <c:pt idx="12">
                  <c:v>9289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4-4320-A535-F3912F797682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84-4320-A535-F3912F79768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84-4320-A535-F3912F79768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1051</c:v>
                </c:pt>
                <c:pt idx="1">
                  <c:v>1413</c:v>
                </c:pt>
                <c:pt idx="2">
                  <c:v>758</c:v>
                </c:pt>
                <c:pt idx="3">
                  <c:v>444</c:v>
                </c:pt>
                <c:pt idx="4">
                  <c:v>715</c:v>
                </c:pt>
                <c:pt idx="5">
                  <c:v>593</c:v>
                </c:pt>
                <c:pt idx="12">
                  <c:v>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84-4320-A535-F3912F79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084-4320-A535-F3912F79768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804</c:v>
                      </c:pt>
                      <c:pt idx="1">
                        <c:v>960</c:v>
                      </c:pt>
                      <c:pt idx="2">
                        <c:v>982</c:v>
                      </c:pt>
                      <c:pt idx="3">
                        <c:v>510</c:v>
                      </c:pt>
                      <c:pt idx="4">
                        <c:v>64</c:v>
                      </c:pt>
                      <c:pt idx="5">
                        <c:v>162</c:v>
                      </c:pt>
                      <c:pt idx="6">
                        <c:v>183</c:v>
                      </c:pt>
                      <c:pt idx="7">
                        <c:v>633</c:v>
                      </c:pt>
                      <c:pt idx="8">
                        <c:v>93</c:v>
                      </c:pt>
                      <c:pt idx="9">
                        <c:v>5288</c:v>
                      </c:pt>
                      <c:pt idx="10">
                        <c:v>1469</c:v>
                      </c:pt>
                      <c:pt idx="11">
                        <c:v>835</c:v>
                      </c:pt>
                      <c:pt idx="12">
                        <c:v>11983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084-4320-A535-F3912F7976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84-4320-A535-F3912F79768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84-4320-A535-F3912F79768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84-4320-A535-F3912F79768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84-4320-A535-F3912F79768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84-4320-A535-F3912F79768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84-4320-A535-F3912F79768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84-4320-A535-F3912F79768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84-4320-A535-F3912F79768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84-4320-A535-F3912F79768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84-4320-A535-F3912F79768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84-4320-A535-F3912F79768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84-4320-A535-F3912F79768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84-4320-A535-F3912F797682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-0.15310233682514096</c:v>
                </c:pt>
                <c:pt idx="1">
                  <c:v>-0.19395322304620655</c:v>
                </c:pt>
                <c:pt idx="2">
                  <c:v>-0.50651041666666674</c:v>
                </c:pt>
                <c:pt idx="3">
                  <c:v>-0.5044642857142857</c:v>
                </c:pt>
                <c:pt idx="4">
                  <c:v>2.9285714285714284</c:v>
                </c:pt>
                <c:pt idx="5">
                  <c:v>1.5234042553191491</c:v>
                </c:pt>
                <c:pt idx="12">
                  <c:v>-0.14872497004963203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84-4320-A535-F3912F79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5-45F4-837D-53767DC91422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536</c:v>
                </c:pt>
                <c:pt idx="1">
                  <c:v>676</c:v>
                </c:pt>
                <c:pt idx="2">
                  <c:v>858</c:v>
                </c:pt>
                <c:pt idx="3">
                  <c:v>1119</c:v>
                </c:pt>
                <c:pt idx="4">
                  <c:v>1531</c:v>
                </c:pt>
                <c:pt idx="5">
                  <c:v>2056</c:v>
                </c:pt>
                <c:pt idx="6">
                  <c:v>1930</c:v>
                </c:pt>
                <c:pt idx="7">
                  <c:v>2655</c:v>
                </c:pt>
                <c:pt idx="8">
                  <c:v>1981</c:v>
                </c:pt>
                <c:pt idx="9">
                  <c:v>1345</c:v>
                </c:pt>
                <c:pt idx="10">
                  <c:v>720</c:v>
                </c:pt>
                <c:pt idx="11">
                  <c:v>692</c:v>
                </c:pt>
                <c:pt idx="12">
                  <c:v>16099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5-45F4-837D-53767DC91422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5-45F4-837D-53767DC9142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634</c:v>
                </c:pt>
                <c:pt idx="1">
                  <c:v>634</c:v>
                </c:pt>
                <c:pt idx="2">
                  <c:v>1049</c:v>
                </c:pt>
                <c:pt idx="3">
                  <c:v>1856</c:v>
                </c:pt>
                <c:pt idx="4">
                  <c:v>2438</c:v>
                </c:pt>
                <c:pt idx="5">
                  <c:v>2029</c:v>
                </c:pt>
                <c:pt idx="6">
                  <c:v>2689</c:v>
                </c:pt>
                <c:pt idx="7">
                  <c:v>2952</c:v>
                </c:pt>
                <c:pt idx="8">
                  <c:v>2092</c:v>
                </c:pt>
                <c:pt idx="9">
                  <c:v>1595</c:v>
                </c:pt>
                <c:pt idx="10">
                  <c:v>1116</c:v>
                </c:pt>
                <c:pt idx="11">
                  <c:v>1402</c:v>
                </c:pt>
                <c:pt idx="12">
                  <c:v>20486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A5-45F4-837D-53767DC91422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A5-45F4-837D-53767DC9142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A5-45F4-837D-53767DC9142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1125</c:v>
                </c:pt>
                <c:pt idx="1">
                  <c:v>1247</c:v>
                </c:pt>
                <c:pt idx="2">
                  <c:v>1301</c:v>
                </c:pt>
                <c:pt idx="3">
                  <c:v>2425</c:v>
                </c:pt>
                <c:pt idx="4">
                  <c:v>2757</c:v>
                </c:pt>
                <c:pt idx="5">
                  <c:v>2539</c:v>
                </c:pt>
                <c:pt idx="12">
                  <c:v>11394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A5-45F4-837D-53767DC91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8A5-45F4-837D-53767DC9142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895</c:v>
                      </c:pt>
                      <c:pt idx="1">
                        <c:v>918</c:v>
                      </c:pt>
                      <c:pt idx="2">
                        <c:v>1444</c:v>
                      </c:pt>
                      <c:pt idx="3">
                        <c:v>1744</c:v>
                      </c:pt>
                      <c:pt idx="4">
                        <c:v>1571</c:v>
                      </c:pt>
                      <c:pt idx="5">
                        <c:v>964</c:v>
                      </c:pt>
                      <c:pt idx="6">
                        <c:v>1304</c:v>
                      </c:pt>
                      <c:pt idx="7">
                        <c:v>2841</c:v>
                      </c:pt>
                      <c:pt idx="8">
                        <c:v>1911</c:v>
                      </c:pt>
                      <c:pt idx="9">
                        <c:v>1349</c:v>
                      </c:pt>
                      <c:pt idx="10">
                        <c:v>719</c:v>
                      </c:pt>
                      <c:pt idx="11">
                        <c:v>699</c:v>
                      </c:pt>
                      <c:pt idx="12">
                        <c:v>16359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8A5-45F4-837D-53767DC914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A5-45F4-837D-53767DC9142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A5-45F4-837D-53767DC9142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A5-45F4-837D-53767DC9142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A5-45F4-837D-53767DC9142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A5-45F4-837D-53767DC9142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A5-45F4-837D-53767DC9142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A5-45F4-837D-53767DC9142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A5-45F4-837D-53767DC9142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A5-45F4-837D-53767DC9142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A5-45F4-837D-53767DC9142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A5-45F4-837D-53767DC9142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A5-45F4-837D-53767DC9142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A5-45F4-837D-53767DC91422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0.77444794952681395</c:v>
                </c:pt>
                <c:pt idx="1">
                  <c:v>0.96687697160883279</c:v>
                </c:pt>
                <c:pt idx="2">
                  <c:v>0.24022878932316494</c:v>
                </c:pt>
                <c:pt idx="3">
                  <c:v>0.30657327586206895</c:v>
                </c:pt>
                <c:pt idx="4">
                  <c:v>0.13084495488104997</c:v>
                </c:pt>
                <c:pt idx="5">
                  <c:v>0.25135534746180377</c:v>
                </c:pt>
                <c:pt idx="12">
                  <c:v>0.31875000000000009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A5-45F4-837D-53767DC91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C-4E53-B235-C46A9BE3DBE6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1931</c:v>
                </c:pt>
                <c:pt idx="1">
                  <c:v>2980</c:v>
                </c:pt>
                <c:pt idx="2">
                  <c:v>2778</c:v>
                </c:pt>
                <c:pt idx="3">
                  <c:v>613</c:v>
                </c:pt>
                <c:pt idx="4">
                  <c:v>117</c:v>
                </c:pt>
                <c:pt idx="5">
                  <c:v>67</c:v>
                </c:pt>
                <c:pt idx="6">
                  <c:v>384</c:v>
                </c:pt>
                <c:pt idx="7">
                  <c:v>22</c:v>
                </c:pt>
                <c:pt idx="8">
                  <c:v>22</c:v>
                </c:pt>
                <c:pt idx="9">
                  <c:v>185</c:v>
                </c:pt>
                <c:pt idx="10">
                  <c:v>662</c:v>
                </c:pt>
                <c:pt idx="11">
                  <c:v>1223</c:v>
                </c:pt>
                <c:pt idx="12">
                  <c:v>10984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C-4E53-B235-C46A9BE3DBE6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C-4E53-B235-C46A9BE3DBE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1221</c:v>
                </c:pt>
                <c:pt idx="1">
                  <c:v>1547</c:v>
                </c:pt>
                <c:pt idx="2">
                  <c:v>1386</c:v>
                </c:pt>
                <c:pt idx="3">
                  <c:v>526</c:v>
                </c:pt>
                <c:pt idx="4">
                  <c:v>143</c:v>
                </c:pt>
                <c:pt idx="5">
                  <c:v>93</c:v>
                </c:pt>
                <c:pt idx="6">
                  <c:v>102</c:v>
                </c:pt>
                <c:pt idx="7">
                  <c:v>4</c:v>
                </c:pt>
                <c:pt idx="8">
                  <c:v>80</c:v>
                </c:pt>
                <c:pt idx="9">
                  <c:v>270</c:v>
                </c:pt>
                <c:pt idx="10">
                  <c:v>385</c:v>
                </c:pt>
                <c:pt idx="11">
                  <c:v>960</c:v>
                </c:pt>
                <c:pt idx="12">
                  <c:v>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C-4E53-B235-C46A9BE3DBE6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C-4E53-B235-C46A9BE3DBE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1C-4E53-B235-C46A9BE3DBE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1075</c:v>
                </c:pt>
                <c:pt idx="1">
                  <c:v>990</c:v>
                </c:pt>
                <c:pt idx="2">
                  <c:v>684</c:v>
                </c:pt>
                <c:pt idx="3">
                  <c:v>806</c:v>
                </c:pt>
                <c:pt idx="4">
                  <c:v>621</c:v>
                </c:pt>
                <c:pt idx="5">
                  <c:v>278</c:v>
                </c:pt>
                <c:pt idx="12">
                  <c:v>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1C-4E53-B235-C46A9BE3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D1C-4E53-B235-C46A9BE3DBE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1330</c:v>
                      </c:pt>
                      <c:pt idx="1">
                        <c:v>922</c:v>
                      </c:pt>
                      <c:pt idx="2">
                        <c:v>1729</c:v>
                      </c:pt>
                      <c:pt idx="3">
                        <c:v>782</c:v>
                      </c:pt>
                      <c:pt idx="4">
                        <c:v>175</c:v>
                      </c:pt>
                      <c:pt idx="5">
                        <c:v>278</c:v>
                      </c:pt>
                      <c:pt idx="6">
                        <c:v>26</c:v>
                      </c:pt>
                      <c:pt idx="7">
                        <c:v>38</c:v>
                      </c:pt>
                      <c:pt idx="8">
                        <c:v>81</c:v>
                      </c:pt>
                      <c:pt idx="9">
                        <c:v>258</c:v>
                      </c:pt>
                      <c:pt idx="10">
                        <c:v>980</c:v>
                      </c:pt>
                      <c:pt idx="11">
                        <c:v>908</c:v>
                      </c:pt>
                      <c:pt idx="12">
                        <c:v>7507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D1C-4E53-B235-C46A9BE3DB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1C-4E53-B235-C46A9BE3DBE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1C-4E53-B235-C46A9BE3DBE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1C-4E53-B235-C46A9BE3DBE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1C-4E53-B235-C46A9BE3DBE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1C-4E53-B235-C46A9BE3DBE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1C-4E53-B235-C46A9BE3DBE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1C-4E53-B235-C46A9BE3DBE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1C-4E53-B235-C46A9BE3DBE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1C-4E53-B235-C46A9BE3DBE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1C-4E53-B235-C46A9BE3DBE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1C-4E53-B235-C46A9BE3DBE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1C-4E53-B235-C46A9BE3DBE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1C-4E53-B235-C46A9BE3DBE6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-0.11957411957411956</c:v>
                </c:pt>
                <c:pt idx="1">
                  <c:v>-0.36005171299288952</c:v>
                </c:pt>
                <c:pt idx="2">
                  <c:v>-0.50649350649350655</c:v>
                </c:pt>
                <c:pt idx="3">
                  <c:v>0.5323193916349811</c:v>
                </c:pt>
                <c:pt idx="4">
                  <c:v>3.3426573426573425</c:v>
                </c:pt>
                <c:pt idx="5">
                  <c:v>1.989247311827957</c:v>
                </c:pt>
                <c:pt idx="12">
                  <c:v>-9.3978844589096777E-2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1C-4E53-B235-C46A9BE3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7-422D-8C16-CDE2D5250EE8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114993</c:v>
                </c:pt>
                <c:pt idx="1">
                  <c:v>113195</c:v>
                </c:pt>
                <c:pt idx="2">
                  <c:v>122553</c:v>
                </c:pt>
                <c:pt idx="3">
                  <c:v>113033</c:v>
                </c:pt>
                <c:pt idx="4">
                  <c:v>117998</c:v>
                </c:pt>
                <c:pt idx="5">
                  <c:v>124929</c:v>
                </c:pt>
                <c:pt idx="6">
                  <c:v>138511</c:v>
                </c:pt>
                <c:pt idx="7">
                  <c:v>150260</c:v>
                </c:pt>
                <c:pt idx="8">
                  <c:v>124231</c:v>
                </c:pt>
                <c:pt idx="9">
                  <c:v>126079</c:v>
                </c:pt>
                <c:pt idx="10">
                  <c:v>109675</c:v>
                </c:pt>
                <c:pt idx="11">
                  <c:v>97837</c:v>
                </c:pt>
                <c:pt idx="12">
                  <c:v>1453294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7-422D-8C16-CDE2D5250EE8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7-422D-8C16-CDE2D5250EE8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115159</c:v>
                </c:pt>
                <c:pt idx="1">
                  <c:v>115422</c:v>
                </c:pt>
                <c:pt idx="2">
                  <c:v>112742</c:v>
                </c:pt>
                <c:pt idx="3">
                  <c:v>129153</c:v>
                </c:pt>
                <c:pt idx="4">
                  <c:v>115884</c:v>
                </c:pt>
                <c:pt idx="5">
                  <c:v>121111</c:v>
                </c:pt>
                <c:pt idx="6">
                  <c:v>133553</c:v>
                </c:pt>
                <c:pt idx="7">
                  <c:v>139313</c:v>
                </c:pt>
                <c:pt idx="8">
                  <c:v>107287</c:v>
                </c:pt>
                <c:pt idx="9">
                  <c:v>119104</c:v>
                </c:pt>
                <c:pt idx="10">
                  <c:v>94188</c:v>
                </c:pt>
                <c:pt idx="11">
                  <c:v>108317</c:v>
                </c:pt>
                <c:pt idx="12">
                  <c:v>1411233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7-422D-8C16-CDE2D5250EE8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7-422D-8C16-CDE2D5250EE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77-422D-8C16-CDE2D5250EE8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101107</c:v>
                </c:pt>
                <c:pt idx="1">
                  <c:v>95610</c:v>
                </c:pt>
                <c:pt idx="2">
                  <c:v>104769</c:v>
                </c:pt>
                <c:pt idx="3">
                  <c:v>102887</c:v>
                </c:pt>
                <c:pt idx="4">
                  <c:v>101917</c:v>
                </c:pt>
                <c:pt idx="5">
                  <c:v>99057</c:v>
                </c:pt>
                <c:pt idx="12">
                  <c:v>605347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77-422D-8C16-CDE2D5250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577-422D-8C16-CDE2D5250EE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18472</c:v>
                      </c:pt>
                      <c:pt idx="1">
                        <c:v>9638</c:v>
                      </c:pt>
                      <c:pt idx="2">
                        <c:v>26161</c:v>
                      </c:pt>
                      <c:pt idx="3">
                        <c:v>34934</c:v>
                      </c:pt>
                      <c:pt idx="4">
                        <c:v>42859</c:v>
                      </c:pt>
                      <c:pt idx="5">
                        <c:v>64992</c:v>
                      </c:pt>
                      <c:pt idx="6">
                        <c:v>75700</c:v>
                      </c:pt>
                      <c:pt idx="7">
                        <c:v>93383</c:v>
                      </c:pt>
                      <c:pt idx="8">
                        <c:v>89465</c:v>
                      </c:pt>
                      <c:pt idx="9">
                        <c:v>105169</c:v>
                      </c:pt>
                      <c:pt idx="10">
                        <c:v>91621</c:v>
                      </c:pt>
                      <c:pt idx="11">
                        <c:v>96818</c:v>
                      </c:pt>
                      <c:pt idx="12">
                        <c:v>749212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577-422D-8C16-CDE2D5250E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77-422D-8C16-CDE2D5250EE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77-422D-8C16-CDE2D5250EE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77-422D-8C16-CDE2D5250EE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7-422D-8C16-CDE2D5250EE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77-422D-8C16-CDE2D5250EE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77-422D-8C16-CDE2D5250EE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77-422D-8C16-CDE2D5250EE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77-422D-8C16-CDE2D5250EE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77-422D-8C16-CDE2D5250EE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77-422D-8C16-CDE2D5250EE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77-422D-8C16-CDE2D5250EE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77-422D-8C16-CDE2D5250EE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77-422D-8C16-CDE2D5250EE8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-0.12202259484712441</c:v>
                </c:pt>
                <c:pt idx="1">
                  <c:v>-0.17164838592296094</c:v>
                </c:pt>
                <c:pt idx="2">
                  <c:v>-7.0718986713026233E-2</c:v>
                </c:pt>
                <c:pt idx="3">
                  <c:v>-0.20337119540390081</c:v>
                </c:pt>
                <c:pt idx="4">
                  <c:v>-0.12052569811190506</c:v>
                </c:pt>
                <c:pt idx="5">
                  <c:v>-0.18209741476827046</c:v>
                </c:pt>
                <c:pt idx="12">
                  <c:v>-0.14676286980017506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77-422D-8C16-CDE2D5250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BB-4F04-A841-081980C28A67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94186</c:v>
                </c:pt>
                <c:pt idx="1">
                  <c:v>93044</c:v>
                </c:pt>
                <c:pt idx="2">
                  <c:v>101928</c:v>
                </c:pt>
                <c:pt idx="3">
                  <c:v>90674</c:v>
                </c:pt>
                <c:pt idx="4">
                  <c:v>97635</c:v>
                </c:pt>
                <c:pt idx="5">
                  <c:v>106420</c:v>
                </c:pt>
                <c:pt idx="6">
                  <c:v>112902</c:v>
                </c:pt>
                <c:pt idx="7">
                  <c:v>123329</c:v>
                </c:pt>
                <c:pt idx="8">
                  <c:v>103394</c:v>
                </c:pt>
                <c:pt idx="9">
                  <c:v>101754</c:v>
                </c:pt>
                <c:pt idx="10">
                  <c:v>88737</c:v>
                </c:pt>
                <c:pt idx="11">
                  <c:v>74638</c:v>
                </c:pt>
                <c:pt idx="12">
                  <c:v>1188641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B-4F04-A841-081980C28A67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BB-4F04-A841-081980C28A6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93832</c:v>
                </c:pt>
                <c:pt idx="1">
                  <c:v>96064</c:v>
                </c:pt>
                <c:pt idx="2">
                  <c:v>91772</c:v>
                </c:pt>
                <c:pt idx="3">
                  <c:v>103393</c:v>
                </c:pt>
                <c:pt idx="4">
                  <c:v>92523</c:v>
                </c:pt>
                <c:pt idx="5">
                  <c:v>97898</c:v>
                </c:pt>
                <c:pt idx="6">
                  <c:v>106513</c:v>
                </c:pt>
                <c:pt idx="7">
                  <c:v>110602</c:v>
                </c:pt>
                <c:pt idx="8">
                  <c:v>85635</c:v>
                </c:pt>
                <c:pt idx="9">
                  <c:v>95282</c:v>
                </c:pt>
                <c:pt idx="10">
                  <c:v>73967</c:v>
                </c:pt>
                <c:pt idx="11">
                  <c:v>87416</c:v>
                </c:pt>
                <c:pt idx="12">
                  <c:v>1134897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B-4F04-A841-081980C28A67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BB-4F04-A841-081980C28A6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BB-4F04-A841-081980C28A6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81736</c:v>
                </c:pt>
                <c:pt idx="1">
                  <c:v>76535</c:v>
                </c:pt>
                <c:pt idx="2">
                  <c:v>82709</c:v>
                </c:pt>
                <c:pt idx="3">
                  <c:v>78840</c:v>
                </c:pt>
                <c:pt idx="4">
                  <c:v>79526</c:v>
                </c:pt>
                <c:pt idx="5">
                  <c:v>76691</c:v>
                </c:pt>
                <c:pt idx="12">
                  <c:v>476037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BB-4F04-A841-081980C28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1BB-4F04-A841-081980C28A6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82498</c:v>
                      </c:pt>
                      <c:pt idx="1">
                        <c:v>87548</c:v>
                      </c:pt>
                      <c:pt idx="2">
                        <c:v>95606</c:v>
                      </c:pt>
                      <c:pt idx="3">
                        <c:v>99428</c:v>
                      </c:pt>
                      <c:pt idx="4">
                        <c:v>91838</c:v>
                      </c:pt>
                      <c:pt idx="5">
                        <c:v>81401</c:v>
                      </c:pt>
                      <c:pt idx="6">
                        <c:v>84367</c:v>
                      </c:pt>
                      <c:pt idx="7">
                        <c:v>115980</c:v>
                      </c:pt>
                      <c:pt idx="8">
                        <c:v>92418</c:v>
                      </c:pt>
                      <c:pt idx="9">
                        <c:v>115251</c:v>
                      </c:pt>
                      <c:pt idx="10">
                        <c:v>96584</c:v>
                      </c:pt>
                      <c:pt idx="11">
                        <c:v>90601</c:v>
                      </c:pt>
                      <c:pt idx="12">
                        <c:v>1133520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1BB-4F04-A841-081980C28A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BB-4F04-A841-081980C28A6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BB-4F04-A841-081980C28A6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BB-4F04-A841-081980C28A6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BB-4F04-A841-081980C28A6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BB-4F04-A841-081980C28A6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BB-4F04-A841-081980C28A6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BB-4F04-A841-081980C28A6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BB-4F04-A841-081980C28A6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BB-4F04-A841-081980C28A6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BB-4F04-A841-081980C28A6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BB-4F04-A841-081980C28A6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BB-4F04-A841-081980C28A6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BB-4F04-A841-081980C28A67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-0.1289112456304885</c:v>
                </c:pt>
                <c:pt idx="1">
                  <c:v>-0.20329155562958023</c:v>
                </c:pt>
                <c:pt idx="2">
                  <c:v>-9.8755611733426285E-2</c:v>
                </c:pt>
                <c:pt idx="3">
                  <c:v>-0.23747255616917973</c:v>
                </c:pt>
                <c:pt idx="4">
                  <c:v>-0.14047317964181882</c:v>
                </c:pt>
                <c:pt idx="5">
                  <c:v>-0.21662342438047766</c:v>
                </c:pt>
                <c:pt idx="12">
                  <c:v>-0.17280297211728601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BB-4F04-A841-081980C28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7-4BD8-BD91-32BB81E7BF24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7-4BD8-BD91-32BB81E7BF24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77-4BD8-BD91-32BB81E7BF2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7-4BD8-BD91-32BB81E7BF24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7-4BD8-BD91-32BB81E7BF2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77-4BD8-BD91-32BB81E7BF2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77-4BD8-BD91-32BB81E7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777-4BD8-BD91-32BB81E7BF2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777-4BD8-BD91-32BB81E7BF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77-4BD8-BD91-32BB81E7BF2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7-4BD8-BD91-32BB81E7BF2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7-4BD8-BD91-32BB81E7BF2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7-4BD8-BD91-32BB81E7BF2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77-4BD8-BD91-32BB81E7BF2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77-4BD8-BD91-32BB81E7BF2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7-4BD8-BD91-32BB81E7BF2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7-4BD8-BD91-32BB81E7BF2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7-4BD8-BD91-32BB81E7BF2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77-4BD8-BD91-32BB81E7BF2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77-4BD8-BD91-32BB81E7BF2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77-4BD8-BD91-32BB81E7BF2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77-4BD8-BD91-32BB81E7BF24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77-4BD8-BD91-32BB81E7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27-4E53-AE84-1A9378946149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27-4E53-AE84-1A9378946149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27-4E53-AE84-1A9378946149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27-4E53-AE84-1A9378946149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27-4E53-AE84-1A937894614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27-4E53-AE84-1A9378946149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27-4E53-AE84-1A937894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127-4E53-AE84-1A937894614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127-4E53-AE84-1A937894614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27-4E53-AE84-1A937894614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27-4E53-AE84-1A937894614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27-4E53-AE84-1A937894614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27-4E53-AE84-1A937894614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27-4E53-AE84-1A937894614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27-4E53-AE84-1A937894614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27-4E53-AE84-1A937894614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27-4E53-AE84-1A937894614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27-4E53-AE84-1A937894614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27-4E53-AE84-1A937894614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27-4E53-AE84-1A937894614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27-4E53-AE84-1A937894614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27-4E53-AE84-1A9378946149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27-4E53-AE84-1A937894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B-439F-A0C6-58BC643E7A35}"/>
              </c:ext>
            </c:extLst>
          </c:dPt>
          <c:val>
            <c:numRef>
              <c:f>'Pernocta evol mensu TF cat'!$G$97:$G$109</c:f>
              <c:numCache>
                <c:formatCode>#,##0</c:formatCode>
                <c:ptCount val="13"/>
                <c:pt idx="0">
                  <c:v>20807</c:v>
                </c:pt>
                <c:pt idx="1">
                  <c:v>20151</c:v>
                </c:pt>
                <c:pt idx="2">
                  <c:v>20625</c:v>
                </c:pt>
                <c:pt idx="3">
                  <c:v>22359</c:v>
                </c:pt>
                <c:pt idx="4">
                  <c:v>20363</c:v>
                </c:pt>
                <c:pt idx="5">
                  <c:v>18509</c:v>
                </c:pt>
                <c:pt idx="6">
                  <c:v>25609</c:v>
                </c:pt>
                <c:pt idx="7">
                  <c:v>26931</c:v>
                </c:pt>
                <c:pt idx="8">
                  <c:v>20837</c:v>
                </c:pt>
                <c:pt idx="9">
                  <c:v>24325</c:v>
                </c:pt>
                <c:pt idx="10">
                  <c:v>20938</c:v>
                </c:pt>
                <c:pt idx="11">
                  <c:v>23199</c:v>
                </c:pt>
                <c:pt idx="12">
                  <c:v>264653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FB-439F-A0C6-58BC643E7A35}"/>
            </c:ext>
          </c:extLst>
        </c:ser>
        <c:ser>
          <c:idx val="0"/>
          <c:order val="2"/>
          <c:tx>
            <c:strRef>
              <c:f>'Pernocta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FB-439F-A0C6-58BC643E7A3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cat'!$I$97:$I$109</c:f>
              <c:numCache>
                <c:formatCode>#,##0</c:formatCode>
                <c:ptCount val="13"/>
                <c:pt idx="0">
                  <c:v>21327</c:v>
                </c:pt>
                <c:pt idx="1">
                  <c:v>19358</c:v>
                </c:pt>
                <c:pt idx="2">
                  <c:v>20970</c:v>
                </c:pt>
                <c:pt idx="3">
                  <c:v>25760</c:v>
                </c:pt>
                <c:pt idx="4">
                  <c:v>23361</c:v>
                </c:pt>
                <c:pt idx="5">
                  <c:v>23213</c:v>
                </c:pt>
                <c:pt idx="6">
                  <c:v>27040</c:v>
                </c:pt>
                <c:pt idx="7">
                  <c:v>28711</c:v>
                </c:pt>
                <c:pt idx="8">
                  <c:v>21652</c:v>
                </c:pt>
                <c:pt idx="9">
                  <c:v>23822</c:v>
                </c:pt>
                <c:pt idx="10">
                  <c:v>20221</c:v>
                </c:pt>
                <c:pt idx="11">
                  <c:v>20901</c:v>
                </c:pt>
                <c:pt idx="12">
                  <c:v>276336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FB-439F-A0C6-58BC643E7A35}"/>
            </c:ext>
          </c:extLst>
        </c:ser>
        <c:ser>
          <c:idx val="1"/>
          <c:order val="3"/>
          <c:tx>
            <c:strRef>
              <c:f>'Pernocta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B-439F-A0C6-58BC643E7A3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FB-439F-A0C6-58BC643E7A3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cat'!$K$97:$K$109</c:f>
              <c:numCache>
                <c:formatCode>#,##0</c:formatCode>
                <c:ptCount val="13"/>
                <c:pt idx="0">
                  <c:v>19371</c:v>
                </c:pt>
                <c:pt idx="1">
                  <c:v>19075</c:v>
                </c:pt>
                <c:pt idx="2">
                  <c:v>22060</c:v>
                </c:pt>
                <c:pt idx="3">
                  <c:v>24047</c:v>
                </c:pt>
                <c:pt idx="4">
                  <c:v>22391</c:v>
                </c:pt>
                <c:pt idx="5">
                  <c:v>22366</c:v>
                </c:pt>
                <c:pt idx="12">
                  <c:v>129310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FB-439F-A0C6-58BC643E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5FB-439F-A0C6-58BC643E7A3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13386</c:v>
                      </c:pt>
                      <c:pt idx="1">
                        <c:v>13602</c:v>
                      </c:pt>
                      <c:pt idx="2">
                        <c:v>13705</c:v>
                      </c:pt>
                      <c:pt idx="3">
                        <c:v>13588</c:v>
                      </c:pt>
                      <c:pt idx="4">
                        <c:v>12214</c:v>
                      </c:pt>
                      <c:pt idx="5">
                        <c:v>11682</c:v>
                      </c:pt>
                      <c:pt idx="6">
                        <c:v>15593</c:v>
                      </c:pt>
                      <c:pt idx="7">
                        <c:v>20831</c:v>
                      </c:pt>
                      <c:pt idx="8">
                        <c:v>15007</c:v>
                      </c:pt>
                      <c:pt idx="9">
                        <c:v>17361</c:v>
                      </c:pt>
                      <c:pt idx="10">
                        <c:v>17189</c:v>
                      </c:pt>
                      <c:pt idx="11">
                        <c:v>18386</c:v>
                      </c:pt>
                      <c:pt idx="12">
                        <c:v>182544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5FB-439F-A0C6-58BC643E7A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FB-439F-A0C6-58BC643E7A3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FB-439F-A0C6-58BC643E7A3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FB-439F-A0C6-58BC643E7A3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FB-439F-A0C6-58BC643E7A3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FB-439F-A0C6-58BC643E7A3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FB-439F-A0C6-58BC643E7A3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FB-439F-A0C6-58BC643E7A3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FB-439F-A0C6-58BC643E7A3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FB-439F-A0C6-58BC643E7A3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FB-439F-A0C6-58BC643E7A3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FB-439F-A0C6-58BC643E7A3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FB-439F-A0C6-58BC643E7A3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FB-439F-A0C6-58BC643E7A35}"/>
              </c:ext>
            </c:extLst>
          </c:dPt>
          <c:cat>
            <c:strRef>
              <c:f>'Pernocta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cat'!$L$97:$L$109</c:f>
              <c:numCache>
                <c:formatCode>0.0%</c:formatCode>
                <c:ptCount val="13"/>
                <c:pt idx="0">
                  <c:v>-9.1714727809818486E-2</c:v>
                </c:pt>
                <c:pt idx="1">
                  <c:v>-1.461927885112102E-2</c:v>
                </c:pt>
                <c:pt idx="2">
                  <c:v>5.1979017644253611E-2</c:v>
                </c:pt>
                <c:pt idx="3">
                  <c:v>-6.6498447204968891E-2</c:v>
                </c:pt>
                <c:pt idx="4">
                  <c:v>-4.1522195111510674E-2</c:v>
                </c:pt>
                <c:pt idx="5">
                  <c:v>-3.6488174729677358E-2</c:v>
                </c:pt>
                <c:pt idx="12">
                  <c:v>-3.4920777078715437E-2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FB-439F-A0C6-58BC643E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B7-42FD-A39B-0A482D4EBA7C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6.6747736243324818</c:v>
                </c:pt>
                <c:pt idx="1">
                  <c:v>6.3012135381874863</c:v>
                </c:pt>
                <c:pt idx="2">
                  <c:v>5.7840758920143474</c:v>
                </c:pt>
                <c:pt idx="3">
                  <c:v>5.5245845552297164</c:v>
                </c:pt>
                <c:pt idx="4">
                  <c:v>5.433939673037071</c:v>
                </c:pt>
                <c:pt idx="5">
                  <c:v>6.334820749454896</c:v>
                </c:pt>
                <c:pt idx="6">
                  <c:v>6.7274272669872266</c:v>
                </c:pt>
                <c:pt idx="7">
                  <c:v>6.823486671813269</c:v>
                </c:pt>
                <c:pt idx="8">
                  <c:v>6.0692266353998727</c:v>
                </c:pt>
                <c:pt idx="9">
                  <c:v>5.9437582500471429</c:v>
                </c:pt>
                <c:pt idx="10">
                  <c:v>6.0049824791940427</c:v>
                </c:pt>
                <c:pt idx="11">
                  <c:v>5.3419055419055423</c:v>
                </c:pt>
                <c:pt idx="12">
                  <c:v>6.0770157142498729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7-42FD-A39B-0A482D4EBA7C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B7-42FD-A39B-0A482D4EBA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5.639520078354554</c:v>
                </c:pt>
                <c:pt idx="1">
                  <c:v>5.9382620774810926</c:v>
                </c:pt>
                <c:pt idx="2">
                  <c:v>5.4982687149475735</c:v>
                </c:pt>
                <c:pt idx="3">
                  <c:v>5.218935628561038</c:v>
                </c:pt>
                <c:pt idx="4">
                  <c:v>5.0135848403564935</c:v>
                </c:pt>
                <c:pt idx="5">
                  <c:v>5.9502309128426845</c:v>
                </c:pt>
                <c:pt idx="6">
                  <c:v>5.9141351518908865</c:v>
                </c:pt>
                <c:pt idx="7">
                  <c:v>6.1420068777003793</c:v>
                </c:pt>
                <c:pt idx="8">
                  <c:v>5.9023491225174674</c:v>
                </c:pt>
                <c:pt idx="9">
                  <c:v>5.8542147947898746</c:v>
                </c:pt>
                <c:pt idx="10">
                  <c:v>5.4506944444444443</c:v>
                </c:pt>
                <c:pt idx="11">
                  <c:v>5.1518192627824018</c:v>
                </c:pt>
                <c:pt idx="12">
                  <c:v>5.6298889367609748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7-42FD-A39B-0A482D4EBA7C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7-42FD-A39B-0A482D4EBA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B7-42FD-A39B-0A482D4EBA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5.9717087000177189</c:v>
                </c:pt>
                <c:pt idx="1">
                  <c:v>5.4357837284666557</c:v>
                </c:pt>
                <c:pt idx="2">
                  <c:v>5.6032195956786826</c:v>
                </c:pt>
                <c:pt idx="3">
                  <c:v>5.0954338351822503</c:v>
                </c:pt>
                <c:pt idx="4">
                  <c:v>5.1083654954638869</c:v>
                </c:pt>
                <c:pt idx="5">
                  <c:v>5.1083654954638869</c:v>
                </c:pt>
                <c:pt idx="12">
                  <c:v>5.4318979209102407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B7-42FD-A39B-0A482D4E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AB7-42FD-A39B-0A482D4EBA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8.2772790055248624</c:v>
                      </c:pt>
                      <c:pt idx="1">
                        <c:v>6.8945538818076475</c:v>
                      </c:pt>
                      <c:pt idx="2">
                        <c:v>5.4817210771776743</c:v>
                      </c:pt>
                      <c:pt idx="3">
                        <c:v>6.9211831710453797</c:v>
                      </c:pt>
                      <c:pt idx="4">
                        <c:v>6.5240453946955919</c:v>
                      </c:pt>
                      <c:pt idx="5">
                        <c:v>6.8413200058797585</c:v>
                      </c:pt>
                      <c:pt idx="6">
                        <c:v>6.4427972929423136</c:v>
                      </c:pt>
                      <c:pt idx="7">
                        <c:v>6.491933187814368</c:v>
                      </c:pt>
                      <c:pt idx="8">
                        <c:v>6.1649928263988523</c:v>
                      </c:pt>
                      <c:pt idx="9">
                        <c:v>6.6140648379052367</c:v>
                      </c:pt>
                      <c:pt idx="10">
                        <c:v>7.6749190501888833</c:v>
                      </c:pt>
                      <c:pt idx="11">
                        <c:v>6.0869589500139627</c:v>
                      </c:pt>
                      <c:pt idx="12">
                        <c:v>6.6176102336667117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AB7-42FD-A39B-0A482D4EBA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B7-42FD-A39B-0A482D4EBA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B7-42FD-A39B-0A482D4EBA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B7-42FD-A39B-0A482D4EBA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B7-42FD-A39B-0A482D4EBA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B7-42FD-A39B-0A482D4EBA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B7-42FD-A39B-0A482D4EBA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B7-42FD-A39B-0A482D4EBA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B7-42FD-A39B-0A482D4EBA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B7-42FD-A39B-0A482D4EBA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B7-42FD-A39B-0A482D4EBA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B7-42FD-A39B-0A482D4EBA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B7-42FD-A39B-0A482D4EBA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B7-42FD-A39B-0A482D4EBA7C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0.33218862166316487</c:v>
                </c:pt>
                <c:pt idx="1">
                  <c:v>-0.50247834901443689</c:v>
                </c:pt>
                <c:pt idx="2">
                  <c:v>0.10495088073110903</c:v>
                </c:pt>
                <c:pt idx="3">
                  <c:v>-0.12350179337878764</c:v>
                </c:pt>
                <c:pt idx="4">
                  <c:v>9.4780655107393308E-2</c:v>
                </c:pt>
                <c:pt idx="5">
                  <c:v>-0.84186541737879761</c:v>
                </c:pt>
                <c:pt idx="12">
                  <c:v>-8.5970749225164234E-2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B7-42FD-A39B-0A482D4E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5-4903-845D-63E14D6358C9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5.8763700131521261</c:v>
                </c:pt>
                <c:pt idx="1">
                  <c:v>4.4685176003966287</c:v>
                </c:pt>
                <c:pt idx="2">
                  <c:v>3.9461856889414548</c:v>
                </c:pt>
                <c:pt idx="3">
                  <c:v>3.9336407891365615</c:v>
                </c:pt>
                <c:pt idx="4">
                  <c:v>3.541118975396023</c:v>
                </c:pt>
                <c:pt idx="5">
                  <c:v>3.7602405110860579</c:v>
                </c:pt>
                <c:pt idx="6">
                  <c:v>4.7870076535374277</c:v>
                </c:pt>
                <c:pt idx="7">
                  <c:v>4.5175011076650424</c:v>
                </c:pt>
                <c:pt idx="8">
                  <c:v>3.9471493212669682</c:v>
                </c:pt>
                <c:pt idx="9">
                  <c:v>3.8102577730534146</c:v>
                </c:pt>
                <c:pt idx="10">
                  <c:v>3.8013937282229966</c:v>
                </c:pt>
                <c:pt idx="11">
                  <c:v>4.5405860559110813</c:v>
                </c:pt>
                <c:pt idx="12">
                  <c:v>4.1724857951693535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5-4903-845D-63E14D6358C9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85-4903-845D-63E14D6358C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5.2023855328972681</c:v>
                </c:pt>
                <c:pt idx="1">
                  <c:v>4.9221044045677003</c:v>
                </c:pt>
                <c:pt idx="2">
                  <c:v>4.094777562862669</c:v>
                </c:pt>
                <c:pt idx="3">
                  <c:v>3.4381875815774752</c:v>
                </c:pt>
                <c:pt idx="4">
                  <c:v>2.8805302667305543</c:v>
                </c:pt>
                <c:pt idx="5">
                  <c:v>4.3386262924667651</c:v>
                </c:pt>
                <c:pt idx="6">
                  <c:v>4.099283208784505</c:v>
                </c:pt>
                <c:pt idx="7">
                  <c:v>4.3943283582089556</c:v>
                </c:pt>
                <c:pt idx="8">
                  <c:v>4.7102579484103178</c:v>
                </c:pt>
                <c:pt idx="9">
                  <c:v>4.4106239460370995</c:v>
                </c:pt>
                <c:pt idx="10">
                  <c:v>4.2302335108562064</c:v>
                </c:pt>
                <c:pt idx="11">
                  <c:v>4.5</c:v>
                </c:pt>
                <c:pt idx="12">
                  <c:v>4.1476535819807374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85-4903-845D-63E14D6358C9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5-4903-845D-63E14D6358C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85-4903-845D-63E14D6358C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6.6355617455896008</c:v>
                </c:pt>
                <c:pt idx="1">
                  <c:v>5.6825095057034218</c:v>
                </c:pt>
                <c:pt idx="2">
                  <c:v>5.190260475651189</c:v>
                </c:pt>
                <c:pt idx="3">
                  <c:v>4.3048433048433052</c:v>
                </c:pt>
                <c:pt idx="4">
                  <c:v>4.3055242390078918</c:v>
                </c:pt>
                <c:pt idx="5">
                  <c:v>3.9724750277469481</c:v>
                </c:pt>
                <c:pt idx="12">
                  <c:v>4.7420609202851587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85-4903-845D-63E14D635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85-4903-845D-63E14D6358C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6.0051948051948054</c:v>
                      </c:pt>
                      <c:pt idx="1">
                        <c:v>3.9639963996399641</c:v>
                      </c:pt>
                      <c:pt idx="2">
                        <c:v>3.1939457937346005</c:v>
                      </c:pt>
                      <c:pt idx="3">
                        <c:v>3.5400782013685239</c:v>
                      </c:pt>
                      <c:pt idx="4">
                        <c:v>3.4948630136986303</c:v>
                      </c:pt>
                      <c:pt idx="5">
                        <c:v>3.548218290555694</c:v>
                      </c:pt>
                      <c:pt idx="6">
                        <c:v>3.6482850104225886</c:v>
                      </c:pt>
                      <c:pt idx="7">
                        <c:v>4.1874088800530149</c:v>
                      </c:pt>
                      <c:pt idx="8">
                        <c:v>3.9209310285812085</c:v>
                      </c:pt>
                      <c:pt idx="9">
                        <c:v>5.8182459440395018</c:v>
                      </c:pt>
                      <c:pt idx="10">
                        <c:v>7.9188503803888421</c:v>
                      </c:pt>
                      <c:pt idx="11">
                        <c:v>7.2166331321260895</c:v>
                      </c:pt>
                      <c:pt idx="12">
                        <c:v>4.5358626362327783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85-4903-845D-63E14D6358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85-4903-845D-63E14D6358C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85-4903-845D-63E14D6358C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85-4903-845D-63E14D6358C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85-4903-845D-63E14D6358C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85-4903-845D-63E14D6358C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85-4903-845D-63E14D6358C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85-4903-845D-63E14D6358C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85-4903-845D-63E14D6358C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85-4903-845D-63E14D6358C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85-4903-845D-63E14D6358C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85-4903-845D-63E14D6358C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85-4903-845D-63E14D6358C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85-4903-845D-63E14D6358C9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1.4331762126923326</c:v>
                </c:pt>
                <c:pt idx="1">
                  <c:v>0.76040510113572157</c:v>
                </c:pt>
                <c:pt idx="2">
                  <c:v>1.0954829127885199</c:v>
                </c:pt>
                <c:pt idx="3">
                  <c:v>0.86665572326583007</c:v>
                </c:pt>
                <c:pt idx="4">
                  <c:v>1.4249939722773375</c:v>
                </c:pt>
                <c:pt idx="5">
                  <c:v>-0.36615126471981707</c:v>
                </c:pt>
                <c:pt idx="12">
                  <c:v>0.84161238299305374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85-4903-845D-63E14D635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A0-4C2C-B4F0-51FFA16B42AB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6.3604584527220629</c:v>
                </c:pt>
                <c:pt idx="1">
                  <c:v>4.6428038777032068</c:v>
                </c:pt>
                <c:pt idx="2">
                  <c:v>4.1687797147385099</c:v>
                </c:pt>
                <c:pt idx="3">
                  <c:v>4.3753591954022992</c:v>
                </c:pt>
                <c:pt idx="4">
                  <c:v>3.8603225073813308</c:v>
                </c:pt>
                <c:pt idx="5">
                  <c:v>4.5333741579914264</c:v>
                </c:pt>
                <c:pt idx="6">
                  <c:v>4.9378465129851179</c:v>
                </c:pt>
                <c:pt idx="7">
                  <c:v>4.490038872691934</c:v>
                </c:pt>
                <c:pt idx="8">
                  <c:v>4.1515237020316027</c:v>
                </c:pt>
                <c:pt idx="9">
                  <c:v>4.0380479735318442</c:v>
                </c:pt>
                <c:pt idx="10">
                  <c:v>3.7836822329575952</c:v>
                </c:pt>
                <c:pt idx="11">
                  <c:v>4.3829600351339479</c:v>
                </c:pt>
                <c:pt idx="12">
                  <c:v>4.4126023495906015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0-4C2C-B4F0-51FFA16B42AB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A0-4C2C-B4F0-51FFA16B42A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4.8804071246819341</c:v>
                </c:pt>
                <c:pt idx="1">
                  <c:v>4.6215621562156217</c:v>
                </c:pt>
                <c:pt idx="2">
                  <c:v>4.1008280565026789</c:v>
                </c:pt>
                <c:pt idx="3">
                  <c:v>3.5511833475905332</c:v>
                </c:pt>
                <c:pt idx="4">
                  <c:v>2.9176039759351293</c:v>
                </c:pt>
                <c:pt idx="5">
                  <c:v>4.2093297903749631</c:v>
                </c:pt>
                <c:pt idx="6">
                  <c:v>4.4232161323681485</c:v>
                </c:pt>
                <c:pt idx="7">
                  <c:v>5.0544290288153686</c:v>
                </c:pt>
                <c:pt idx="8">
                  <c:v>5.2701959436232384</c:v>
                </c:pt>
                <c:pt idx="9">
                  <c:v>4.8074375955170661</c:v>
                </c:pt>
                <c:pt idx="10">
                  <c:v>5.6777358490566039</c:v>
                </c:pt>
                <c:pt idx="11">
                  <c:v>5.77007874015748</c:v>
                </c:pt>
                <c:pt idx="12">
                  <c:v>4.4236945252244277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0-4C2C-B4F0-51FFA16B42AB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A0-4C2C-B4F0-51FFA16B42A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A0-4C2C-B4F0-51FFA16B42A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9.519922254616132</c:v>
                </c:pt>
                <c:pt idx="1">
                  <c:v>9.2485414235705949</c:v>
                </c:pt>
                <c:pt idx="2">
                  <c:v>7.2077151335311571</c:v>
                </c:pt>
                <c:pt idx="3">
                  <c:v>5.5567991046446554</c:v>
                </c:pt>
                <c:pt idx="4">
                  <c:v>4.3092967818831944</c:v>
                </c:pt>
                <c:pt idx="5">
                  <c:v>4.3051881993896233</c:v>
                </c:pt>
                <c:pt idx="12">
                  <c:v>6.1238315060588571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A0-4C2C-B4F0-51FFA16B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DA0-4C2C-B4F0-51FFA16B42A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5.8543689320388346</c:v>
                      </c:pt>
                      <c:pt idx="1">
                        <c:v>3.1932515337423313</c:v>
                      </c:pt>
                      <c:pt idx="2">
                        <c:v>4.1188260558339298</c:v>
                      </c:pt>
                      <c:pt idx="3">
                        <c:v>3.5085178875638841</c:v>
                      </c:pt>
                      <c:pt idx="4">
                        <c:v>3.2697655939610648</c:v>
                      </c:pt>
                      <c:pt idx="5">
                        <c:v>3.8176451295506721</c:v>
                      </c:pt>
                      <c:pt idx="6">
                        <c:v>4.0505914925748803</c:v>
                      </c:pt>
                      <c:pt idx="7">
                        <c:v>4.2587159863945576</c:v>
                      </c:pt>
                      <c:pt idx="8">
                        <c:v>4.5078840284842316</c:v>
                      </c:pt>
                      <c:pt idx="9">
                        <c:v>4.7737603305785123</c:v>
                      </c:pt>
                      <c:pt idx="10">
                        <c:v>6.0600706713780923</c:v>
                      </c:pt>
                      <c:pt idx="11">
                        <c:v>7.0762155059132716</c:v>
                      </c:pt>
                      <c:pt idx="12">
                        <c:v>4.4955222955594802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DA0-4C2C-B4F0-51FFA16B42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A0-4C2C-B4F0-51FFA16B42A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A0-4C2C-B4F0-51FFA16B42A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A0-4C2C-B4F0-51FFA16B42A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A0-4C2C-B4F0-51FFA16B42A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A0-4C2C-B4F0-51FFA16B42A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A0-4C2C-B4F0-51FFA16B42A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A0-4C2C-B4F0-51FFA16B42A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0-4C2C-B4F0-51FFA16B42A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0-4C2C-B4F0-51FFA16B42A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0-4C2C-B4F0-51FFA16B42A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A0-4C2C-B4F0-51FFA16B42A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A0-4C2C-B4F0-51FFA16B42A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A0-4C2C-B4F0-51FFA16B42AB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4.6395151299341979</c:v>
                </c:pt>
                <c:pt idx="1">
                  <c:v>4.6269792673549732</c:v>
                </c:pt>
                <c:pt idx="2">
                  <c:v>3.1068870770284782</c:v>
                </c:pt>
                <c:pt idx="3">
                  <c:v>2.0056157570541222</c:v>
                </c:pt>
                <c:pt idx="4">
                  <c:v>1.3916928059480651</c:v>
                </c:pt>
                <c:pt idx="5">
                  <c:v>9.585840901466014E-2</c:v>
                </c:pt>
                <c:pt idx="12">
                  <c:v>2.2407891572399117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A0-4C2C-B4F0-51FFA16B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D7-4EB2-ADF4-205BE99F1A93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4.3003731343283578</c:v>
                </c:pt>
                <c:pt idx="1">
                  <c:v>4.1227810650887573</c:v>
                </c:pt>
                <c:pt idx="2">
                  <c:v>3.2913752913752914</c:v>
                </c:pt>
                <c:pt idx="3">
                  <c:v>2.8346738159070597</c:v>
                </c:pt>
                <c:pt idx="4">
                  <c:v>2.6231221423905944</c:v>
                </c:pt>
                <c:pt idx="5">
                  <c:v>2.532101167315175</c:v>
                </c:pt>
                <c:pt idx="6">
                  <c:v>4.5191709844559584</c:v>
                </c:pt>
                <c:pt idx="7">
                  <c:v>4.560075329566855</c:v>
                </c:pt>
                <c:pt idx="8">
                  <c:v>3.5815244825845531</c:v>
                </c:pt>
                <c:pt idx="9">
                  <c:v>3.400743494423792</c:v>
                </c:pt>
                <c:pt idx="10">
                  <c:v>3.8472222222222223</c:v>
                </c:pt>
                <c:pt idx="11">
                  <c:v>5.0592485549132951</c:v>
                </c:pt>
                <c:pt idx="12">
                  <c:v>3.6697310391949811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7-4EB2-ADF4-205BE99F1A93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D7-4EB2-ADF4-205BE99F1A9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6.2003154574132493</c:v>
                </c:pt>
                <c:pt idx="1">
                  <c:v>5.7839116719242902</c:v>
                </c:pt>
                <c:pt idx="2">
                  <c:v>4.0829361296472833</c:v>
                </c:pt>
                <c:pt idx="3">
                  <c:v>3.224676724137931</c:v>
                </c:pt>
                <c:pt idx="4">
                  <c:v>2.8223954060705498</c:v>
                </c:pt>
                <c:pt idx="5">
                  <c:v>4.5544603252833911</c:v>
                </c:pt>
                <c:pt idx="6">
                  <c:v>3.6333209371513573</c:v>
                </c:pt>
                <c:pt idx="7">
                  <c:v>3.5562330623306231</c:v>
                </c:pt>
                <c:pt idx="8">
                  <c:v>3.9316443594646273</c:v>
                </c:pt>
                <c:pt idx="9">
                  <c:v>3.9222570532915362</c:v>
                </c:pt>
                <c:pt idx="10">
                  <c:v>2.5116487455197132</c:v>
                </c:pt>
                <c:pt idx="11">
                  <c:v>3.3495007132667616</c:v>
                </c:pt>
                <c:pt idx="12">
                  <c:v>3.7213706921800256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D7-4EB2-ADF4-205BE99F1A93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D7-4EB2-ADF4-205BE99F1A9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D7-4EB2-ADF4-205BE99F1A9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3.9973333333333332</c:v>
                </c:pt>
                <c:pt idx="1">
                  <c:v>3.2317562149157979</c:v>
                </c:pt>
                <c:pt idx="2">
                  <c:v>3.0999231360491928</c:v>
                </c:pt>
                <c:pt idx="3">
                  <c:v>3.3822680412371136</c:v>
                </c:pt>
                <c:pt idx="4">
                  <c:v>4.3032281465360898</c:v>
                </c:pt>
                <c:pt idx="5">
                  <c:v>3.7148483654982276</c:v>
                </c:pt>
                <c:pt idx="12">
                  <c:v>3.6912410040372126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D7-4EB2-ADF4-205BE99F1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3D7-4EB2-ADF4-205BE99F1A9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6.1787709497206702</c:v>
                      </c:pt>
                      <c:pt idx="1">
                        <c:v>5.0588235294117645</c:v>
                      </c:pt>
                      <c:pt idx="2">
                        <c:v>2.2991689750692519</c:v>
                      </c:pt>
                      <c:pt idx="3">
                        <c:v>3.5825688073394497</c:v>
                      </c:pt>
                      <c:pt idx="4">
                        <c:v>3.8555060471037557</c:v>
                      </c:pt>
                      <c:pt idx="5">
                        <c:v>2.6960580912863072</c:v>
                      </c:pt>
                      <c:pt idx="6">
                        <c:v>2.4225460122699385</c:v>
                      </c:pt>
                      <c:pt idx="7">
                        <c:v>4.0693417810630059</c:v>
                      </c:pt>
                      <c:pt idx="8">
                        <c:v>2.7132391418105706</c:v>
                      </c:pt>
                      <c:pt idx="9">
                        <c:v>8.0667160859896221</c:v>
                      </c:pt>
                      <c:pt idx="10">
                        <c:v>15.235048678720444</c:v>
                      </c:pt>
                      <c:pt idx="11">
                        <c:v>7.6752503576537912</c:v>
                      </c:pt>
                      <c:pt idx="12">
                        <c:v>4.6154410416284612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3D7-4EB2-ADF4-205BE99F1A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D7-4EB2-ADF4-205BE99F1A9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D7-4EB2-ADF4-205BE99F1A9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D7-4EB2-ADF4-205BE99F1A9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D7-4EB2-ADF4-205BE99F1A9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D7-4EB2-ADF4-205BE99F1A9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D7-4EB2-ADF4-205BE99F1A9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D7-4EB2-ADF4-205BE99F1A9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D7-4EB2-ADF4-205BE99F1A9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D7-4EB2-ADF4-205BE99F1A9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D7-4EB2-ADF4-205BE99F1A9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D7-4EB2-ADF4-205BE99F1A9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D7-4EB2-ADF4-205BE99F1A9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D7-4EB2-ADF4-205BE99F1A93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-2.2029821240799161</c:v>
                </c:pt>
                <c:pt idx="1">
                  <c:v>-2.5521554570084923</c:v>
                </c:pt>
                <c:pt idx="2">
                  <c:v>-0.98301299359809047</c:v>
                </c:pt>
                <c:pt idx="3">
                  <c:v>0.1575913170991825</c:v>
                </c:pt>
                <c:pt idx="4">
                  <c:v>1.4808327404655399</c:v>
                </c:pt>
                <c:pt idx="5">
                  <c:v>-0.83961195978516345</c:v>
                </c:pt>
                <c:pt idx="12">
                  <c:v>-0.2425552922590839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D7-4EB2-ADF4-205BE99F1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DA-4F97-8099-055E382A204F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14947</c:v>
                </c:pt>
                <c:pt idx="1">
                  <c:v>15947</c:v>
                </c:pt>
                <c:pt idx="2">
                  <c:v>17806</c:v>
                </c:pt>
                <c:pt idx="3">
                  <c:v>16557</c:v>
                </c:pt>
                <c:pt idx="4">
                  <c:v>15781</c:v>
                </c:pt>
                <c:pt idx="5">
                  <c:v>14399</c:v>
                </c:pt>
                <c:pt idx="6">
                  <c:v>15232</c:v>
                </c:pt>
                <c:pt idx="7">
                  <c:v>15250</c:v>
                </c:pt>
                <c:pt idx="8">
                  <c:v>14944</c:v>
                </c:pt>
                <c:pt idx="9">
                  <c:v>17449</c:v>
                </c:pt>
                <c:pt idx="10">
                  <c:v>15681</c:v>
                </c:pt>
                <c:pt idx="11">
                  <c:v>15346</c:v>
                </c:pt>
                <c:pt idx="12">
                  <c:v>189339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A-4F97-8099-055E382A204F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DA-4F97-8099-055E382A204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17821</c:v>
                </c:pt>
                <c:pt idx="1">
                  <c:v>16985</c:v>
                </c:pt>
                <c:pt idx="2">
                  <c:v>17403</c:v>
                </c:pt>
                <c:pt idx="3">
                  <c:v>19384</c:v>
                </c:pt>
                <c:pt idx="4">
                  <c:v>16853</c:v>
                </c:pt>
                <c:pt idx="5">
                  <c:v>14938</c:v>
                </c:pt>
                <c:pt idx="6">
                  <c:v>16025</c:v>
                </c:pt>
                <c:pt idx="7">
                  <c:v>15982</c:v>
                </c:pt>
                <c:pt idx="8">
                  <c:v>13176</c:v>
                </c:pt>
                <c:pt idx="9">
                  <c:v>16787</c:v>
                </c:pt>
                <c:pt idx="10">
                  <c:v>14839</c:v>
                </c:pt>
                <c:pt idx="11">
                  <c:v>18353</c:v>
                </c:pt>
                <c:pt idx="12">
                  <c:v>198546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DA-4F97-8099-055E382A204F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DA-4F97-8099-055E382A204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DA-4F97-8099-055E382A204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14777</c:v>
                </c:pt>
                <c:pt idx="1">
                  <c:v>15485</c:v>
                </c:pt>
                <c:pt idx="2">
                  <c:v>16049</c:v>
                </c:pt>
                <c:pt idx="3">
                  <c:v>15980</c:v>
                </c:pt>
                <c:pt idx="4">
                  <c:v>15516</c:v>
                </c:pt>
                <c:pt idx="5">
                  <c:v>13577</c:v>
                </c:pt>
                <c:pt idx="12">
                  <c:v>91384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DA-4F97-8099-055E382A2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DDA-4F97-8099-055E382A204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9659</c:v>
                      </c:pt>
                      <c:pt idx="1">
                        <c:v>12449</c:v>
                      </c:pt>
                      <c:pt idx="2">
                        <c:v>17100</c:v>
                      </c:pt>
                      <c:pt idx="3">
                        <c:v>12237</c:v>
                      </c:pt>
                      <c:pt idx="4">
                        <c:v>11861</c:v>
                      </c:pt>
                      <c:pt idx="5">
                        <c:v>9593</c:v>
                      </c:pt>
                      <c:pt idx="6">
                        <c:v>10238</c:v>
                      </c:pt>
                      <c:pt idx="7">
                        <c:v>13529</c:v>
                      </c:pt>
                      <c:pt idx="8">
                        <c:v>11582</c:v>
                      </c:pt>
                      <c:pt idx="9">
                        <c:v>15797</c:v>
                      </c:pt>
                      <c:pt idx="10">
                        <c:v>11275</c:v>
                      </c:pt>
                      <c:pt idx="11">
                        <c:v>14923</c:v>
                      </c:pt>
                      <c:pt idx="12">
                        <c:v>150243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DDA-4F97-8099-055E382A20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DA-4F97-8099-055E382A204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DA-4F97-8099-055E382A204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DA-4F97-8099-055E382A204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DA-4F97-8099-055E382A204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DA-4F97-8099-055E382A204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DA-4F97-8099-055E382A204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DA-4F97-8099-055E382A204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A-4F97-8099-055E382A204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DA-4F97-8099-055E382A204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DA-4F97-8099-055E382A204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DA-4F97-8099-055E382A204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DA-4F97-8099-055E382A204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DA-4F97-8099-055E382A204F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-0.17080971887099494</c:v>
                </c:pt>
                <c:pt idx="1">
                  <c:v>-8.8313217544892519E-2</c:v>
                </c:pt>
                <c:pt idx="2">
                  <c:v>-7.7802677699247202E-2</c:v>
                </c:pt>
                <c:pt idx="3">
                  <c:v>-0.17560874948411065</c:v>
                </c:pt>
                <c:pt idx="4">
                  <c:v>-7.9333056429122362E-2</c:v>
                </c:pt>
                <c:pt idx="5">
                  <c:v>-9.1109921006828243E-2</c:v>
                </c:pt>
                <c:pt idx="12">
                  <c:v>-0.11607211947690166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DA-4F97-8099-055E382A2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A6-4CB1-933F-F4474E4D3AA0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6.7966147052920318</c:v>
                </c:pt>
                <c:pt idx="1">
                  <c:v>6.5330156142221103</c:v>
                </c:pt>
                <c:pt idx="2">
                  <c:v>6.1331573626867346</c:v>
                </c:pt>
                <c:pt idx="3">
                  <c:v>5.8996194962855588</c:v>
                </c:pt>
                <c:pt idx="4">
                  <c:v>6.1456815157467837</c:v>
                </c:pt>
                <c:pt idx="5">
                  <c:v>7.2864087783873881</c:v>
                </c:pt>
                <c:pt idx="6">
                  <c:v>7.4098608193277311</c:v>
                </c:pt>
                <c:pt idx="7">
                  <c:v>7.8473442622950822</c:v>
                </c:pt>
                <c:pt idx="8">
                  <c:v>6.853787473233405</c:v>
                </c:pt>
                <c:pt idx="9">
                  <c:v>6.4038626855407186</c:v>
                </c:pt>
                <c:pt idx="10">
                  <c:v>6.3679612269625663</c:v>
                </c:pt>
                <c:pt idx="11">
                  <c:v>5.4969373126547634</c:v>
                </c:pt>
                <c:pt idx="12">
                  <c:v>6.5780161509250608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6-4CB1-933F-F4474E4D3AA0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A6-4CB1-933F-F4474E4D3AA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5.7032714213568259</c:v>
                </c:pt>
                <c:pt idx="1">
                  <c:v>6.0849573152781868</c:v>
                </c:pt>
                <c:pt idx="2">
                  <c:v>5.7484341780152848</c:v>
                </c:pt>
                <c:pt idx="3">
                  <c:v>5.7116178291374329</c:v>
                </c:pt>
                <c:pt idx="4">
                  <c:v>5.8060286002492134</c:v>
                </c:pt>
                <c:pt idx="5">
                  <c:v>6.5345427768108184</c:v>
                </c:pt>
                <c:pt idx="6">
                  <c:v>6.6567238689547583</c:v>
                </c:pt>
                <c:pt idx="7">
                  <c:v>6.874671505443624</c:v>
                </c:pt>
                <c:pt idx="8">
                  <c:v>6.354811778992107</c:v>
                </c:pt>
                <c:pt idx="9">
                  <c:v>6.1601834753082745</c:v>
                </c:pt>
                <c:pt idx="10">
                  <c:v>5.6514589931936117</c:v>
                </c:pt>
                <c:pt idx="11">
                  <c:v>5.2467171579578267</c:v>
                </c:pt>
                <c:pt idx="12">
                  <c:v>6.0190031529217407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A6-4CB1-933F-F4474E4D3AA0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A6-4CB1-933F-F4474E4D3AA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A6-4CB1-933F-F4474E4D3AA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5.8749407863571763</c:v>
                </c:pt>
                <c:pt idx="1">
                  <c:v>5.4022602518566352</c:v>
                </c:pt>
                <c:pt idx="2">
                  <c:v>5.6713813944794067</c:v>
                </c:pt>
                <c:pt idx="3">
                  <c:v>5.3038172715894865</c:v>
                </c:pt>
                <c:pt idx="4">
                  <c:v>5.3378448053622067</c:v>
                </c:pt>
                <c:pt idx="5">
                  <c:v>5.9778301539368046</c:v>
                </c:pt>
                <c:pt idx="12">
                  <c:v>5.5833187428871573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A6-4CB1-933F-F4474E4D3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BA6-4CB1-933F-F4474E4D3AA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10.840336134453782</c:v>
                      </c:pt>
                      <c:pt idx="1">
                        <c:v>6.483386923901393</c:v>
                      </c:pt>
                      <c:pt idx="2">
                        <c:v>14.005054759898904</c:v>
                      </c:pt>
                      <c:pt idx="3">
                        <c:v>12.037222222222223</c:v>
                      </c:pt>
                      <c:pt idx="4">
                        <c:v>10.333473330533389</c:v>
                      </c:pt>
                      <c:pt idx="5">
                        <c:v>8.1765730880929333</c:v>
                      </c:pt>
                      <c:pt idx="6">
                        <c:v>9.841807909604519</c:v>
                      </c:pt>
                      <c:pt idx="7">
                        <c:v>9.0528089887640455</c:v>
                      </c:pt>
                      <c:pt idx="8">
                        <c:v>8.8807339449541285</c:v>
                      </c:pt>
                      <c:pt idx="9">
                        <c:v>7.532561379070172</c:v>
                      </c:pt>
                      <c:pt idx="10">
                        <c:v>8.5613607460788472</c:v>
                      </c:pt>
                      <c:pt idx="11">
                        <c:v>7.9421218694537563</c:v>
                      </c:pt>
                      <c:pt idx="12">
                        <c:v>8.7250281473493914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BA6-4CB1-933F-F4474E4D3A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A6-4CB1-933F-F4474E4D3AA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A6-4CB1-933F-F4474E4D3AA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A6-4CB1-933F-F4474E4D3AA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A6-4CB1-933F-F4474E4D3AA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6-4CB1-933F-F4474E4D3AA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A6-4CB1-933F-F4474E4D3AA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6-4CB1-933F-F4474E4D3AA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6-4CB1-933F-F4474E4D3AA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6-4CB1-933F-F4474E4D3AA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A6-4CB1-933F-F4474E4D3AA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A6-4CB1-933F-F4474E4D3AA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A6-4CB1-933F-F4474E4D3AA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A6-4CB1-933F-F4474E4D3AA0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0.17166936500035046</c:v>
                </c:pt>
                <c:pt idx="1">
                  <c:v>-0.68269706342155168</c:v>
                </c:pt>
                <c:pt idx="2">
                  <c:v>-7.7052783535878078E-2</c:v>
                </c:pt>
                <c:pt idx="3">
                  <c:v>-0.40780055754794642</c:v>
                </c:pt>
                <c:pt idx="4">
                  <c:v>-0.46818379488700668</c:v>
                </c:pt>
                <c:pt idx="5">
                  <c:v>-0.5567126228740138</c:v>
                </c:pt>
                <c:pt idx="12">
                  <c:v>-0.32868891787272769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A6-4CB1-933F-F4474E4D3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B-4658-A91F-5BAEE8F9A9D0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7.0759036144578316</c:v>
                </c:pt>
                <c:pt idx="1">
                  <c:v>6.4152956869719873</c:v>
                </c:pt>
                <c:pt idx="2">
                  <c:v>5.6702086553323028</c:v>
                </c:pt>
                <c:pt idx="3">
                  <c:v>5.6477987421383649</c:v>
                </c:pt>
                <c:pt idx="4">
                  <c:v>5.6281161403851794</c:v>
                </c:pt>
                <c:pt idx="5">
                  <c:v>7.3081058726220016</c:v>
                </c:pt>
                <c:pt idx="6">
                  <c:v>7.6511909568025835</c:v>
                </c:pt>
                <c:pt idx="7">
                  <c:v>8.3209278870398382</c:v>
                </c:pt>
                <c:pt idx="8">
                  <c:v>7.0556511180815544</c:v>
                </c:pt>
                <c:pt idx="9">
                  <c:v>6.4350112697220139</c:v>
                </c:pt>
                <c:pt idx="10">
                  <c:v>6.2889388104407358</c:v>
                </c:pt>
                <c:pt idx="11">
                  <c:v>4.8761477918670746</c:v>
                </c:pt>
                <c:pt idx="12">
                  <c:v>6.5252711292339853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B-4658-A91F-5BAEE8F9A9D0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B-4658-A91F-5BAEE8F9A9D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5.3075824063679971</c:v>
                </c:pt>
                <c:pt idx="1">
                  <c:v>6.0825576241134751</c:v>
                </c:pt>
                <c:pt idx="2">
                  <c:v>6.0071238702817649</c:v>
                </c:pt>
                <c:pt idx="3">
                  <c:v>5.5141093474426812</c:v>
                </c:pt>
                <c:pt idx="4">
                  <c:v>5.1931303244516949</c:v>
                </c:pt>
                <c:pt idx="5">
                  <c:v>6.1108343711083437</c:v>
                </c:pt>
                <c:pt idx="6">
                  <c:v>6.5658185309649548</c:v>
                </c:pt>
                <c:pt idx="7">
                  <c:v>6.6951910112359547</c:v>
                </c:pt>
                <c:pt idx="8">
                  <c:v>6.4777700186219738</c:v>
                </c:pt>
                <c:pt idx="9">
                  <c:v>6.0587956377430059</c:v>
                </c:pt>
                <c:pt idx="10">
                  <c:v>5.0955604883462815</c:v>
                </c:pt>
                <c:pt idx="11">
                  <c:v>5.0070480441677434</c:v>
                </c:pt>
                <c:pt idx="12">
                  <c:v>5.851669227781624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B-4658-A91F-5BAEE8F9A9D0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B-4658-A91F-5BAEE8F9A9D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EB-4658-A91F-5BAEE8F9A9D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5.485535029627048</c:v>
                </c:pt>
                <c:pt idx="1">
                  <c:v>4.9888579387186631</c:v>
                </c:pt>
                <c:pt idx="2">
                  <c:v>5.4193778684344718</c:v>
                </c:pt>
                <c:pt idx="3">
                  <c:v>5.1974039460020771</c:v>
                </c:pt>
                <c:pt idx="4">
                  <c:v>5.2536204268292686</c:v>
                </c:pt>
                <c:pt idx="5">
                  <c:v>5.7799839320555488</c:v>
                </c:pt>
                <c:pt idx="12">
                  <c:v>5.3500098448099953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EB-4658-A91F-5BAEE8F9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CEB-4658-A91F-5BAEE8F9A9D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23.921666666666667</c:v>
                      </c:pt>
                      <c:pt idx="1">
                        <c:v>11.833333333333334</c:v>
                      </c:pt>
                      <c:pt idx="2">
                        <c:v>17.187134502923978</c:v>
                      </c:pt>
                      <c:pt idx="3">
                        <c:v>29.11392405063291</c:v>
                      </c:pt>
                      <c:pt idx="4">
                        <c:v>14.308724832214764</c:v>
                      </c:pt>
                      <c:pt idx="5">
                        <c:v>12.987714987714988</c:v>
                      </c:pt>
                      <c:pt idx="6">
                        <c:v>8.2203659506762126</c:v>
                      </c:pt>
                      <c:pt idx="7">
                        <c:v>8.5341272146383975</c:v>
                      </c:pt>
                      <c:pt idx="8">
                        <c:v>8.8707849249079054</c:v>
                      </c:pt>
                      <c:pt idx="9">
                        <c:v>7.5337959750173491</c:v>
                      </c:pt>
                      <c:pt idx="10">
                        <c:v>9.3559194428759653</c:v>
                      </c:pt>
                      <c:pt idx="11">
                        <c:v>10.613690865489426</c:v>
                      </c:pt>
                      <c:pt idx="12">
                        <c:v>9.382254214530807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CEB-4658-A91F-5BAEE8F9A9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B-4658-A91F-5BAEE8F9A9D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B-4658-A91F-5BAEE8F9A9D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B-4658-A91F-5BAEE8F9A9D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B-4658-A91F-5BAEE8F9A9D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EB-4658-A91F-5BAEE8F9A9D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EB-4658-A91F-5BAEE8F9A9D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EB-4658-A91F-5BAEE8F9A9D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EB-4658-A91F-5BAEE8F9A9D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EB-4658-A91F-5BAEE8F9A9D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EB-4658-A91F-5BAEE8F9A9D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EB-4658-A91F-5BAEE8F9A9D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EB-4658-A91F-5BAEE8F9A9D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EB-4658-A91F-5BAEE8F9A9D0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0.17795262325905092</c:v>
                </c:pt>
                <c:pt idx="1">
                  <c:v>-1.093699685394812</c:v>
                </c:pt>
                <c:pt idx="2">
                  <c:v>-0.58774600184729309</c:v>
                </c:pt>
                <c:pt idx="3">
                  <c:v>-0.31670540144060411</c:v>
                </c:pt>
                <c:pt idx="4">
                  <c:v>6.0490102377573685E-2</c:v>
                </c:pt>
                <c:pt idx="5">
                  <c:v>-0.33085043905279488</c:v>
                </c:pt>
                <c:pt idx="12">
                  <c:v>-0.32929557701675893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EB-4658-A91F-5BAEE8F9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69-4592-ADF6-66D7EEFA10DA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5.2128966223132034</c:v>
                </c:pt>
                <c:pt idx="1">
                  <c:v>6.93213296398892</c:v>
                </c:pt>
                <c:pt idx="2">
                  <c:v>6.4939759036144578</c:v>
                </c:pt>
                <c:pt idx="3">
                  <c:v>7.5632377740303545</c:v>
                </c:pt>
                <c:pt idx="4">
                  <c:v>7.9407540394973068</c:v>
                </c:pt>
                <c:pt idx="5">
                  <c:v>6.8303393213572852</c:v>
                </c:pt>
                <c:pt idx="6">
                  <c:v>6.9790476190476189</c:v>
                </c:pt>
                <c:pt idx="7">
                  <c:v>7.5965217391304352</c:v>
                </c:pt>
                <c:pt idx="8">
                  <c:v>7.6707818930041149</c:v>
                </c:pt>
                <c:pt idx="9">
                  <c:v>7.9536152796725785</c:v>
                </c:pt>
                <c:pt idx="10">
                  <c:v>7.3637274549098199</c:v>
                </c:pt>
                <c:pt idx="11">
                  <c:v>8.2883116883116887</c:v>
                </c:pt>
                <c:pt idx="12">
                  <c:v>7.134335368717708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9-4592-ADF6-66D7EEFA10DA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69-4592-ADF6-66D7EEFA10D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8.7137850467289724</c:v>
                </c:pt>
                <c:pt idx="1">
                  <c:v>7.9866488651535379</c:v>
                </c:pt>
                <c:pt idx="2">
                  <c:v>4.7348798674399335</c:v>
                </c:pt>
                <c:pt idx="3">
                  <c:v>6.1542699724517904</c:v>
                </c:pt>
                <c:pt idx="4">
                  <c:v>7.2033639143730888</c:v>
                </c:pt>
                <c:pt idx="5">
                  <c:v>7.620056497175141</c:v>
                </c:pt>
                <c:pt idx="6">
                  <c:v>6.3723776223776225</c:v>
                </c:pt>
                <c:pt idx="7">
                  <c:v>7.2854077253218881</c:v>
                </c:pt>
                <c:pt idx="8">
                  <c:v>6.6504201680672272</c:v>
                </c:pt>
                <c:pt idx="9">
                  <c:v>6.045300113250283</c:v>
                </c:pt>
                <c:pt idx="10">
                  <c:v>6.376753507014028</c:v>
                </c:pt>
                <c:pt idx="11">
                  <c:v>5.4688679245283023</c:v>
                </c:pt>
                <c:pt idx="12">
                  <c:v>6.5528108163057839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69-4592-ADF6-66D7EEFA10DA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69-4592-ADF6-66D7EEFA10D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69-4592-ADF6-66D7EEFA10D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5.7509157509157509</c:v>
                </c:pt>
                <c:pt idx="1">
                  <c:v>5.5122699386503067</c:v>
                </c:pt>
                <c:pt idx="2">
                  <c:v>5.6255886970172684</c:v>
                </c:pt>
                <c:pt idx="3">
                  <c:v>5.2841854934601669</c:v>
                </c:pt>
                <c:pt idx="4">
                  <c:v>6.2518159806295399</c:v>
                </c:pt>
                <c:pt idx="5">
                  <c:v>7.5452380952380951</c:v>
                </c:pt>
                <c:pt idx="12">
                  <c:v>5.7877766069546892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69-4592-ADF6-66D7EEFA1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F69-4592-ADF6-66D7EEFA10D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2.5</c:v>
                      </c:pt>
                      <c:pt idx="1">
                        <c:v>9.4146341463414629</c:v>
                      </c:pt>
                      <c:pt idx="2">
                        <c:v>12.169139465875372</c:v>
                      </c:pt>
                      <c:pt idx="3">
                        <c:v>16.604166666666668</c:v>
                      </c:pt>
                      <c:pt idx="4">
                        <c:v>14.590452261306533</c:v>
                      </c:pt>
                      <c:pt idx="5">
                        <c:v>4.7831498324557202</c:v>
                      </c:pt>
                      <c:pt idx="6">
                        <c:v>13.025882352941176</c:v>
                      </c:pt>
                      <c:pt idx="7">
                        <c:v>9.3961218836565106</c:v>
                      </c:pt>
                      <c:pt idx="8">
                        <c:v>7.9540229885057467</c:v>
                      </c:pt>
                      <c:pt idx="9">
                        <c:v>7.3981191222570537</c:v>
                      </c:pt>
                      <c:pt idx="10">
                        <c:v>8.9674220963172804</c:v>
                      </c:pt>
                      <c:pt idx="11">
                        <c:v>6.4748110831234253</c:v>
                      </c:pt>
                      <c:pt idx="12">
                        <c:v>7.9309434486591632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F69-4592-ADF6-66D7EEFA10DA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EF69-4592-ADF6-66D7EEFA10DA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6.2490613266583228</c:v>
                      </c:pt>
                      <c:pt idx="1">
                        <c:v>5.5432989690721648</c:v>
                      </c:pt>
                      <c:pt idx="2">
                        <c:v>6.3925327951564075</c:v>
                      </c:pt>
                      <c:pt idx="3">
                        <c:v>6.2307692307692308</c:v>
                      </c:pt>
                      <c:pt idx="4">
                        <c:v>13.061185468451242</c:v>
                      </c:pt>
                      <c:pt idx="5">
                        <c:v>6.6303317535545023</c:v>
                      </c:pt>
                      <c:pt idx="6">
                        <c:v>7.0081521739130439</c:v>
                      </c:pt>
                      <c:pt idx="7">
                        <c:v>8.0383480825958706</c:v>
                      </c:pt>
                      <c:pt idx="8">
                        <c:v>6.5543859649122806</c:v>
                      </c:pt>
                      <c:pt idx="9">
                        <c:v>7.5462478184991273</c:v>
                      </c:pt>
                      <c:pt idx="10">
                        <c:v>6.2333333333333334</c:v>
                      </c:pt>
                      <c:pt idx="11">
                        <c:v>6.0465116279069768</c:v>
                      </c:pt>
                      <c:pt idx="12">
                        <c:v>6.7909909909909913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EF69-4592-ADF6-66D7EEFA10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69-4592-ADF6-66D7EEFA10D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69-4592-ADF6-66D7EEFA10D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69-4592-ADF6-66D7EEFA10D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69-4592-ADF6-66D7EEFA10D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69-4592-ADF6-66D7EEFA10D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9-4592-ADF6-66D7EEFA10D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9-4592-ADF6-66D7EEFA10D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9-4592-ADF6-66D7EEFA10D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9-4592-ADF6-66D7EEFA10D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9-4592-ADF6-66D7EEFA10D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9-4592-ADF6-66D7EEFA10D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9-4592-ADF6-66D7EEFA10D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9-4592-ADF6-66D7EEFA10DA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-2.9628692958132214</c:v>
                </c:pt>
                <c:pt idx="1">
                  <c:v>-2.4743789265032312</c:v>
                </c:pt>
                <c:pt idx="2">
                  <c:v>0.89070882957733488</c:v>
                </c:pt>
                <c:pt idx="3">
                  <c:v>-0.87008447899162356</c:v>
                </c:pt>
                <c:pt idx="4">
                  <c:v>-0.95154793374354885</c:v>
                </c:pt>
                <c:pt idx="5">
                  <c:v>-7.481840193704592E-2</c:v>
                </c:pt>
                <c:pt idx="12">
                  <c:v>-1.045588393995339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69-4592-ADF6-66D7EEFA1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9B-460A-80DC-FAF859D45396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5.5057324840764332</c:v>
                </c:pt>
                <c:pt idx="1">
                  <c:v>5.2434266327396095</c:v>
                </c:pt>
                <c:pt idx="2">
                  <c:v>6.1583541147132168</c:v>
                </c:pt>
                <c:pt idx="3">
                  <c:v>5.5823442136498516</c:v>
                </c:pt>
                <c:pt idx="4">
                  <c:v>5.4254787676935887</c:v>
                </c:pt>
                <c:pt idx="5">
                  <c:v>7.024236037934668</c:v>
                </c:pt>
                <c:pt idx="6">
                  <c:v>5.4546912590216516</c:v>
                </c:pt>
                <c:pt idx="7">
                  <c:v>5.6917431192660555</c:v>
                </c:pt>
                <c:pt idx="8">
                  <c:v>6.1805447470817123</c:v>
                </c:pt>
                <c:pt idx="9">
                  <c:v>6.4866151100535392</c:v>
                </c:pt>
                <c:pt idx="10">
                  <c:v>6.8727436823104693</c:v>
                </c:pt>
                <c:pt idx="11">
                  <c:v>6.3512195121951223</c:v>
                </c:pt>
                <c:pt idx="12">
                  <c:v>5.9830817830817828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B-460A-80DC-FAF859D45396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9B-460A-80DC-FAF859D4539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5.8741319444444446</c:v>
                </c:pt>
                <c:pt idx="1">
                  <c:v>5.3264248704663215</c:v>
                </c:pt>
                <c:pt idx="2">
                  <c:v>5.303303303303303</c:v>
                </c:pt>
                <c:pt idx="3">
                  <c:v>7.2269457161543489</c:v>
                </c:pt>
                <c:pt idx="4">
                  <c:v>9.0991501416430598</c:v>
                </c:pt>
                <c:pt idx="5">
                  <c:v>9.6474677259185704</c:v>
                </c:pt>
                <c:pt idx="6">
                  <c:v>5.4677650429799423</c:v>
                </c:pt>
                <c:pt idx="7">
                  <c:v>6.6182873730043541</c:v>
                </c:pt>
                <c:pt idx="8">
                  <c:v>5.0216262975778543</c:v>
                </c:pt>
                <c:pt idx="9">
                  <c:v>6.2872340425531918</c:v>
                </c:pt>
                <c:pt idx="10">
                  <c:v>6.0352622061482819</c:v>
                </c:pt>
                <c:pt idx="11">
                  <c:v>7.3898305084745761</c:v>
                </c:pt>
                <c:pt idx="12">
                  <c:v>6.5687732342007434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9B-460A-80DC-FAF859D45396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9B-460A-80DC-FAF859D4539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9B-460A-80DC-FAF859D4539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7.1914257228315055</c:v>
                </c:pt>
                <c:pt idx="1">
                  <c:v>6.2199074074074074</c:v>
                </c:pt>
                <c:pt idx="2">
                  <c:v>6.6672661870503598</c:v>
                </c:pt>
                <c:pt idx="3">
                  <c:v>5.7203114860480211</c:v>
                </c:pt>
                <c:pt idx="4">
                  <c:v>4.5783549783549784</c:v>
                </c:pt>
                <c:pt idx="5">
                  <c:v>5.5932666060054599</c:v>
                </c:pt>
                <c:pt idx="12">
                  <c:v>5.9586455731334995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9B-460A-80DC-FAF859D4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19B-460A-80DC-FAF859D4539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1.9777777777777779</c:v>
                      </c:pt>
                      <c:pt idx="1">
                        <c:v>6.0033557046979862</c:v>
                      </c:pt>
                      <c:pt idx="2">
                        <c:v>12.337563451776649</c:v>
                      </c:pt>
                      <c:pt idx="3">
                        <c:v>12.670378619153675</c:v>
                      </c:pt>
                      <c:pt idx="4">
                        <c:v>8.8278236914600559</c:v>
                      </c:pt>
                      <c:pt idx="5">
                        <c:v>13.403603603603603</c:v>
                      </c:pt>
                      <c:pt idx="6">
                        <c:v>12.340579710144928</c:v>
                      </c:pt>
                      <c:pt idx="7">
                        <c:v>11.88422247446084</c:v>
                      </c:pt>
                      <c:pt idx="8">
                        <c:v>12.139837398373984</c:v>
                      </c:pt>
                      <c:pt idx="9">
                        <c:v>9.1653027823240585</c:v>
                      </c:pt>
                      <c:pt idx="10">
                        <c:v>8.2072243346007596</c:v>
                      </c:pt>
                      <c:pt idx="11">
                        <c:v>5.6374829001367992</c:v>
                      </c:pt>
                      <c:pt idx="12">
                        <c:v>9.9629410020753042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19B-460A-80DC-FAF859D453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9B-460A-80DC-FAF859D4539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9B-460A-80DC-FAF859D4539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9B-460A-80DC-FAF859D4539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9B-460A-80DC-FAF859D4539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9B-460A-80DC-FAF859D4539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9B-460A-80DC-FAF859D4539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9B-460A-80DC-FAF859D4539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9B-460A-80DC-FAF859D4539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9B-460A-80DC-FAF859D4539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9B-460A-80DC-FAF859D4539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9B-460A-80DC-FAF859D4539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9B-460A-80DC-FAF859D4539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9B-460A-80DC-FAF859D45396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1.3172937783870609</c:v>
                </c:pt>
                <c:pt idx="1">
                  <c:v>0.89348253694108593</c:v>
                </c:pt>
                <c:pt idx="2">
                  <c:v>1.3639628837470568</c:v>
                </c:pt>
                <c:pt idx="3">
                  <c:v>-1.5066342301063278</c:v>
                </c:pt>
                <c:pt idx="4">
                  <c:v>-4.5207951632880814</c:v>
                </c:pt>
                <c:pt idx="5">
                  <c:v>-4.0542011199131105</c:v>
                </c:pt>
                <c:pt idx="12">
                  <c:v>-1.0207927418113352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9B-460A-80DC-FAF859D4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F9-48B3-82C6-406E90E665E7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6.4937500000000004</c:v>
                </c:pt>
                <c:pt idx="1">
                  <c:v>5.6514032496307234</c:v>
                </c:pt>
                <c:pt idx="2">
                  <c:v>5.971830985915493</c:v>
                </c:pt>
                <c:pt idx="3">
                  <c:v>6.8112745098039218</c:v>
                </c:pt>
                <c:pt idx="4">
                  <c:v>6.777358490566038</c:v>
                </c:pt>
                <c:pt idx="5">
                  <c:v>5.4095238095238098</c:v>
                </c:pt>
                <c:pt idx="6">
                  <c:v>8.1009174311926611</c:v>
                </c:pt>
                <c:pt idx="7">
                  <c:v>7.3985765124555156</c:v>
                </c:pt>
                <c:pt idx="8">
                  <c:v>6.4055555555555559</c:v>
                </c:pt>
                <c:pt idx="9">
                  <c:v>6.4243421052631575</c:v>
                </c:pt>
                <c:pt idx="10">
                  <c:v>6.6215722120658134</c:v>
                </c:pt>
                <c:pt idx="11">
                  <c:v>6.4173228346456694</c:v>
                </c:pt>
                <c:pt idx="12">
                  <c:v>6.451029926156238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9-48B3-82C6-406E90E665E7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F9-48B3-82C6-406E90E665E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7.4090909090909092</c:v>
                </c:pt>
                <c:pt idx="1">
                  <c:v>6.2104166666666663</c:v>
                </c:pt>
                <c:pt idx="2">
                  <c:v>7.0860585197934594</c:v>
                </c:pt>
                <c:pt idx="3">
                  <c:v>6.3045356371490282</c:v>
                </c:pt>
                <c:pt idx="4">
                  <c:v>7.9783950617283947</c:v>
                </c:pt>
                <c:pt idx="5">
                  <c:v>7.506382978723404</c:v>
                </c:pt>
                <c:pt idx="6">
                  <c:v>7.7779850746268657</c:v>
                </c:pt>
                <c:pt idx="7">
                  <c:v>8.2158469945355197</c:v>
                </c:pt>
                <c:pt idx="8">
                  <c:v>6.2575757575757578</c:v>
                </c:pt>
                <c:pt idx="9">
                  <c:v>6.2095671981776768</c:v>
                </c:pt>
                <c:pt idx="10">
                  <c:v>6.5874673629242819</c:v>
                </c:pt>
                <c:pt idx="11">
                  <c:v>6.7229916897506925</c:v>
                </c:pt>
                <c:pt idx="12">
                  <c:v>7.0016570008285006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F9-48B3-82C6-406E90E665E7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F9-48B3-82C6-406E90E665E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F9-48B3-82C6-406E90E665E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7.5701219512195124</c:v>
                </c:pt>
                <c:pt idx="1">
                  <c:v>6.5372750642673525</c:v>
                </c:pt>
                <c:pt idx="2">
                  <c:v>6.73109243697479</c:v>
                </c:pt>
                <c:pt idx="3">
                  <c:v>5.098507462686567</c:v>
                </c:pt>
                <c:pt idx="4">
                  <c:v>6.3520408163265305</c:v>
                </c:pt>
                <c:pt idx="5">
                  <c:v>7.0631578947368423</c:v>
                </c:pt>
                <c:pt idx="12">
                  <c:v>6.5173031026252985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F9-48B3-82C6-406E90E6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4F9-48B3-82C6-406E90E665E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</c:v>
                      </c:pt>
                      <c:pt idx="1">
                        <c:v>3.88</c:v>
                      </c:pt>
                      <c:pt idx="2">
                        <c:v>26.625</c:v>
                      </c:pt>
                      <c:pt idx="3">
                        <c:v>12.12087912087912</c:v>
                      </c:pt>
                      <c:pt idx="4">
                        <c:v>8.9658385093167698</c:v>
                      </c:pt>
                      <c:pt idx="5">
                        <c:v>9.638461538461538</c:v>
                      </c:pt>
                      <c:pt idx="6">
                        <c:v>10.96140350877193</c:v>
                      </c:pt>
                      <c:pt idx="7">
                        <c:v>8.9747368421052638</c:v>
                      </c:pt>
                      <c:pt idx="8">
                        <c:v>7.5906148867313918</c:v>
                      </c:pt>
                      <c:pt idx="9">
                        <c:v>5.8525641025641022</c:v>
                      </c:pt>
                      <c:pt idx="10">
                        <c:v>9.7633262260127935</c:v>
                      </c:pt>
                      <c:pt idx="11">
                        <c:v>5.6547811993517021</c:v>
                      </c:pt>
                      <c:pt idx="12">
                        <c:v>8.447115384615385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4F9-48B3-82C6-406E90E665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F9-48B3-82C6-406E90E665E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F9-48B3-82C6-406E90E665E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F9-48B3-82C6-406E90E665E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F9-48B3-82C6-406E90E665E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F9-48B3-82C6-406E90E665E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F9-48B3-82C6-406E90E665E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F9-48B3-82C6-406E90E665E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F9-48B3-82C6-406E90E665E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F9-48B3-82C6-406E90E665E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F9-48B3-82C6-406E90E665E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F9-48B3-82C6-406E90E665E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F9-48B3-82C6-406E90E665E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F9-48B3-82C6-406E90E665E7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0.1610310421286032</c:v>
                </c:pt>
                <c:pt idx="1">
                  <c:v>0.32685839760068625</c:v>
                </c:pt>
                <c:pt idx="2">
                  <c:v>-0.35496608281866937</c:v>
                </c:pt>
                <c:pt idx="3">
                  <c:v>-1.2060281744624612</c:v>
                </c:pt>
                <c:pt idx="4">
                  <c:v>-1.6263542454018642</c:v>
                </c:pt>
                <c:pt idx="5">
                  <c:v>-0.44322508398656169</c:v>
                </c:pt>
                <c:pt idx="12">
                  <c:v>-0.46131730883093347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F9-48B3-82C6-406E90E6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B4-4870-BA4D-CD0B35131838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4.6744186046511631</c:v>
                </c:pt>
                <c:pt idx="1">
                  <c:v>5.1681614349775788</c:v>
                </c:pt>
                <c:pt idx="2">
                  <c:v>5.6603415559772294</c:v>
                </c:pt>
                <c:pt idx="3">
                  <c:v>5.6619915848527347</c:v>
                </c:pt>
                <c:pt idx="4">
                  <c:v>9.7833655705996136</c:v>
                </c:pt>
                <c:pt idx="5">
                  <c:v>12.087912087912088</c:v>
                </c:pt>
                <c:pt idx="6">
                  <c:v>8.3801369863013697</c:v>
                </c:pt>
                <c:pt idx="7">
                  <c:v>10.188235294117646</c:v>
                </c:pt>
                <c:pt idx="8">
                  <c:v>6.8756476683937819</c:v>
                </c:pt>
                <c:pt idx="9">
                  <c:v>5.7251700680272108</c:v>
                </c:pt>
                <c:pt idx="10">
                  <c:v>5.6180371352785148</c:v>
                </c:pt>
                <c:pt idx="11">
                  <c:v>5.7855822550831792</c:v>
                </c:pt>
                <c:pt idx="12">
                  <c:v>6.3833693304535641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B4-4870-BA4D-CD0B35131838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B4-4870-BA4D-CD0B3513183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4.5970588235294114</c:v>
                </c:pt>
                <c:pt idx="1">
                  <c:v>5.0941597139451726</c:v>
                </c:pt>
                <c:pt idx="2">
                  <c:v>5.5976331360946743</c:v>
                </c:pt>
                <c:pt idx="3">
                  <c:v>6.6625514403292181</c:v>
                </c:pt>
                <c:pt idx="4">
                  <c:v>9.2515337423312882</c:v>
                </c:pt>
                <c:pt idx="5">
                  <c:v>7.6940789473684212</c:v>
                </c:pt>
                <c:pt idx="6">
                  <c:v>7.6267857142857141</c:v>
                </c:pt>
                <c:pt idx="7">
                  <c:v>8.3812785388127846</c:v>
                </c:pt>
                <c:pt idx="8">
                  <c:v>8.1703056768558948</c:v>
                </c:pt>
                <c:pt idx="9">
                  <c:v>7.6472795497185739</c:v>
                </c:pt>
                <c:pt idx="10">
                  <c:v>7.0751295336787567</c:v>
                </c:pt>
                <c:pt idx="11">
                  <c:v>5.4558823529411766</c:v>
                </c:pt>
                <c:pt idx="12">
                  <c:v>6.6329430132708822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B4-4870-BA4D-CD0B35131838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B4-4870-BA4D-CD0B3513183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B4-4870-BA4D-CD0B3513183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6.7260638297872344</c:v>
                </c:pt>
                <c:pt idx="1">
                  <c:v>6.1536523929471034</c:v>
                </c:pt>
                <c:pt idx="2">
                  <c:v>7.1764705882352944</c:v>
                </c:pt>
                <c:pt idx="3">
                  <c:v>5.7797101449275363</c:v>
                </c:pt>
                <c:pt idx="4">
                  <c:v>8.2177419354838701</c:v>
                </c:pt>
                <c:pt idx="5">
                  <c:v>9.1701030927835046</c:v>
                </c:pt>
                <c:pt idx="12">
                  <c:v>6.9534883720930232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B4-4870-BA4D-CD0B35131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6B4-4870-BA4D-CD0B3513183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2.4722222222222223</c:v>
                      </c:pt>
                      <c:pt idx="2">
                        <c:v>8.4444444444444446</c:v>
                      </c:pt>
                      <c:pt idx="3">
                        <c:v>5.5490196078431371</c:v>
                      </c:pt>
                      <c:pt idx="4">
                        <c:v>11.186440677966102</c:v>
                      </c:pt>
                      <c:pt idx="5">
                        <c:v>8.1962774957698823</c:v>
                      </c:pt>
                      <c:pt idx="6">
                        <c:v>9.9950124688279303</c:v>
                      </c:pt>
                      <c:pt idx="7">
                        <c:v>7.3592233009708741</c:v>
                      </c:pt>
                      <c:pt idx="8">
                        <c:v>9.6680161943319831</c:v>
                      </c:pt>
                      <c:pt idx="9">
                        <c:v>8.80722891566265</c:v>
                      </c:pt>
                      <c:pt idx="10">
                        <c:v>7.7906976744186043</c:v>
                      </c:pt>
                      <c:pt idx="11">
                        <c:v>5.3438045375218151</c:v>
                      </c:pt>
                      <c:pt idx="12">
                        <c:v>8.042861042861043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6B4-4870-BA4D-CD0B351318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B4-4870-BA4D-CD0B3513183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B4-4870-BA4D-CD0B3513183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B4-4870-BA4D-CD0B3513183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B4-4870-BA4D-CD0B3513183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B4-4870-BA4D-CD0B3513183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B4-4870-BA4D-CD0B3513183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B4-4870-BA4D-CD0B3513183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B4-4870-BA4D-CD0B3513183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B4-4870-BA4D-CD0B3513183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B4-4870-BA4D-CD0B3513183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B4-4870-BA4D-CD0B3513183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B4-4870-BA4D-CD0B3513183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B4-4870-BA4D-CD0B35131838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2.129005006257823</c:v>
                </c:pt>
                <c:pt idx="1">
                  <c:v>1.0594926790019308</c:v>
                </c:pt>
                <c:pt idx="2">
                  <c:v>1.5788374521406201</c:v>
                </c:pt>
                <c:pt idx="3">
                  <c:v>-0.88284129540168177</c:v>
                </c:pt>
                <c:pt idx="4">
                  <c:v>-1.0337918068474181</c:v>
                </c:pt>
                <c:pt idx="5">
                  <c:v>1.4760241454150833</c:v>
                </c:pt>
                <c:pt idx="12">
                  <c:v>0.93322950884035016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B4-4870-BA4D-CD0B35131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C1-4F78-8E69-C4986B5779B4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6.4937500000000004</c:v>
                </c:pt>
                <c:pt idx="1">
                  <c:v>5.6514032496307234</c:v>
                </c:pt>
                <c:pt idx="2">
                  <c:v>5.971830985915493</c:v>
                </c:pt>
                <c:pt idx="3">
                  <c:v>6.8112745098039218</c:v>
                </c:pt>
                <c:pt idx="4">
                  <c:v>6.777358490566038</c:v>
                </c:pt>
                <c:pt idx="5">
                  <c:v>5.4095238095238098</c:v>
                </c:pt>
                <c:pt idx="6">
                  <c:v>8.1009174311926611</c:v>
                </c:pt>
                <c:pt idx="7">
                  <c:v>7.3985765124555156</c:v>
                </c:pt>
                <c:pt idx="8">
                  <c:v>6.4055555555555559</c:v>
                </c:pt>
                <c:pt idx="9">
                  <c:v>6.4243421052631575</c:v>
                </c:pt>
                <c:pt idx="10">
                  <c:v>6.6215722120658134</c:v>
                </c:pt>
                <c:pt idx="11">
                  <c:v>6.4173228346456694</c:v>
                </c:pt>
                <c:pt idx="12">
                  <c:v>6.451029926156238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1-4F78-8E69-C4986B5779B4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C1-4F78-8E69-C4986B5779B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7.4090909090909092</c:v>
                </c:pt>
                <c:pt idx="1">
                  <c:v>6.2104166666666663</c:v>
                </c:pt>
                <c:pt idx="2">
                  <c:v>7.0860585197934594</c:v>
                </c:pt>
                <c:pt idx="3">
                  <c:v>6.3045356371490282</c:v>
                </c:pt>
                <c:pt idx="4">
                  <c:v>7.9783950617283947</c:v>
                </c:pt>
                <c:pt idx="5">
                  <c:v>7.506382978723404</c:v>
                </c:pt>
                <c:pt idx="6">
                  <c:v>7.7779850746268657</c:v>
                </c:pt>
                <c:pt idx="7">
                  <c:v>8.2158469945355197</c:v>
                </c:pt>
                <c:pt idx="8">
                  <c:v>6.2575757575757578</c:v>
                </c:pt>
                <c:pt idx="9">
                  <c:v>6.2095671981776768</c:v>
                </c:pt>
                <c:pt idx="10">
                  <c:v>6.5874673629242819</c:v>
                </c:pt>
                <c:pt idx="11">
                  <c:v>6.7229916897506925</c:v>
                </c:pt>
                <c:pt idx="12">
                  <c:v>7.0016570008285006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1-4F78-8E69-C4986B5779B4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1-4F78-8E69-C4986B5779B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C1-4F78-8E69-C4986B5779B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7.5701219512195124</c:v>
                </c:pt>
                <c:pt idx="1">
                  <c:v>6.5372750642673525</c:v>
                </c:pt>
                <c:pt idx="2">
                  <c:v>6.73109243697479</c:v>
                </c:pt>
                <c:pt idx="3">
                  <c:v>5.098507462686567</c:v>
                </c:pt>
                <c:pt idx="4">
                  <c:v>6.3520408163265305</c:v>
                </c:pt>
                <c:pt idx="5">
                  <c:v>7.0631578947368423</c:v>
                </c:pt>
                <c:pt idx="12">
                  <c:v>6.5173031026252985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C1-4F78-8E69-C4986B57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5C1-4F78-8E69-C4986B5779B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</c:v>
                      </c:pt>
                      <c:pt idx="1">
                        <c:v>3.88</c:v>
                      </c:pt>
                      <c:pt idx="2">
                        <c:v>26.625</c:v>
                      </c:pt>
                      <c:pt idx="3">
                        <c:v>12.12087912087912</c:v>
                      </c:pt>
                      <c:pt idx="4">
                        <c:v>8.9658385093167698</c:v>
                      </c:pt>
                      <c:pt idx="5">
                        <c:v>9.638461538461538</c:v>
                      </c:pt>
                      <c:pt idx="6">
                        <c:v>10.96140350877193</c:v>
                      </c:pt>
                      <c:pt idx="7">
                        <c:v>8.9747368421052638</c:v>
                      </c:pt>
                      <c:pt idx="8">
                        <c:v>7.5906148867313918</c:v>
                      </c:pt>
                      <c:pt idx="9">
                        <c:v>5.8525641025641022</c:v>
                      </c:pt>
                      <c:pt idx="10">
                        <c:v>9.7633262260127935</c:v>
                      </c:pt>
                      <c:pt idx="11">
                        <c:v>5.6547811993517021</c:v>
                      </c:pt>
                      <c:pt idx="12">
                        <c:v>8.447115384615385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5C1-4F78-8E69-C4986B5779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C1-4F78-8E69-C4986B5779B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C1-4F78-8E69-C4986B5779B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C1-4F78-8E69-C4986B5779B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C1-4F78-8E69-C4986B5779B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C1-4F78-8E69-C4986B5779B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C1-4F78-8E69-C4986B5779B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C1-4F78-8E69-C4986B5779B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C1-4F78-8E69-C4986B5779B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C1-4F78-8E69-C4986B5779B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C1-4F78-8E69-C4986B5779B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C1-4F78-8E69-C4986B5779B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C1-4F78-8E69-C4986B5779B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C1-4F78-8E69-C4986B5779B4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0.1610310421286032</c:v>
                </c:pt>
                <c:pt idx="1">
                  <c:v>0.32685839760068625</c:v>
                </c:pt>
                <c:pt idx="2">
                  <c:v>-0.35496608281866937</c:v>
                </c:pt>
                <c:pt idx="3">
                  <c:v>-1.2060281744624612</c:v>
                </c:pt>
                <c:pt idx="4">
                  <c:v>-1.6263542454018642</c:v>
                </c:pt>
                <c:pt idx="5">
                  <c:v>-0.44322508398656169</c:v>
                </c:pt>
                <c:pt idx="12">
                  <c:v>-0.46131730883093347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C1-4F78-8E69-C4986B57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E8-41F7-8923-CC486141A2EF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11.904494382022472</c:v>
                </c:pt>
                <c:pt idx="1">
                  <c:v>9.9008042895442365</c:v>
                </c:pt>
                <c:pt idx="2">
                  <c:v>10.94488188976378</c:v>
                </c:pt>
                <c:pt idx="3">
                  <c:v>11.035087719298245</c:v>
                </c:pt>
                <c:pt idx="4">
                  <c:v>34.333333333333336</c:v>
                </c:pt>
                <c:pt idx="5">
                  <c:v>32</c:v>
                </c:pt>
                <c:pt idx="6">
                  <c:v>12.9375</c:v>
                </c:pt>
                <c:pt idx="7">
                  <c:v>1.75</c:v>
                </c:pt>
                <c:pt idx="8">
                  <c:v>1.9230769230769231</c:v>
                </c:pt>
                <c:pt idx="9">
                  <c:v>6.6415094339622645</c:v>
                </c:pt>
                <c:pt idx="10">
                  <c:v>6.639344262295082</c:v>
                </c:pt>
                <c:pt idx="11">
                  <c:v>5.8092105263157894</c:v>
                </c:pt>
                <c:pt idx="12">
                  <c:v>9.8836023789294813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8-41F7-8923-CC486141A2EF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E8-41F7-8923-CC486141A2E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6.4300518134715023</c:v>
                </c:pt>
                <c:pt idx="1">
                  <c:v>5.8628762541806019</c:v>
                </c:pt>
                <c:pt idx="2">
                  <c:v>6.6206896551724137</c:v>
                </c:pt>
                <c:pt idx="3">
                  <c:v>9.9555555555555557</c:v>
                </c:pt>
                <c:pt idx="4">
                  <c:v>22.75</c:v>
                </c:pt>
                <c:pt idx="5">
                  <c:v>14.6875</c:v>
                </c:pt>
                <c:pt idx="6">
                  <c:v>8.3589743589743595</c:v>
                </c:pt>
                <c:pt idx="7">
                  <c:v>12.4</c:v>
                </c:pt>
                <c:pt idx="8">
                  <c:v>5.2666666666666666</c:v>
                </c:pt>
                <c:pt idx="9">
                  <c:v>6.1379310344827589</c:v>
                </c:pt>
                <c:pt idx="10">
                  <c:v>6.1822222222222223</c:v>
                </c:pt>
                <c:pt idx="11">
                  <c:v>6.8888888888888893</c:v>
                </c:pt>
                <c:pt idx="12">
                  <c:v>6.8201174743024966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E8-41F7-8923-CC486141A2EF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E8-41F7-8923-CC486141A2E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E8-41F7-8923-CC486141A2E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7.9022556390977448</c:v>
                </c:pt>
                <c:pt idx="1">
                  <c:v>5.7673469387755105</c:v>
                </c:pt>
                <c:pt idx="2">
                  <c:v>6.4237288135593218</c:v>
                </c:pt>
                <c:pt idx="3">
                  <c:v>3.8608695652173912</c:v>
                </c:pt>
                <c:pt idx="4">
                  <c:v>6.2719298245614032</c:v>
                </c:pt>
                <c:pt idx="5">
                  <c:v>6.8953488372093021</c:v>
                </c:pt>
                <c:pt idx="12">
                  <c:v>6.133168927250308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E8-41F7-8923-CC486141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3E8-41F7-8923-CC486141A2E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6.75</c:v>
                      </c:pt>
                      <c:pt idx="4">
                        <c:v>0</c:v>
                      </c:pt>
                      <c:pt idx="5">
                        <c:v>2.6</c:v>
                      </c:pt>
                      <c:pt idx="6">
                        <c:v>8.615384615384615</c:v>
                      </c:pt>
                      <c:pt idx="7">
                        <c:v>6.2727272727272725</c:v>
                      </c:pt>
                      <c:pt idx="8">
                        <c:v>5.9</c:v>
                      </c:pt>
                      <c:pt idx="9">
                        <c:v>6.166666666666667</c:v>
                      </c:pt>
                      <c:pt idx="10">
                        <c:v>6.5327102803738315</c:v>
                      </c:pt>
                      <c:pt idx="11">
                        <c:v>5.9268292682926829</c:v>
                      </c:pt>
                      <c:pt idx="12">
                        <c:v>6.2710027100271004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3E8-41F7-8923-CC486141A2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E8-41F7-8923-CC486141A2E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E8-41F7-8923-CC486141A2E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E8-41F7-8923-CC486141A2E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E8-41F7-8923-CC486141A2E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E8-41F7-8923-CC486141A2E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E8-41F7-8923-CC486141A2E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E8-41F7-8923-CC486141A2E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E8-41F7-8923-CC486141A2E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E8-41F7-8923-CC486141A2E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E8-41F7-8923-CC486141A2E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E8-41F7-8923-CC486141A2E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E8-41F7-8923-CC486141A2E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E8-41F7-8923-CC486141A2EF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1.4722038256262424</c:v>
                </c:pt>
                <c:pt idx="1">
                  <c:v>-9.5529315405091353E-2</c:v>
                </c:pt>
                <c:pt idx="2">
                  <c:v>-0.19696084161309191</c:v>
                </c:pt>
                <c:pt idx="3">
                  <c:v>-6.0946859903381645</c:v>
                </c:pt>
                <c:pt idx="4">
                  <c:v>-16.478070175438596</c:v>
                </c:pt>
                <c:pt idx="5">
                  <c:v>-7.7921511627906979</c:v>
                </c:pt>
                <c:pt idx="12">
                  <c:v>-0.83938477203370176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3E8-41F7-8923-CC486141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195-9D6B-82D1489D6030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7.0474452554744529</c:v>
                </c:pt>
                <c:pt idx="1">
                  <c:v>7.1980676328502415</c:v>
                </c:pt>
                <c:pt idx="2">
                  <c:v>8.8753993610223638</c:v>
                </c:pt>
                <c:pt idx="3">
                  <c:v>11.145454545454545</c:v>
                </c:pt>
                <c:pt idx="4">
                  <c:v>10.636363636363637</c:v>
                </c:pt>
                <c:pt idx="5">
                  <c:v>6.0909090909090908</c:v>
                </c:pt>
                <c:pt idx="6">
                  <c:v>7.2452830188679247</c:v>
                </c:pt>
                <c:pt idx="7">
                  <c:v>22</c:v>
                </c:pt>
                <c:pt idx="8">
                  <c:v>5.5</c:v>
                </c:pt>
                <c:pt idx="9">
                  <c:v>3.9361702127659575</c:v>
                </c:pt>
                <c:pt idx="10">
                  <c:v>6.1869158878504669</c:v>
                </c:pt>
                <c:pt idx="11">
                  <c:v>5.6100917431192663</c:v>
                </c:pt>
                <c:pt idx="12">
                  <c:v>7.2838196286472146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53-4195-9D6B-82D1489D6030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53-4195-9D6B-82D1489D60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6.0746268656716422</c:v>
                </c:pt>
                <c:pt idx="1">
                  <c:v>7.0639269406392691</c:v>
                </c:pt>
                <c:pt idx="2">
                  <c:v>8.0115606936416182</c:v>
                </c:pt>
                <c:pt idx="3">
                  <c:v>7.6231884057971016</c:v>
                </c:pt>
                <c:pt idx="4">
                  <c:v>5.1071428571428568</c:v>
                </c:pt>
                <c:pt idx="5">
                  <c:v>3.2068965517241379</c:v>
                </c:pt>
                <c:pt idx="6">
                  <c:v>6.375</c:v>
                </c:pt>
                <c:pt idx="7">
                  <c:v>1.3333333333333333</c:v>
                </c:pt>
                <c:pt idx="8">
                  <c:v>5</c:v>
                </c:pt>
                <c:pt idx="9">
                  <c:v>5</c:v>
                </c:pt>
                <c:pt idx="10">
                  <c:v>7.4038461538461542</c:v>
                </c:pt>
                <c:pt idx="11">
                  <c:v>6.4</c:v>
                </c:pt>
                <c:pt idx="12">
                  <c:v>6.6504950495049506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53-4195-9D6B-82D1489D6030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53-4195-9D6B-82D1489D60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53-4195-9D6B-82D1489D60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5.5412371134020617</c:v>
                </c:pt>
                <c:pt idx="1">
                  <c:v>6.8275862068965516</c:v>
                </c:pt>
                <c:pt idx="2">
                  <c:v>6.1071428571428568</c:v>
                </c:pt>
                <c:pt idx="3">
                  <c:v>4.0913705583756341</c:v>
                </c:pt>
                <c:pt idx="4">
                  <c:v>6.0882352941176467</c:v>
                </c:pt>
                <c:pt idx="5">
                  <c:v>4.9642857142857144</c:v>
                </c:pt>
                <c:pt idx="12">
                  <c:v>5.5260545905707197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53-4195-9D6B-82D1489D6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753-4195-9D6B-82D1489D60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2.5</c:v>
                      </c:pt>
                      <c:pt idx="4">
                        <c:v>20.5</c:v>
                      </c:pt>
                      <c:pt idx="5">
                        <c:v>3.2857142857142856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4.9230769230769234</c:v>
                      </c:pt>
                      <c:pt idx="9">
                        <c:v>3.459016393442623</c:v>
                      </c:pt>
                      <c:pt idx="10">
                        <c:v>8.0517928286852598</c:v>
                      </c:pt>
                      <c:pt idx="11">
                        <c:v>7.1235294117647054</c:v>
                      </c:pt>
                      <c:pt idx="12">
                        <c:v>6.9289827255278311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753-4195-9D6B-82D1489D60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53-4195-9D6B-82D1489D60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53-4195-9D6B-82D1489D60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53-4195-9D6B-82D1489D60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53-4195-9D6B-82D1489D60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53-4195-9D6B-82D1489D60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53-4195-9D6B-82D1489D60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53-4195-9D6B-82D1489D60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53-4195-9D6B-82D1489D60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53-4195-9D6B-82D1489D60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53-4195-9D6B-82D1489D60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53-4195-9D6B-82D1489D60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53-4195-9D6B-82D1489D60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53-4195-9D6B-82D1489D6030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-0.53338975226958052</c:v>
                </c:pt>
                <c:pt idx="1">
                  <c:v>-0.23634073374271747</c:v>
                </c:pt>
                <c:pt idx="2">
                  <c:v>-1.9044178364987614</c:v>
                </c:pt>
                <c:pt idx="3">
                  <c:v>-3.5318178474214674</c:v>
                </c:pt>
                <c:pt idx="4">
                  <c:v>0.98109243697478998</c:v>
                </c:pt>
                <c:pt idx="5">
                  <c:v>1.7573891625615765</c:v>
                </c:pt>
                <c:pt idx="12">
                  <c:v>-1.3112194010843572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53-4195-9D6B-82D1489D6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40-4BA0-83F5-B7EDD386506B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6.6747736243324818</c:v>
                </c:pt>
                <c:pt idx="1">
                  <c:v>6.3012135381874863</c:v>
                </c:pt>
                <c:pt idx="2">
                  <c:v>5.7840758920143474</c:v>
                </c:pt>
                <c:pt idx="3">
                  <c:v>5.5245845552297164</c:v>
                </c:pt>
                <c:pt idx="4">
                  <c:v>5.433939673037071</c:v>
                </c:pt>
                <c:pt idx="5">
                  <c:v>6.334820749454896</c:v>
                </c:pt>
                <c:pt idx="6">
                  <c:v>6.7274272669872266</c:v>
                </c:pt>
                <c:pt idx="7">
                  <c:v>6.823486671813269</c:v>
                </c:pt>
                <c:pt idx="8">
                  <c:v>6.0692266353998727</c:v>
                </c:pt>
                <c:pt idx="9">
                  <c:v>5.9437582500471429</c:v>
                </c:pt>
                <c:pt idx="10">
                  <c:v>6.0049824791940427</c:v>
                </c:pt>
                <c:pt idx="11">
                  <c:v>5.3419055419055423</c:v>
                </c:pt>
                <c:pt idx="12">
                  <c:v>6.0770157142498729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0-4BA0-83F5-B7EDD386506B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0-4BA0-83F5-B7EDD386506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5.639520078354554</c:v>
                </c:pt>
                <c:pt idx="1">
                  <c:v>5.9382620774810926</c:v>
                </c:pt>
                <c:pt idx="2">
                  <c:v>5.4982687149475735</c:v>
                </c:pt>
                <c:pt idx="3">
                  <c:v>5.218935628561038</c:v>
                </c:pt>
                <c:pt idx="4">
                  <c:v>5.0135848403564935</c:v>
                </c:pt>
                <c:pt idx="5">
                  <c:v>5.9502309128426845</c:v>
                </c:pt>
                <c:pt idx="6">
                  <c:v>5.9141351518908865</c:v>
                </c:pt>
                <c:pt idx="7">
                  <c:v>6.1420068777003793</c:v>
                </c:pt>
                <c:pt idx="8">
                  <c:v>5.9023491225174674</c:v>
                </c:pt>
                <c:pt idx="9">
                  <c:v>5.8542147947898746</c:v>
                </c:pt>
                <c:pt idx="10">
                  <c:v>5.4506944444444443</c:v>
                </c:pt>
                <c:pt idx="11">
                  <c:v>5.1518192627824018</c:v>
                </c:pt>
                <c:pt idx="12">
                  <c:v>5.6298889367609748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0-4BA0-83F5-B7EDD386506B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0-4BA0-83F5-B7EDD386506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40-4BA0-83F5-B7EDD386506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5.9717087000177189</c:v>
                </c:pt>
                <c:pt idx="1">
                  <c:v>5.4357837284666557</c:v>
                </c:pt>
                <c:pt idx="2">
                  <c:v>5.6032195956786826</c:v>
                </c:pt>
                <c:pt idx="3">
                  <c:v>5.0954338351822503</c:v>
                </c:pt>
                <c:pt idx="4">
                  <c:v>5.1083654954638869</c:v>
                </c:pt>
                <c:pt idx="5">
                  <c:v>5.4782103749585227</c:v>
                </c:pt>
                <c:pt idx="12">
                  <c:v>5.4318979209102407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40-4BA0-83F5-B7EDD386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440-4BA0-83F5-B7EDD386506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8.2772790055248624</c:v>
                      </c:pt>
                      <c:pt idx="1">
                        <c:v>6.8945538818076475</c:v>
                      </c:pt>
                      <c:pt idx="2">
                        <c:v>5.4817210771776743</c:v>
                      </c:pt>
                      <c:pt idx="3">
                        <c:v>6.9211831710453797</c:v>
                      </c:pt>
                      <c:pt idx="4">
                        <c:v>6.5240453946955919</c:v>
                      </c:pt>
                      <c:pt idx="5">
                        <c:v>6.8413200058797585</c:v>
                      </c:pt>
                      <c:pt idx="6">
                        <c:v>6.4427972929423136</c:v>
                      </c:pt>
                      <c:pt idx="7">
                        <c:v>6.491933187814368</c:v>
                      </c:pt>
                      <c:pt idx="8">
                        <c:v>6.1649928263988523</c:v>
                      </c:pt>
                      <c:pt idx="9">
                        <c:v>6.6140648379052367</c:v>
                      </c:pt>
                      <c:pt idx="10">
                        <c:v>7.6749190501888833</c:v>
                      </c:pt>
                      <c:pt idx="11">
                        <c:v>6.0869589500139627</c:v>
                      </c:pt>
                      <c:pt idx="12">
                        <c:v>6.6176102336667117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440-4BA0-83F5-B7EDD38650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40-4BA0-83F5-B7EDD386506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40-4BA0-83F5-B7EDD386506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40-4BA0-83F5-B7EDD386506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40-4BA0-83F5-B7EDD386506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40-4BA0-83F5-B7EDD386506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0-4BA0-83F5-B7EDD386506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0-4BA0-83F5-B7EDD386506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0-4BA0-83F5-B7EDD386506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0-4BA0-83F5-B7EDD386506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0-4BA0-83F5-B7EDD386506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40-4BA0-83F5-B7EDD386506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40-4BA0-83F5-B7EDD386506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40-4BA0-83F5-B7EDD386506B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0.33218862166316487</c:v>
                </c:pt>
                <c:pt idx="1">
                  <c:v>-0.50247834901443689</c:v>
                </c:pt>
                <c:pt idx="2">
                  <c:v>0.10495088073110903</c:v>
                </c:pt>
                <c:pt idx="3">
                  <c:v>-0.12350179337878764</c:v>
                </c:pt>
                <c:pt idx="4">
                  <c:v>9.4780655107393308E-2</c:v>
                </c:pt>
                <c:pt idx="5">
                  <c:v>-0.47202053788416176</c:v>
                </c:pt>
                <c:pt idx="12">
                  <c:v>-8.5970749225164234E-2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40-4BA0-83F5-B7EDD386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89-4364-8EB1-7DF091AA6D4D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8300</c:v>
                </c:pt>
                <c:pt idx="1">
                  <c:v>8996</c:v>
                </c:pt>
                <c:pt idx="2">
                  <c:v>10352</c:v>
                </c:pt>
                <c:pt idx="3">
                  <c:v>10335</c:v>
                </c:pt>
                <c:pt idx="4">
                  <c:v>10229</c:v>
                </c:pt>
                <c:pt idx="5">
                  <c:v>9672</c:v>
                </c:pt>
                <c:pt idx="6">
                  <c:v>9908</c:v>
                </c:pt>
                <c:pt idx="7">
                  <c:v>9915</c:v>
                </c:pt>
                <c:pt idx="8">
                  <c:v>9883</c:v>
                </c:pt>
                <c:pt idx="9">
                  <c:v>10648</c:v>
                </c:pt>
                <c:pt idx="10">
                  <c:v>9348</c:v>
                </c:pt>
                <c:pt idx="11">
                  <c:v>9148</c:v>
                </c:pt>
                <c:pt idx="12">
                  <c:v>116734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9-4364-8EB1-7DF091AA6D4D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89-4364-8EB1-7DF091AA6D4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9799</c:v>
                </c:pt>
                <c:pt idx="1">
                  <c:v>9024</c:v>
                </c:pt>
                <c:pt idx="2">
                  <c:v>9405</c:v>
                </c:pt>
                <c:pt idx="3">
                  <c:v>11340</c:v>
                </c:pt>
                <c:pt idx="4">
                  <c:v>11034</c:v>
                </c:pt>
                <c:pt idx="5">
                  <c:v>9636</c:v>
                </c:pt>
                <c:pt idx="6">
                  <c:v>10415</c:v>
                </c:pt>
                <c:pt idx="7">
                  <c:v>11125</c:v>
                </c:pt>
                <c:pt idx="8">
                  <c:v>8592</c:v>
                </c:pt>
                <c:pt idx="9">
                  <c:v>10545</c:v>
                </c:pt>
                <c:pt idx="10">
                  <c:v>9010</c:v>
                </c:pt>
                <c:pt idx="11">
                  <c:v>8513</c:v>
                </c:pt>
                <c:pt idx="12">
                  <c:v>118438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89-4364-8EB1-7DF091AA6D4D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89-4364-8EB1-7DF091AA6D4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89-4364-8EB1-7DF091AA6D4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8607</c:v>
                </c:pt>
                <c:pt idx="1">
                  <c:v>8616</c:v>
                </c:pt>
                <c:pt idx="2">
                  <c:v>9805</c:v>
                </c:pt>
                <c:pt idx="3">
                  <c:v>9630</c:v>
                </c:pt>
                <c:pt idx="4">
                  <c:v>10496</c:v>
                </c:pt>
                <c:pt idx="5">
                  <c:v>8713</c:v>
                </c:pt>
                <c:pt idx="12">
                  <c:v>55867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89-4364-8EB1-7DF091AA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89-4364-8EB1-7DF091AA6D4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4461</c:v>
                      </c:pt>
                      <c:pt idx="1">
                        <c:v>6730</c:v>
                      </c:pt>
                      <c:pt idx="2">
                        <c:v>8538</c:v>
                      </c:pt>
                      <c:pt idx="3">
                        <c:v>7844</c:v>
                      </c:pt>
                      <c:pt idx="4">
                        <c:v>7614</c:v>
                      </c:pt>
                      <c:pt idx="5">
                        <c:v>6784</c:v>
                      </c:pt>
                      <c:pt idx="6">
                        <c:v>6493</c:v>
                      </c:pt>
                      <c:pt idx="7">
                        <c:v>9215</c:v>
                      </c:pt>
                      <c:pt idx="8">
                        <c:v>7683</c:v>
                      </c:pt>
                      <c:pt idx="9">
                        <c:v>10291</c:v>
                      </c:pt>
                      <c:pt idx="10">
                        <c:v>6030</c:v>
                      </c:pt>
                      <c:pt idx="11">
                        <c:v>9121</c:v>
                      </c:pt>
                      <c:pt idx="12">
                        <c:v>90804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89-4364-8EB1-7DF091AA6D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89-4364-8EB1-7DF091AA6D4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89-4364-8EB1-7DF091AA6D4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89-4364-8EB1-7DF091AA6D4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89-4364-8EB1-7DF091AA6D4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89-4364-8EB1-7DF091AA6D4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89-4364-8EB1-7DF091AA6D4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89-4364-8EB1-7DF091AA6D4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89-4364-8EB1-7DF091AA6D4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89-4364-8EB1-7DF091AA6D4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89-4364-8EB1-7DF091AA6D4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89-4364-8EB1-7DF091AA6D4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89-4364-8EB1-7DF091AA6D4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89-4364-8EB1-7DF091AA6D4D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-0.12164506582304313</c:v>
                </c:pt>
                <c:pt idx="1">
                  <c:v>-4.5212765957446832E-2</c:v>
                </c:pt>
                <c:pt idx="2">
                  <c:v>4.2530568846358419E-2</c:v>
                </c:pt>
                <c:pt idx="3">
                  <c:v>-0.15079365079365081</c:v>
                </c:pt>
                <c:pt idx="4">
                  <c:v>-4.8758383179264064E-2</c:v>
                </c:pt>
                <c:pt idx="5">
                  <c:v>-9.578663345786631E-2</c:v>
                </c:pt>
                <c:pt idx="12">
                  <c:v>-7.2562170058766862E-2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89-4364-8EB1-7DF091AA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F-459C-B94D-17657DDAF72A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6.1842416283650685</c:v>
                </c:pt>
                <c:pt idx="1">
                  <c:v>5.8989412286819247</c:v>
                </c:pt>
                <c:pt idx="2">
                  <c:v>5.4454535740997967</c:v>
                </c:pt>
                <c:pt idx="3">
                  <c:v>5.112426702751466</c:v>
                </c:pt>
                <c:pt idx="4">
                  <c:v>5.0907242296261535</c:v>
                </c:pt>
                <c:pt idx="5">
                  <c:v>6.2273977412370529</c:v>
                </c:pt>
                <c:pt idx="6">
                  <c:v>6.5492197923313418</c:v>
                </c:pt>
                <c:pt idx="7">
                  <c:v>6.6671532057519736</c:v>
                </c:pt>
                <c:pt idx="8">
                  <c:v>5.7966025676963611</c:v>
                </c:pt>
                <c:pt idx="9">
                  <c:v>5.5749506903353057</c:v>
                </c:pt>
                <c:pt idx="10">
                  <c:v>5.4887734273520135</c:v>
                </c:pt>
                <c:pt idx="11">
                  <c:v>4.7967866323907451</c:v>
                </c:pt>
                <c:pt idx="12">
                  <c:v>5.7345256129449336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F-459C-B94D-17657DDAF72A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F-459C-B94D-17657DDAF72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5.1601407831060273</c:v>
                </c:pt>
                <c:pt idx="1">
                  <c:v>5.5573296309151914</c:v>
                </c:pt>
                <c:pt idx="2">
                  <c:v>5.0908082320963004</c:v>
                </c:pt>
                <c:pt idx="3">
                  <c:v>4.8100953710165157</c:v>
                </c:pt>
                <c:pt idx="4">
                  <c:v>4.5652045196625055</c:v>
                </c:pt>
                <c:pt idx="5">
                  <c:v>5.6467670300513353</c:v>
                </c:pt>
                <c:pt idx="6">
                  <c:v>5.5256796015770906</c:v>
                </c:pt>
                <c:pt idx="7">
                  <c:v>5.7587212329480373</c:v>
                </c:pt>
                <c:pt idx="8">
                  <c:v>5.4271500095063061</c:v>
                </c:pt>
                <c:pt idx="9">
                  <c:v>5.4584097158570115</c:v>
                </c:pt>
                <c:pt idx="10">
                  <c:v>4.8398220244716352</c:v>
                </c:pt>
                <c:pt idx="11">
                  <c:v>4.7539699804220144</c:v>
                </c:pt>
                <c:pt idx="12">
                  <c:v>5.2063316573693479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F-459C-B94D-17657DDAF72A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F-459C-B94D-17657DDAF72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EF-459C-B94D-17657DDAF72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5.5421752101979926</c:v>
                </c:pt>
                <c:pt idx="1">
                  <c:v>5.0039228506047726</c:v>
                </c:pt>
                <c:pt idx="2">
                  <c:v>5.0679534313725494</c:v>
                </c:pt>
                <c:pt idx="3">
                  <c:v>4.7374113688258621</c:v>
                </c:pt>
                <c:pt idx="4">
                  <c:v>4.7444219066937121</c:v>
                </c:pt>
                <c:pt idx="5">
                  <c:v>5.0088825027757817</c:v>
                </c:pt>
                <c:pt idx="12">
                  <c:v>5.0068049391026319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EF-459C-B94D-17657DDA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2EF-459C-B94D-17657DDAF72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8.3449322273922721</c:v>
                      </c:pt>
                      <c:pt idx="1">
                        <c:v>6.8056592039800998</c:v>
                      </c:pt>
                      <c:pt idx="2">
                        <c:v>5.3384331900161932</c:v>
                      </c:pt>
                      <c:pt idx="3">
                        <c:v>7.2575182481751828</c:v>
                      </c:pt>
                      <c:pt idx="4">
                        <c:v>6.5937679494543362</c:v>
                      </c:pt>
                      <c:pt idx="5">
                        <c:v>7.1915363548016611</c:v>
                      </c:pt>
                      <c:pt idx="6">
                        <c:v>6.8669216994953608</c:v>
                      </c:pt>
                      <c:pt idx="7">
                        <c:v>6.4717370682439599</c:v>
                      </c:pt>
                      <c:pt idx="8">
                        <c:v>6.24699202379343</c:v>
                      </c:pt>
                      <c:pt idx="9">
                        <c:v>6.6152565721501553</c:v>
                      </c:pt>
                      <c:pt idx="10">
                        <c:v>7.6490060980438743</c:v>
                      </c:pt>
                      <c:pt idx="11">
                        <c:v>5.985004624124719</c:v>
                      </c:pt>
                      <c:pt idx="12">
                        <c:v>6.6758542704689212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2EF-459C-B94D-17657DDAF7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EF-459C-B94D-17657DDAF72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EF-459C-B94D-17657DDAF72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EF-459C-B94D-17657DDAF72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EF-459C-B94D-17657DDAF72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EF-459C-B94D-17657DDAF72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EF-459C-B94D-17657DDAF72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EF-459C-B94D-17657DDAF72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EF-459C-B94D-17657DDAF72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EF-459C-B94D-17657DDAF72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EF-459C-B94D-17657DDAF72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EF-459C-B94D-17657DDAF72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EF-459C-B94D-17657DDAF72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EF-459C-B94D-17657DDAF72A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0.38203442709196533</c:v>
                </c:pt>
                <c:pt idx="1">
                  <c:v>-0.55340678031041879</c:v>
                </c:pt>
                <c:pt idx="2">
                  <c:v>-2.2854800723751012E-2</c:v>
                </c:pt>
                <c:pt idx="3">
                  <c:v>-7.2684002190653629E-2</c:v>
                </c:pt>
                <c:pt idx="4">
                  <c:v>0.1792173870312066</c:v>
                </c:pt>
                <c:pt idx="5">
                  <c:v>-0.63788452727555356</c:v>
                </c:pt>
                <c:pt idx="12">
                  <c:v>-0.10422920065366537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EF-459C-B94D-17657DDA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1-430A-B818-8771DEFDD6AE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1-430A-B818-8771DEFDD6AE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81-430A-B818-8771DEFDD6A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81-430A-B818-8771DEFDD6AE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81-430A-B818-8771DEFDD6A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81-430A-B818-8771DEFDD6A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81-430A-B818-8771DEFDD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F81-430A-B818-8771DEFDD6A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F81-430A-B818-8771DEFDD6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81-430A-B818-8771DEFDD6A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81-430A-B818-8771DEFDD6A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81-430A-B818-8771DEFDD6A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81-430A-B818-8771DEFDD6A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81-430A-B818-8771DEFDD6A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81-430A-B818-8771DEFDD6A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81-430A-B818-8771DEFDD6A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1-430A-B818-8771DEFDD6A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1-430A-B818-8771DEFDD6A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81-430A-B818-8771DEFDD6A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81-430A-B818-8771DEFDD6A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81-430A-B818-8771DEFDD6A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81-430A-B818-8771DEFDD6AE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81-430A-B818-8771DEFDD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DA-4833-8C69-F3AFE5B5BB58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A-4833-8C69-F3AFE5B5BB58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DA-4833-8C69-F3AFE5B5BB5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DA-4833-8C69-F3AFE5B5BB58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DA-4833-8C69-F3AFE5B5BB5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DA-4833-8C69-F3AFE5B5BB58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DA-4833-8C69-F3AFE5B5B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2DA-4833-8C69-F3AFE5B5BB5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2DA-4833-8C69-F3AFE5B5BB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DA-4833-8C69-F3AFE5B5BB5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DA-4833-8C69-F3AFE5B5BB5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DA-4833-8C69-F3AFE5B5BB5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DA-4833-8C69-F3AFE5B5BB5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DA-4833-8C69-F3AFE5B5BB5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DA-4833-8C69-F3AFE5B5BB5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DA-4833-8C69-F3AFE5B5BB5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DA-4833-8C69-F3AFE5B5BB5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DA-4833-8C69-F3AFE5B5BB5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DA-4833-8C69-F3AFE5B5BB5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DA-4833-8C69-F3AFE5B5BB5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DA-4833-8C69-F3AFE5B5BB5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DA-4833-8C69-F3AFE5B5BB58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DA-4833-8C69-F3AFE5B5B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FE-4C05-99B9-9D3352400AA9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10.413913913913914</c:v>
                </c:pt>
                <c:pt idx="1">
                  <c:v>9.1971702418986769</c:v>
                </c:pt>
                <c:pt idx="2">
                  <c:v>8.3502024291497978</c:v>
                </c:pt>
                <c:pt idx="3">
                  <c:v>8.2081497797356828</c:v>
                </c:pt>
                <c:pt idx="4">
                  <c:v>8.0295741324921135</c:v>
                </c:pt>
                <c:pt idx="5">
                  <c:v>7.0322948328267474</c:v>
                </c:pt>
                <c:pt idx="6">
                  <c:v>7.6444776119402986</c:v>
                </c:pt>
                <c:pt idx="7">
                  <c:v>7.6443372126028954</c:v>
                </c:pt>
                <c:pt idx="8">
                  <c:v>7.9167933130699089</c:v>
                </c:pt>
                <c:pt idx="9">
                  <c:v>8.2179054054054053</c:v>
                </c:pt>
                <c:pt idx="10">
                  <c:v>9.9847401049117792</c:v>
                </c:pt>
                <c:pt idx="11">
                  <c:v>8.4206896551724135</c:v>
                </c:pt>
                <c:pt idx="12">
                  <c:v>8.3046629848123512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E-4C05-99B9-9D3352400AA9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FE-4C05-99B9-9D3352400AA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9.5380143112701248</c:v>
                </c:pt>
                <c:pt idx="1">
                  <c:v>8.9995350999535102</c:v>
                </c:pt>
                <c:pt idx="2">
                  <c:v>8.4624697336561745</c:v>
                </c:pt>
                <c:pt idx="3">
                  <c:v>7.9212792127921281</c:v>
                </c:pt>
                <c:pt idx="4">
                  <c:v>8.205479452054794</c:v>
                </c:pt>
                <c:pt idx="5">
                  <c:v>7.6940669539277424</c:v>
                </c:pt>
                <c:pt idx="6">
                  <c:v>8.1790683605565633</c:v>
                </c:pt>
                <c:pt idx="7">
                  <c:v>8.2597813578826234</c:v>
                </c:pt>
                <c:pt idx="8">
                  <c:v>9.0291909924937439</c:v>
                </c:pt>
                <c:pt idx="9">
                  <c:v>8.2457597784700596</c:v>
                </c:pt>
                <c:pt idx="10">
                  <c:v>10.125688532799199</c:v>
                </c:pt>
                <c:pt idx="11">
                  <c:v>7.9260523321956766</c:v>
                </c:pt>
                <c:pt idx="12">
                  <c:v>8.4547790968057761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FE-4C05-99B9-9D3352400AA9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FE-4C05-99B9-9D3352400AA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FE-4C05-99B9-9D3352400AA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8.8735684837379747</c:v>
                </c:pt>
                <c:pt idx="1">
                  <c:v>8.3151700087183951</c:v>
                </c:pt>
                <c:pt idx="2">
                  <c:v>9.2767031118587049</c:v>
                </c:pt>
                <c:pt idx="3">
                  <c:v>6.7738028169014086</c:v>
                </c:pt>
                <c:pt idx="4">
                  <c:v>7.0213232988397616</c:v>
                </c:pt>
                <c:pt idx="5">
                  <c:v>8.0714543486106098</c:v>
                </c:pt>
                <c:pt idx="12">
                  <c:v>7.901619309501986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FE-4C05-99B9-9D3352400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9FE-4C05-99B9-9D3352400AA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7.88339222614841</c:v>
                      </c:pt>
                      <c:pt idx="1">
                        <c:v>7.5273934698395131</c:v>
                      </c:pt>
                      <c:pt idx="2">
                        <c:v>6.7445866141732287</c:v>
                      </c:pt>
                      <c:pt idx="3">
                        <c:v>5.1685051350323317</c:v>
                      </c:pt>
                      <c:pt idx="4">
                        <c:v>6.043542800593765</c:v>
                      </c:pt>
                      <c:pt idx="5">
                        <c:v>5.1080017490161786</c:v>
                      </c:pt>
                      <c:pt idx="6">
                        <c:v>4.8290492412511616</c:v>
                      </c:pt>
                      <c:pt idx="7">
                        <c:v>6.6067237551538218</c:v>
                      </c:pt>
                      <c:pt idx="8">
                        <c:v>5.703914861269479</c:v>
                      </c:pt>
                      <c:pt idx="9">
                        <c:v>6.6061643835616435</c:v>
                      </c:pt>
                      <c:pt idx="10">
                        <c:v>7.8238507055075104</c:v>
                      </c:pt>
                      <c:pt idx="11">
                        <c:v>6.6447415973979043</c:v>
                      </c:pt>
                      <c:pt idx="12">
                        <c:v>6.2775198596925614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9FE-4C05-99B9-9D3352400A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FE-4C05-99B9-9D3352400AA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FE-4C05-99B9-9D3352400AA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FE-4C05-99B9-9D3352400AA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FE-4C05-99B9-9D3352400AA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FE-4C05-99B9-9D3352400AA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FE-4C05-99B9-9D3352400AA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FE-4C05-99B9-9D3352400AA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FE-4C05-99B9-9D3352400AA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FE-4C05-99B9-9D3352400AA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FE-4C05-99B9-9D3352400AA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FE-4C05-99B9-9D3352400AA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FE-4C05-99B9-9D3352400AA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FE-4C05-99B9-9D3352400AA9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-0.66444582753215009</c:v>
                </c:pt>
                <c:pt idx="1">
                  <c:v>-0.68436509123511513</c:v>
                </c:pt>
                <c:pt idx="2">
                  <c:v>0.81423337820253039</c:v>
                </c:pt>
                <c:pt idx="3">
                  <c:v>-1.1474763958907195</c:v>
                </c:pt>
                <c:pt idx="4">
                  <c:v>-1.1841561532150324</c:v>
                </c:pt>
                <c:pt idx="5">
                  <c:v>0.37738739468286742</c:v>
                </c:pt>
                <c:pt idx="12">
                  <c:v>-0.48264950972084097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FE-4C05-99B9-9D3352400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97-49FE-AFC8-A6CDC70F64E6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0.77329999999999999</c:v>
                </c:pt>
                <c:pt idx="1">
                  <c:v>0.81370000000000009</c:v>
                </c:pt>
                <c:pt idx="2">
                  <c:v>0.82409999999999994</c:v>
                </c:pt>
                <c:pt idx="3">
                  <c:v>0.7854000000000001</c:v>
                </c:pt>
                <c:pt idx="4">
                  <c:v>0.79349999999999998</c:v>
                </c:pt>
                <c:pt idx="5">
                  <c:v>0.86809999999999998</c:v>
                </c:pt>
                <c:pt idx="6">
                  <c:v>0.93140000000000001</c:v>
                </c:pt>
                <c:pt idx="7">
                  <c:v>1.0104</c:v>
                </c:pt>
                <c:pt idx="8">
                  <c:v>0.86329999999999996</c:v>
                </c:pt>
                <c:pt idx="9">
                  <c:v>0.8478</c:v>
                </c:pt>
                <c:pt idx="10">
                  <c:v>0.76209999999999989</c:v>
                </c:pt>
                <c:pt idx="11">
                  <c:v>0.65790000000000004</c:v>
                </c:pt>
                <c:pt idx="12">
                  <c:v>0.82775664662909765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7-49FE-AFC8-A6CDC70F64E6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97-49FE-AFC8-A6CDC70F64E6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0.76390000000000002</c:v>
                </c:pt>
                <c:pt idx="1">
                  <c:v>0.84770000000000001</c:v>
                </c:pt>
                <c:pt idx="2">
                  <c:v>0.74790000000000001</c:v>
                </c:pt>
                <c:pt idx="3">
                  <c:v>0.88529999999999998</c:v>
                </c:pt>
                <c:pt idx="4">
                  <c:v>0.76870000000000005</c:v>
                </c:pt>
                <c:pt idx="5">
                  <c:v>0.87670000000000003</c:v>
                </c:pt>
                <c:pt idx="6">
                  <c:v>0.9355</c:v>
                </c:pt>
                <c:pt idx="7">
                  <c:v>0.96959999999999991</c:v>
                </c:pt>
                <c:pt idx="8">
                  <c:v>0.77159999999999995</c:v>
                </c:pt>
                <c:pt idx="9">
                  <c:v>0.82889999999999997</c:v>
                </c:pt>
                <c:pt idx="10">
                  <c:v>0.6774</c:v>
                </c:pt>
                <c:pt idx="11">
                  <c:v>0.75390000000000001</c:v>
                </c:pt>
                <c:pt idx="12">
                  <c:v>0.81840355885878524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97-49FE-AFC8-A6CDC70F64E6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97-49FE-AFC8-A6CDC70F64E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97-49FE-AFC8-A6CDC70F64E6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0.70369999999999999</c:v>
                </c:pt>
                <c:pt idx="1">
                  <c:v>0.73670000000000002</c:v>
                </c:pt>
                <c:pt idx="2">
                  <c:v>0.72920000000000007</c:v>
                </c:pt>
                <c:pt idx="3">
                  <c:v>0.7399</c:v>
                </c:pt>
                <c:pt idx="4">
                  <c:v>0.70930000000000004</c:v>
                </c:pt>
                <c:pt idx="5">
                  <c:v>0.7127</c:v>
                </c:pt>
                <c:pt idx="12">
                  <c:v>0.72161764267620321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97-49FE-AFC8-A6CDC70F6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997-49FE-AFC8-A6CDC70F64E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0.7419</c:v>
                      </c:pt>
                      <c:pt idx="1">
                        <c:v>0.86650000000000005</c:v>
                      </c:pt>
                      <c:pt idx="2">
                        <c:v>0.8458</c:v>
                      </c:pt>
                      <c:pt idx="3">
                        <c:v>0.80959999999999999</c:v>
                      </c:pt>
                      <c:pt idx="4">
                        <c:v>0.81930000000000003</c:v>
                      </c:pt>
                      <c:pt idx="5">
                        <c:v>0.75730000000000008</c:v>
                      </c:pt>
                      <c:pt idx="6">
                        <c:v>0.69299999999999995</c:v>
                      </c:pt>
                      <c:pt idx="7">
                        <c:v>0.92120000000000002</c:v>
                      </c:pt>
                      <c:pt idx="8">
                        <c:v>0.74739999999999995</c:v>
                      </c:pt>
                      <c:pt idx="9">
                        <c:v>0.89290000000000003</c:v>
                      </c:pt>
                      <c:pt idx="10">
                        <c:v>0.79159999999999997</c:v>
                      </c:pt>
                      <c:pt idx="11">
                        <c:v>0.73380000000000001</c:v>
                      </c:pt>
                      <c:pt idx="12">
                        <c:v>0.8015089072176752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997-49FE-AFC8-A6CDC70F64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97-49FE-AFC8-A6CDC70F64E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97-49FE-AFC8-A6CDC70F64E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97-49FE-AFC8-A6CDC70F64E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97-49FE-AFC8-A6CDC70F64E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7-49FE-AFC8-A6CDC70F64E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7-49FE-AFC8-A6CDC70F64E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7-49FE-AFC8-A6CDC70F64E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7-49FE-AFC8-A6CDC70F64E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7-49FE-AFC8-A6CDC70F64E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97-49FE-AFC8-A6CDC70F64E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97-49FE-AFC8-A6CDC70F64E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97-49FE-AFC8-A6CDC70F64E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97-49FE-AFC8-A6CDC70F64E6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-7.880612645634244E-2</c:v>
                </c:pt>
                <c:pt idx="1">
                  <c:v>-0.13094255043057679</c:v>
                </c:pt>
                <c:pt idx="2">
                  <c:v>-2.5003342692873298E-2</c:v>
                </c:pt>
                <c:pt idx="3">
                  <c:v>-0.16423811137467526</c:v>
                </c:pt>
                <c:pt idx="4">
                  <c:v>-7.7273318589827E-2</c:v>
                </c:pt>
                <c:pt idx="5">
                  <c:v>-0.18706513060339913</c:v>
                </c:pt>
                <c:pt idx="12">
                  <c:v>-0.11259981960896459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97-49FE-AFC8-A6CDC70F6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8C-4BBA-ADA8-77D7775548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0.7609999999999999</c:v>
                </c:pt>
                <c:pt idx="1">
                  <c:v>0.78780000000000006</c:v>
                </c:pt>
                <c:pt idx="2">
                  <c:v>0.75430000000000008</c:v>
                </c:pt>
                <c:pt idx="3">
                  <c:v>0.84499999999999997</c:v>
                </c:pt>
                <c:pt idx="4">
                  <c:v>0.74480000000000002</c:v>
                </c:pt>
                <c:pt idx="5">
                  <c:v>0.69950000000000001</c:v>
                </c:pt>
                <c:pt idx="6">
                  <c:v>0.93659999999999999</c:v>
                </c:pt>
                <c:pt idx="7">
                  <c:v>0.98499999999999999</c:v>
                </c:pt>
                <c:pt idx="8">
                  <c:v>0.78749999999999998</c:v>
                </c:pt>
                <c:pt idx="9">
                  <c:v>0.88969999999999994</c:v>
                </c:pt>
                <c:pt idx="10">
                  <c:v>0.7913</c:v>
                </c:pt>
                <c:pt idx="11">
                  <c:v>0.84849999999999992</c:v>
                </c:pt>
                <c:pt idx="12">
                  <c:v>0.81924999999999992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C-4BBA-ADA8-77D7775548F7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8C-4BBA-ADA8-77D7775548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0.78</c:v>
                </c:pt>
                <c:pt idx="1">
                  <c:v>0.78390000000000004</c:v>
                </c:pt>
                <c:pt idx="2">
                  <c:v>0.76700000000000002</c:v>
                </c:pt>
                <c:pt idx="3">
                  <c:v>0.97349999999999992</c:v>
                </c:pt>
                <c:pt idx="4">
                  <c:v>0.85439999999999994</c:v>
                </c:pt>
                <c:pt idx="5">
                  <c:v>0.87730000000000008</c:v>
                </c:pt>
                <c:pt idx="6">
                  <c:v>0.9890000000000001</c:v>
                </c:pt>
                <c:pt idx="7">
                  <c:v>1.0501</c:v>
                </c:pt>
                <c:pt idx="8">
                  <c:v>0.81830000000000003</c:v>
                </c:pt>
                <c:pt idx="9">
                  <c:v>0.87129999999999996</c:v>
                </c:pt>
                <c:pt idx="10">
                  <c:v>0.76419999999999999</c:v>
                </c:pt>
                <c:pt idx="11">
                  <c:v>0.76439999999999997</c:v>
                </c:pt>
                <c:pt idx="12">
                  <c:v>0.85778333333333345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8C-4BBA-ADA8-77D7775548F7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8C-4BBA-ADA8-77D7775548F7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0.70849999999999991</c:v>
                </c:pt>
                <c:pt idx="1">
                  <c:v>0.77239999999999998</c:v>
                </c:pt>
                <c:pt idx="2">
                  <c:v>0.80680000000000007</c:v>
                </c:pt>
                <c:pt idx="3">
                  <c:v>0.90879999999999994</c:v>
                </c:pt>
                <c:pt idx="4">
                  <c:v>0.81889999999999996</c:v>
                </c:pt>
                <c:pt idx="5">
                  <c:v>0.84719999999999995</c:v>
                </c:pt>
                <c:pt idx="12">
                  <c:v>0.81030442029802863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8C-4BBA-ADA8-77D77755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8C-4BBA-ADA8-77D7775548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8C-4BBA-ADA8-77D7775548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8C-4BBA-ADA8-77D7775548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8C-4BBA-ADA8-77D7775548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8C-4BBA-ADA8-77D7775548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8C-4BBA-ADA8-77D7775548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C-4BBA-ADA8-77D7775548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C-4BBA-ADA8-77D7775548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C-4BBA-ADA8-77D7775548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C-4BBA-ADA8-77D7775548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C-4BBA-ADA8-77D7775548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C-4BBA-ADA8-77D7775548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C-4BBA-ADA8-77D7775548F7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-9.1666666666666785E-2</c:v>
                </c:pt>
                <c:pt idx="1">
                  <c:v>-1.4670238550835601E-2</c:v>
                </c:pt>
                <c:pt idx="2">
                  <c:v>5.1890482398956994E-2</c:v>
                </c:pt>
                <c:pt idx="3">
                  <c:v>-6.6461222393425778E-2</c:v>
                </c:pt>
                <c:pt idx="4">
                  <c:v>-4.1549625468164764E-2</c:v>
                </c:pt>
                <c:pt idx="5">
                  <c:v>-3.4309814202667432E-2</c:v>
                </c:pt>
                <c:pt idx="12">
                  <c:v>-3.4557924417542574E-2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8C-4BBA-ADA8-77D777554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1B-4600-9163-74FC6C14C8B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B-4600-9163-74FC6C14C8B9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1B-4600-9163-74FC6C14C8B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1B-4600-9163-74FC6C14C8B9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1B-4600-9163-74FC6C14C8B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1B-4600-9163-74FC6C14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1B-4600-9163-74FC6C14C8B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1B-4600-9163-74FC6C14C8B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1B-4600-9163-74FC6C14C8B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1B-4600-9163-74FC6C14C8B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1B-4600-9163-74FC6C14C8B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1B-4600-9163-74FC6C14C8B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1B-4600-9163-74FC6C14C8B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1B-4600-9163-74FC6C14C8B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1B-4600-9163-74FC6C14C8B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1B-4600-9163-74FC6C14C8B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1B-4600-9163-74FC6C14C8B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1B-4600-9163-74FC6C14C8B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1B-4600-9163-74FC6C14C8B9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1B-4600-9163-74FC6C14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2A-49BB-A62C-E11898DCFE7A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0.77610000000000001</c:v>
                </c:pt>
                <c:pt idx="1">
                  <c:v>0.81950000000000001</c:v>
                </c:pt>
                <c:pt idx="2">
                  <c:v>0.83979999999999999</c:v>
                </c:pt>
                <c:pt idx="3">
                  <c:v>0.77200000000000002</c:v>
                </c:pt>
                <c:pt idx="4">
                  <c:v>0.80449999999999999</c:v>
                </c:pt>
                <c:pt idx="5">
                  <c:v>0.90610000000000002</c:v>
                </c:pt>
                <c:pt idx="6">
                  <c:v>0.93030000000000002</c:v>
                </c:pt>
                <c:pt idx="7">
                  <c:v>1.0162</c:v>
                </c:pt>
                <c:pt idx="8">
                  <c:v>0.88029999999999997</c:v>
                </c:pt>
                <c:pt idx="9">
                  <c:v>0.83840000000000003</c:v>
                </c:pt>
                <c:pt idx="10">
                  <c:v>0.75549999999999995</c:v>
                </c:pt>
                <c:pt idx="11">
                  <c:v>0.61499999999999999</c:v>
                </c:pt>
                <c:pt idx="12">
                  <c:v>0.82954099756436295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A-49BB-A62C-E11898DCFE7A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A-49BB-A62C-E11898DCFE7A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0.76029999999999998</c:v>
                </c:pt>
                <c:pt idx="1">
                  <c:v>0.86180000000000012</c:v>
                </c:pt>
                <c:pt idx="2">
                  <c:v>0.74360000000000004</c:v>
                </c:pt>
                <c:pt idx="3">
                  <c:v>0.86569999999999991</c:v>
                </c:pt>
                <c:pt idx="4">
                  <c:v>0.74970000000000003</c:v>
                </c:pt>
                <c:pt idx="5">
                  <c:v>0.87650000000000006</c:v>
                </c:pt>
                <c:pt idx="6">
                  <c:v>0.92290000000000005</c:v>
                </c:pt>
                <c:pt idx="7">
                  <c:v>0.95069999999999988</c:v>
                </c:pt>
                <c:pt idx="8">
                  <c:v>0.76060000000000005</c:v>
                </c:pt>
                <c:pt idx="9">
                  <c:v>0.81900000000000006</c:v>
                </c:pt>
                <c:pt idx="10">
                  <c:v>0.65700000000000003</c:v>
                </c:pt>
                <c:pt idx="11">
                  <c:v>0.75139999999999996</c:v>
                </c:pt>
                <c:pt idx="12">
                  <c:v>0.80922861036063498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A-49BB-A62C-E11898DCFE7A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A-49BB-A62C-E11898DCFE7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2A-49BB-A62C-E11898DCFE7A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0.70250000000000001</c:v>
                </c:pt>
                <c:pt idx="1">
                  <c:v>0.72829999999999995</c:v>
                </c:pt>
                <c:pt idx="2">
                  <c:v>0.71090000000000009</c:v>
                </c:pt>
                <c:pt idx="3">
                  <c:v>0.70019999999999993</c:v>
                </c:pt>
                <c:pt idx="4">
                  <c:v>0.6835</c:v>
                </c:pt>
                <c:pt idx="5">
                  <c:v>0.68120000000000003</c:v>
                </c:pt>
                <c:pt idx="12">
                  <c:v>0.70078301999284554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A-49BB-A62C-E11898DCF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62A-49BB-A62C-E11898DCFE7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0.80040000000000011</c:v>
                      </c:pt>
                      <c:pt idx="1">
                        <c:v>0.94040000000000001</c:v>
                      </c:pt>
                      <c:pt idx="2">
                        <c:v>0.92749999999999999</c:v>
                      </c:pt>
                      <c:pt idx="3">
                        <c:v>0.8701000000000001</c:v>
                      </c:pt>
                      <c:pt idx="4">
                        <c:v>0.91069999999999995</c:v>
                      </c:pt>
                      <c:pt idx="5">
                        <c:v>0.83409999999999995</c:v>
                      </c:pt>
                      <c:pt idx="6">
                        <c:v>0.71450000000000002</c:v>
                      </c:pt>
                      <c:pt idx="7">
                        <c:v>0.9556</c:v>
                      </c:pt>
                      <c:pt idx="8">
                        <c:v>0.78689999999999993</c:v>
                      </c:pt>
                      <c:pt idx="9">
                        <c:v>0.94959999999999989</c:v>
                      </c:pt>
                      <c:pt idx="10">
                        <c:v>0.82230000000000003</c:v>
                      </c:pt>
                      <c:pt idx="11">
                        <c:v>0.74650000000000005</c:v>
                      </c:pt>
                      <c:pt idx="12">
                        <c:v>0.85289463645208108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62A-49BB-A62C-E11898DCFE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2A-49BB-A62C-E11898DCFE7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2A-49BB-A62C-E11898DCFE7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2A-49BB-A62C-E11898DCFE7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A-49BB-A62C-E11898DCFE7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2A-49BB-A62C-E11898DCFE7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2A-49BB-A62C-E11898DCFE7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2A-49BB-A62C-E11898DCFE7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2A-49BB-A62C-E11898DCFE7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A-49BB-A62C-E11898DCFE7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2A-49BB-A62C-E11898DCFE7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2A-49BB-A62C-E11898DCFE7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2A-49BB-A62C-E11898DCFE7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2A-49BB-A62C-E11898DCFE7A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-7.6022622648954319E-2</c:v>
                </c:pt>
                <c:pt idx="1">
                  <c:v>-0.15490833139939675</c:v>
                </c:pt>
                <c:pt idx="2">
                  <c:v>-4.3975255513716949E-2</c:v>
                </c:pt>
                <c:pt idx="3">
                  <c:v>-0.1911747718609218</c:v>
                </c:pt>
                <c:pt idx="4">
                  <c:v>-8.830198746165141E-2</c:v>
                </c:pt>
                <c:pt idx="5">
                  <c:v>-0.22281802624073022</c:v>
                </c:pt>
                <c:pt idx="12">
                  <c:v>-0.13197484353234301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2A-49BB-A62C-E11898DCF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8-450D-B430-766FA9F2699D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8-450D-B430-766FA9F2699D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8-450D-B430-766FA9F2699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8-450D-B430-766FA9F2699D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D8-450D-B430-766FA9F2699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D8-450D-B430-766FA9F2699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D8-450D-B430-766FA9F26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BD8-450D-B430-766FA9F2699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BD8-450D-B430-766FA9F269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D8-450D-B430-766FA9F2699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D8-450D-B430-766FA9F2699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D8-450D-B430-766FA9F2699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D8-450D-B430-766FA9F2699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D8-450D-B430-766FA9F2699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D8-450D-B430-766FA9F2699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D8-450D-B430-766FA9F2699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D8-450D-B430-766FA9F2699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D8-450D-B430-766FA9F2699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D8-450D-B430-766FA9F2699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D8-450D-B430-766FA9F2699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D8-450D-B430-766FA9F2699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D8-450D-B430-766FA9F2699D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D8-450D-B430-766FA9F26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16553</c:v>
                </c:pt>
                <c:pt idx="1">
                  <c:v>7657</c:v>
                </c:pt>
                <c:pt idx="2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8-4871-B505-43564991BB96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8665</c:v>
                </c:pt>
                <c:pt idx="1">
                  <c:v>9811</c:v>
                </c:pt>
                <c:pt idx="2">
                  <c:v>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8-4871-B505-43564991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88-4871-B505-43564991BB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88-4871-B505-43564991BB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88-4871-B505-43564991BB9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8-4871-B505-43564991BB9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8-4871-B505-43564991BB9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88-4871-B505-43564991BB9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88-4871-B505-43564991BB9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8-4871-B505-43564991BB9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88-4871-B505-43564991BB9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0.43197567176828355</c:v>
                </c:pt>
                <c:pt idx="1">
                  <c:v>0.48910713395483324</c:v>
                </c:pt>
                <c:pt idx="2">
                  <c:v>7.8917194276883193E-2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88-4871-B505-43564991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88-4871-B505-43564991BB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88-4871-B505-43564991BB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8-4871-B505-43564991BB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88-4871-B505-43564991BB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88-4871-B505-43564991BB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88-4871-B505-43564991BB96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8-4871-B505-43564991BB96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88-4871-B505-43564991BB96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8-4871-B505-43564991BB96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88-4871-B505-43564991BB96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88-4871-B505-43564991BB9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88-4871-B505-43564991BB9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-0.47652993415090916</c:v>
                </c:pt>
                <c:pt idx="1">
                  <c:v>0.28131121849288232</c:v>
                </c:pt>
                <c:pt idx="2">
                  <c:v>0.61037639877924721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88-4871-B505-43564991BB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87-4435-B456-506ED760DD2A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977</c:v>
                </c:pt>
                <c:pt idx="1">
                  <c:v>722</c:v>
                </c:pt>
                <c:pt idx="2">
                  <c:v>1079</c:v>
                </c:pt>
                <c:pt idx="3">
                  <c:v>593</c:v>
                </c:pt>
                <c:pt idx="4">
                  <c:v>557</c:v>
                </c:pt>
                <c:pt idx="5">
                  <c:v>501</c:v>
                </c:pt>
                <c:pt idx="6">
                  <c:v>525</c:v>
                </c:pt>
                <c:pt idx="7">
                  <c:v>575</c:v>
                </c:pt>
                <c:pt idx="8">
                  <c:v>486</c:v>
                </c:pt>
                <c:pt idx="9">
                  <c:v>733</c:v>
                </c:pt>
                <c:pt idx="10">
                  <c:v>998</c:v>
                </c:pt>
                <c:pt idx="11">
                  <c:v>770</c:v>
                </c:pt>
                <c:pt idx="12">
                  <c:v>8516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7-4435-B456-506ED760DD2A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87-4435-B456-506ED760DD2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856</c:v>
                </c:pt>
                <c:pt idx="1">
                  <c:v>749</c:v>
                </c:pt>
                <c:pt idx="2">
                  <c:v>1207</c:v>
                </c:pt>
                <c:pt idx="3">
                  <c:v>1089</c:v>
                </c:pt>
                <c:pt idx="4">
                  <c:v>654</c:v>
                </c:pt>
                <c:pt idx="5">
                  <c:v>708</c:v>
                </c:pt>
                <c:pt idx="6">
                  <c:v>572</c:v>
                </c:pt>
                <c:pt idx="7">
                  <c:v>466</c:v>
                </c:pt>
                <c:pt idx="8">
                  <c:v>595</c:v>
                </c:pt>
                <c:pt idx="9">
                  <c:v>883</c:v>
                </c:pt>
                <c:pt idx="10">
                  <c:v>998</c:v>
                </c:pt>
                <c:pt idx="11">
                  <c:v>1060</c:v>
                </c:pt>
                <c:pt idx="12">
                  <c:v>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7-4435-B456-506ED760DD2A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7-4435-B456-506ED760DD2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87-4435-B456-506ED760DD2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819</c:v>
                </c:pt>
                <c:pt idx="1">
                  <c:v>978</c:v>
                </c:pt>
                <c:pt idx="2">
                  <c:v>1274</c:v>
                </c:pt>
                <c:pt idx="3">
                  <c:v>841</c:v>
                </c:pt>
                <c:pt idx="4">
                  <c:v>413</c:v>
                </c:pt>
                <c:pt idx="5">
                  <c:v>420</c:v>
                </c:pt>
                <c:pt idx="12">
                  <c:v>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87-4435-B456-506ED760D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087-4435-B456-506ED760DD2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681</c:v>
                      </c:pt>
                      <c:pt idx="1">
                        <c:v>493</c:v>
                      </c:pt>
                      <c:pt idx="2">
                        <c:v>1542</c:v>
                      </c:pt>
                      <c:pt idx="3">
                        <c:v>450</c:v>
                      </c:pt>
                      <c:pt idx="4">
                        <c:v>288</c:v>
                      </c:pt>
                      <c:pt idx="5">
                        <c:v>179</c:v>
                      </c:pt>
                      <c:pt idx="6">
                        <c:v>235</c:v>
                      </c:pt>
                      <c:pt idx="7">
                        <c:v>365</c:v>
                      </c:pt>
                      <c:pt idx="8">
                        <c:v>409</c:v>
                      </c:pt>
                      <c:pt idx="9">
                        <c:v>495</c:v>
                      </c:pt>
                      <c:pt idx="10">
                        <c:v>972</c:v>
                      </c:pt>
                      <c:pt idx="11">
                        <c:v>835</c:v>
                      </c:pt>
                      <c:pt idx="12">
                        <c:v>6944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087-4435-B456-506ED760DD2A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9087-4435-B456-506ED760DD2A}"/>
                    </c:ext>
                  </c:extLst>
                </c:dP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799</c:v>
                      </c:pt>
                      <c:pt idx="1">
                        <c:v>970</c:v>
                      </c:pt>
                      <c:pt idx="2">
                        <c:v>991</c:v>
                      </c:pt>
                      <c:pt idx="3">
                        <c:v>1079</c:v>
                      </c:pt>
                      <c:pt idx="4">
                        <c:v>523</c:v>
                      </c:pt>
                      <c:pt idx="5">
                        <c:v>633</c:v>
                      </c:pt>
                      <c:pt idx="6">
                        <c:v>368</c:v>
                      </c:pt>
                      <c:pt idx="7">
                        <c:v>339</c:v>
                      </c:pt>
                      <c:pt idx="8">
                        <c:v>570</c:v>
                      </c:pt>
                      <c:pt idx="9">
                        <c:v>573</c:v>
                      </c:pt>
                      <c:pt idx="10">
                        <c:v>960</c:v>
                      </c:pt>
                      <c:pt idx="11">
                        <c:v>1075</c:v>
                      </c:pt>
                      <c:pt idx="12">
                        <c:v>8880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087-4435-B456-506ED760DD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87-4435-B456-506ED760DD2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87-4435-B456-506ED760DD2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87-4435-B456-506ED760DD2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87-4435-B456-506ED760DD2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87-4435-B456-506ED760DD2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87-4435-B456-506ED760DD2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87-4435-B456-506ED760DD2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87-4435-B456-506ED760DD2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87-4435-B456-506ED760DD2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87-4435-B456-506ED760DD2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87-4435-B456-506ED760DD2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87-4435-B456-506ED760DD2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87-4435-B456-506ED760DD2A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-4.3224299065420579E-2</c:v>
                </c:pt>
                <c:pt idx="1">
                  <c:v>0.30574098798397853</c:v>
                </c:pt>
                <c:pt idx="2">
                  <c:v>5.5509527754763921E-2</c:v>
                </c:pt>
                <c:pt idx="3">
                  <c:v>-0.2277318640955005</c:v>
                </c:pt>
                <c:pt idx="4">
                  <c:v>-0.36850152905198774</c:v>
                </c:pt>
                <c:pt idx="5">
                  <c:v>-0.40677966101694918</c:v>
                </c:pt>
                <c:pt idx="12">
                  <c:v>-9.84229526885807E-2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87-4435-B456-506ED760D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22-4326-8B08-9CB5A800F9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22-4326-8B08-9CB5A800F9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22-4326-8B08-9CB5A800F9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22-4326-8B08-9CB5A800F9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22-4326-8B08-9CB5A800F960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22-4326-8B08-9CB5A800F960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22-4326-8B08-9CB5A800F960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22-4326-8B08-9CB5A800F96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22-4326-8B08-9CB5A800F9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22-4326-8B08-9CB5A800F960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22-4326-8B08-9CB5A800F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8665</c:v>
                </c:pt>
                <c:pt idx="1">
                  <c:v>9811</c:v>
                </c:pt>
                <c:pt idx="2">
                  <c:v>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22-4326-8B08-9CB5A800F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1-4949-93D8-4AB04FC9846B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1-4949-93D8-4AB04FC9846B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1-4949-93D8-4AB04FC9846B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1-4949-93D8-4AB04FC9846B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1-4949-93D8-4AB04FC9846B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1-4949-93D8-4AB04FC9846B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1-4949-93D8-4AB04FC9846B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1-4949-93D8-4AB04FC9846B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1-4949-93D8-4AB04FC9846B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1-4949-93D8-4AB04FC98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3F61-4949-93D8-4AB04FC9846B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1-4949-93D8-4AB04FC9846B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1-4949-93D8-4AB04FC9846B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1-4949-93D8-4AB04FC9846B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1-4949-93D8-4AB04FC98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F61-4949-93D8-4AB04FC9846B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3F61-4949-93D8-4AB04FC9846B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61-4949-93D8-4AB04FC9846B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1-4949-93D8-4AB04FC9846B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1-4949-93D8-4AB04FC9846B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1-4949-93D8-4AB04FC9846B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1-4949-93D8-4AB04FC9846B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61-4949-93D8-4AB04FC9846B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1-4949-93D8-4AB04FC9846B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1-4949-93D8-4AB04FC9846B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61-4949-93D8-4AB04FC9846B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61-4949-93D8-4AB04FC9846B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61-4949-93D8-4AB04FC9846B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61-4949-93D8-4AB04FC9846B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61-4949-93D8-4AB04FC9846B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61-4949-93D8-4AB04FC9846B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61-4949-93D8-4AB04FC9846B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61-4949-93D8-4AB04FC984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3F61-4949-93D8-4AB04FC9846B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61-4949-93D8-4AB04FC984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F61-4949-93D8-4AB04FC984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F61-4949-93D8-4AB04FC984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F61-4949-93D8-4AB04FC984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F61-4949-93D8-4AB04FC984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F61-4949-93D8-4AB04FC984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F61-4949-93D8-4AB04FC984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F61-4949-93D8-4AB04FC984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F61-4949-93D8-4AB04FC984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F61-4949-93D8-4AB04FC984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3F61-4949-93D8-4AB04FC984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3F61-4949-93D8-4AB04FC984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3F61-4949-93D8-4AB04FC984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3F61-4949-93D8-4AB04FC984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3F61-4949-93D8-4AB04FC9846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3F61-4949-93D8-4AB04FC9846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61-4949-93D8-4AB04FC9846B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61-4949-93D8-4AB04FC9846B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61-4949-93D8-4AB04FC9846B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61-4949-93D8-4AB04FC9846B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61-4949-93D8-4AB04FC9846B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61-4949-93D8-4AB04FC9846B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61-4949-93D8-4AB04FC9846B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61-4949-93D8-4AB04FC9846B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61-4949-93D8-4AB04FC9846B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61-4949-93D8-4AB04FC9846B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F61-4949-93D8-4AB04FC9846B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F61-4949-93D8-4AB04FC9846B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F61-4949-93D8-4AB04FC9846B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F61-4949-93D8-4AB04FC9846B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F61-4949-93D8-4AB04FC9846B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F61-4949-93D8-4AB04FC984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3F61-4949-93D8-4AB04FC9846B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F61-4949-93D8-4AB04FC9846B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F61-4949-93D8-4AB04FC9846B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F61-4949-93D8-4AB04FC9846B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F61-4949-93D8-4AB04FC9846B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F61-4949-93D8-4AB04FC9846B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F61-4949-93D8-4AB04FC9846B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F61-4949-93D8-4AB04FC9846B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F61-4949-93D8-4AB04FC9846B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F61-4949-93D8-4AB04FC9846B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F61-4949-93D8-4AB04FC9846B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F61-4949-93D8-4AB04FC9846B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F61-4949-93D8-4AB04FC9846B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F61-4949-93D8-4AB04FC9846B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F61-4949-93D8-4AB04FC9846B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F61-4949-93D8-4AB04FC9846B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F61-4949-93D8-4AB04FC984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3F61-4949-93D8-4AB04FC9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03-4174-ADE4-6A3860C9C791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03-4174-ADE4-6A3860C9C791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3-4174-ADE4-6A3860C9C791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3-4174-ADE4-6A3860C9C791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3-4174-ADE4-6A3860C9C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San Miguel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20614</c:v>
                </c:pt>
                <c:pt idx="1">
                  <c:v>0</c:v>
                </c:pt>
                <c:pt idx="2">
                  <c:v>0</c:v>
                </c:pt>
                <c:pt idx="3">
                  <c:v>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A-4902-9901-046F22E09023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22311</c:v>
                </c:pt>
                <c:pt idx="1">
                  <c:v>0</c:v>
                </c:pt>
                <c:pt idx="2">
                  <c:v>0</c:v>
                </c:pt>
                <c:pt idx="3">
                  <c:v>2882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A-4902-9901-046F22E09023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17288</c:v>
                </c:pt>
                <c:pt idx="1">
                  <c:v>0</c:v>
                </c:pt>
                <c:pt idx="2">
                  <c:v>0</c:v>
                </c:pt>
                <c:pt idx="3">
                  <c:v>2771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A-4902-9901-046F22E09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-0.22513558334453854</c:v>
                </c:pt>
                <c:pt idx="1">
                  <c:v>0</c:v>
                </c:pt>
                <c:pt idx="2">
                  <c:v>0</c:v>
                </c:pt>
                <c:pt idx="3">
                  <c:v>-3.8514920194309465E-2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AA-4902-9901-046F22E09023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0.86185752031507057</c:v>
                </c:pt>
                <c:pt idx="1">
                  <c:v>0</c:v>
                </c:pt>
                <c:pt idx="2">
                  <c:v>0</c:v>
                </c:pt>
                <c:pt idx="3">
                  <c:v>0.13814247968492946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AA-4902-9901-046F22E09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50-47F4-8ABC-35F51774C6F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50-47F4-8ABC-35F51774C6F7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0-47F4-8ABC-35F51774C6F7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0-47F4-8ABC-35F51774C6F7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50-47F4-8ABC-35F51774C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San Miguel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15086</c:v>
                </c:pt>
                <c:pt idx="1">
                  <c:v>0</c:v>
                </c:pt>
                <c:pt idx="2">
                  <c:v>0</c:v>
                </c:pt>
                <c:pt idx="3">
                  <c:v>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0-46C1-99D5-D8CA027850A5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15316</c:v>
                </c:pt>
                <c:pt idx="1">
                  <c:v>0</c:v>
                </c:pt>
                <c:pt idx="2">
                  <c:v>0</c:v>
                </c:pt>
                <c:pt idx="3">
                  <c:v>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0-46C1-99D5-D8CA027850A5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7752</c:v>
                </c:pt>
                <c:pt idx="1">
                  <c:v>0</c:v>
                </c:pt>
                <c:pt idx="2">
                  <c:v>0</c:v>
                </c:pt>
                <c:pt idx="3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0-46C1-99D5-D8CA02785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-0.49386262731783759</c:v>
                </c:pt>
                <c:pt idx="1">
                  <c:v>0</c:v>
                </c:pt>
                <c:pt idx="2">
                  <c:v>0</c:v>
                </c:pt>
                <c:pt idx="3">
                  <c:v>-0.26192400970088925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90-46C1-99D5-D8CA027850A5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0.89463358338141952</c:v>
                </c:pt>
                <c:pt idx="1">
                  <c:v>0</c:v>
                </c:pt>
                <c:pt idx="2">
                  <c:v>0</c:v>
                </c:pt>
                <c:pt idx="3">
                  <c:v>0.1053664166185805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90-46C1-99D5-D8CA02785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37-46AF-A6B6-9CE0CBD6E29C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6AF-A6B6-9CE0CBD6E29C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7-46AF-A6B6-9CE0CBD6E29C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7-46AF-A6B6-9CE0CBD6E29C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37-46AF-A6B6-9CE0CBD6E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San Miguel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5528</c:v>
                </c:pt>
                <c:pt idx="1">
                  <c:v>0</c:v>
                </c:pt>
                <c:pt idx="2">
                  <c:v>0</c:v>
                </c:pt>
                <c:pt idx="3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8-45CB-AF3D-775DF3B5A217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6995</c:v>
                </c:pt>
                <c:pt idx="1">
                  <c:v>0</c:v>
                </c:pt>
                <c:pt idx="2">
                  <c:v>0</c:v>
                </c:pt>
                <c:pt idx="3">
                  <c:v>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8-45CB-AF3D-775DF3B5A217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9536</c:v>
                </c:pt>
                <c:pt idx="1">
                  <c:v>0</c:v>
                </c:pt>
                <c:pt idx="2">
                  <c:v>0</c:v>
                </c:pt>
                <c:pt idx="3">
                  <c:v>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8-45CB-AF3D-775DF3B5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0.36325947105075063</c:v>
                </c:pt>
                <c:pt idx="1">
                  <c:v>0</c:v>
                </c:pt>
                <c:pt idx="2">
                  <c:v>0</c:v>
                </c:pt>
                <c:pt idx="3">
                  <c:v>0.12948328267477205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A8-45CB-AF3D-775DF3B5A217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0.83693171844830616</c:v>
                </c:pt>
                <c:pt idx="1">
                  <c:v>0</c:v>
                </c:pt>
                <c:pt idx="2">
                  <c:v>0</c:v>
                </c:pt>
                <c:pt idx="3">
                  <c:v>0.16306828155169387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A8-45CB-AF3D-775DF3B5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B-4E6E-B96D-1463139B77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3B-4E6E-B96D-1463139B77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3B-4E6E-B96D-1463139B77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13B-4E6E-B96D-1463139B773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13B-4E6E-B96D-1463139B77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13B-4E6E-B96D-1463139B77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13B-4E6E-B96D-1463139B773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13B-4E6E-B96D-1463139B773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13B-4E6E-B96D-1463139B773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13B-4E6E-B96D-1463139B7734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B-4E6E-B96D-1463139B7734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B-4E6E-B96D-1463139B7734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B-4E6E-B96D-1463139B7734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B-4E6E-B96D-1463139B7734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B-4E6E-B96D-1463139B7734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B-4E6E-B96D-1463139B7734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B-4E6E-B96D-1463139B7734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B-4E6E-B96D-1463139B7734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B-4E6E-B96D-1463139B7734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13B-4E6E-B96D-1463139B7734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3B-4E6E-B96D-1463139B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86-4A86-BD06-5F61348BD985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86-4A86-BD06-5F61348BD985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86-4A86-BD06-5F61348BD985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86-4A86-BD06-5F61348BD985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6-4A86-BD06-5F61348BD985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6-4A86-BD06-5F61348BD985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6-4A86-BD06-5F61348BD985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86-4A86-BD06-5F61348BD985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6-4A86-BD06-5F61348BD985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6-4A86-BD06-5F61348BD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9686-4A86-BD06-5F61348BD985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86-4A86-BD06-5F61348BD985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86-4A86-BD06-5F61348BD985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86-4A86-BD06-5F61348BD985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86-4A86-BD06-5F61348BD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686-4A86-BD06-5F61348BD985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9686-4A86-BD06-5F61348BD985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86-4A86-BD06-5F61348BD985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86-4A86-BD06-5F61348BD985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86-4A86-BD06-5F61348BD985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86-4A86-BD06-5F61348BD985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86-4A86-BD06-5F61348BD985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86-4A86-BD06-5F61348BD985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86-4A86-BD06-5F61348BD985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86-4A86-BD06-5F61348BD985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86-4A86-BD06-5F61348BD985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86-4A86-BD06-5F61348BD985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86-4A86-BD06-5F61348BD985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86-4A86-BD06-5F61348BD985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86-4A86-BD06-5F61348BD985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86-4A86-BD06-5F61348BD985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86-4A86-BD06-5F61348BD985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86-4A86-BD06-5F61348BD9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9686-4A86-BD06-5F61348BD985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86-4A86-BD06-5F61348BD9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86-4A86-BD06-5F61348BD9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86-4A86-BD06-5F61348BD9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686-4A86-BD06-5F61348BD9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686-4A86-BD06-5F61348BD9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686-4A86-BD06-5F61348BD9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686-4A86-BD06-5F61348BD9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686-4A86-BD06-5F61348BD9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686-4A86-BD06-5F61348BD9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686-4A86-BD06-5F61348BD9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9686-4A86-BD06-5F61348BD9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9686-4A86-BD06-5F61348BD9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9686-4A86-BD06-5F61348BD9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9686-4A86-BD06-5F61348BD9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9686-4A86-BD06-5F61348BD98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9686-4A86-BD06-5F61348BD9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86-4A86-BD06-5F61348BD985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86-4A86-BD06-5F61348BD985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86-4A86-BD06-5F61348BD985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86-4A86-BD06-5F61348BD985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86-4A86-BD06-5F61348BD985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86-4A86-BD06-5F61348BD985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86-4A86-BD06-5F61348BD985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86-4A86-BD06-5F61348BD985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86-4A86-BD06-5F61348BD985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86-4A86-BD06-5F61348BD985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686-4A86-BD06-5F61348BD985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686-4A86-BD06-5F61348BD985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686-4A86-BD06-5F61348BD985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686-4A86-BD06-5F61348BD985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686-4A86-BD06-5F61348BD985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686-4A86-BD06-5F61348BD9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9686-4A86-BD06-5F61348BD985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686-4A86-BD06-5F61348BD985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686-4A86-BD06-5F61348BD985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686-4A86-BD06-5F61348BD985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686-4A86-BD06-5F61348BD985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686-4A86-BD06-5F61348BD985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686-4A86-BD06-5F61348BD985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686-4A86-BD06-5F61348BD985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686-4A86-BD06-5F61348BD985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686-4A86-BD06-5F61348BD985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686-4A86-BD06-5F61348BD985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686-4A86-BD06-5F61348BD985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686-4A86-BD06-5F61348BD985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686-4A86-BD06-5F61348BD985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686-4A86-BD06-5F61348BD985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686-4A86-BD06-5F61348BD985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686-4A86-BD06-5F61348BD9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9686-4A86-BD06-5F61348BD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9-4957-9209-A94E40E920C4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785</c:v>
                </c:pt>
                <c:pt idx="1">
                  <c:v>1179</c:v>
                </c:pt>
                <c:pt idx="2">
                  <c:v>802</c:v>
                </c:pt>
                <c:pt idx="3">
                  <c:v>1348</c:v>
                </c:pt>
                <c:pt idx="4">
                  <c:v>1201</c:v>
                </c:pt>
                <c:pt idx="5">
                  <c:v>949</c:v>
                </c:pt>
                <c:pt idx="6">
                  <c:v>1247</c:v>
                </c:pt>
                <c:pt idx="7">
                  <c:v>1635</c:v>
                </c:pt>
                <c:pt idx="8">
                  <c:v>1285</c:v>
                </c:pt>
                <c:pt idx="9">
                  <c:v>1681</c:v>
                </c:pt>
                <c:pt idx="10">
                  <c:v>1108</c:v>
                </c:pt>
                <c:pt idx="11">
                  <c:v>1025</c:v>
                </c:pt>
                <c:pt idx="12">
                  <c:v>14245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9-4957-9209-A94E40E920C4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A9-4957-9209-A94E40E920C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1152</c:v>
                </c:pt>
                <c:pt idx="1">
                  <c:v>1544</c:v>
                </c:pt>
                <c:pt idx="2">
                  <c:v>1332</c:v>
                </c:pt>
                <c:pt idx="3">
                  <c:v>1529</c:v>
                </c:pt>
                <c:pt idx="4">
                  <c:v>1412</c:v>
                </c:pt>
                <c:pt idx="5">
                  <c:v>1007</c:v>
                </c:pt>
                <c:pt idx="6">
                  <c:v>1396</c:v>
                </c:pt>
                <c:pt idx="7">
                  <c:v>1378</c:v>
                </c:pt>
                <c:pt idx="8">
                  <c:v>1156</c:v>
                </c:pt>
                <c:pt idx="9">
                  <c:v>1410</c:v>
                </c:pt>
                <c:pt idx="10">
                  <c:v>1106</c:v>
                </c:pt>
                <c:pt idx="11">
                  <c:v>1180</c:v>
                </c:pt>
                <c:pt idx="12">
                  <c:v>15602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A9-4957-9209-A94E40E920C4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A9-4957-9209-A94E40E920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A9-4957-9209-A94E40E920C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1003</c:v>
                </c:pt>
                <c:pt idx="1">
                  <c:v>1296</c:v>
                </c:pt>
                <c:pt idx="2">
                  <c:v>1112</c:v>
                </c:pt>
                <c:pt idx="3">
                  <c:v>1541</c:v>
                </c:pt>
                <c:pt idx="4">
                  <c:v>1155</c:v>
                </c:pt>
                <c:pt idx="5">
                  <c:v>1099</c:v>
                </c:pt>
                <c:pt idx="12">
                  <c:v>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A9-4957-9209-A94E40E9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3A9-4957-9209-A94E40E920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556</c:v>
                      </c:pt>
                      <c:pt idx="1">
                        <c:v>884</c:v>
                      </c:pt>
                      <c:pt idx="2">
                        <c:v>1327</c:v>
                      </c:pt>
                      <c:pt idx="3">
                        <c:v>757</c:v>
                      </c:pt>
                      <c:pt idx="4">
                        <c:v>650</c:v>
                      </c:pt>
                      <c:pt idx="5">
                        <c:v>339</c:v>
                      </c:pt>
                      <c:pt idx="6">
                        <c:v>516</c:v>
                      </c:pt>
                      <c:pt idx="7">
                        <c:v>1099</c:v>
                      </c:pt>
                      <c:pt idx="8">
                        <c:v>904</c:v>
                      </c:pt>
                      <c:pt idx="9">
                        <c:v>1131</c:v>
                      </c:pt>
                      <c:pt idx="10">
                        <c:v>729</c:v>
                      </c:pt>
                      <c:pt idx="11">
                        <c:v>938</c:v>
                      </c:pt>
                      <c:pt idx="12">
                        <c:v>9830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3A9-4957-9209-A94E40E920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A9-4957-9209-A94E40E920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A9-4957-9209-A94E40E920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A9-4957-9209-A94E40E920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A9-4957-9209-A94E40E920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A9-4957-9209-A94E40E920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9-4957-9209-A94E40E920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9-4957-9209-A94E40E920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9-4957-9209-A94E40E920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9-4957-9209-A94E40E920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A9-4957-9209-A94E40E920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A9-4957-9209-A94E40E920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A9-4957-9209-A94E40E920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A9-4957-9209-A94E40E920C4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-0.12934027777777779</c:v>
                </c:pt>
                <c:pt idx="1">
                  <c:v>-0.1606217616580311</c:v>
                </c:pt>
                <c:pt idx="2">
                  <c:v>-0.16516516516516522</c:v>
                </c:pt>
                <c:pt idx="3">
                  <c:v>7.8482668410726486E-3</c:v>
                </c:pt>
                <c:pt idx="4">
                  <c:v>-0.18201133144475923</c:v>
                </c:pt>
                <c:pt idx="5">
                  <c:v>9.1360476663356449E-2</c:v>
                </c:pt>
                <c:pt idx="12">
                  <c:v>-9.6539618856569698E-2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A9-4957-9209-A94E40E9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B-478B-AD36-22AE2E8D5E2B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6B-478B-AD36-22AE2E8D5E2B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6B-478B-AD36-22AE2E8D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6B-478B-AD36-22AE2E8D5E2B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6B-478B-AD36-22AE2E8D5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D-4596-B0F5-17CC4799D2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8D-4596-B0F5-17CC4799D2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8D-4596-B0F5-17CC4799D2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8D-4596-B0F5-17CC4799D2E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8D-4596-B0F5-17CC4799D2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68D-4596-B0F5-17CC4799D2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68D-4596-B0F5-17CC4799D2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68D-4596-B0F5-17CC4799D2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68D-4596-B0F5-17CC4799D2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68D-4596-B0F5-17CC4799D2E2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D-4596-B0F5-17CC4799D2E2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D-4596-B0F5-17CC4799D2E2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D-4596-B0F5-17CC4799D2E2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D-4596-B0F5-17CC4799D2E2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D-4596-B0F5-17CC4799D2E2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8D-4596-B0F5-17CC4799D2E2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D-4596-B0F5-17CC4799D2E2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8D-4596-B0F5-17CC4799D2E2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8D-4596-B0F5-17CC4799D2E2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68D-4596-B0F5-17CC4799D2E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68D-4596-B0F5-17CC4799D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8-4223-B604-26A028969E00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8-4223-B604-26A028969E00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8-4223-B604-26A028969E00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8-4223-B604-26A028969E00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8-4223-B604-26A028969E00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8-4223-B604-26A028969E00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8-4223-B604-26A028969E00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8-4223-B604-26A028969E00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8-4223-B604-26A028969E00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8-4223-B604-26A028969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A88-4223-B604-26A028969E00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8-4223-B604-26A028969E00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8-4223-B604-26A028969E00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8-4223-B604-26A028969E00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88-4223-B604-26A028969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A88-4223-B604-26A028969E00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A88-4223-B604-26A028969E00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8-4223-B604-26A028969E00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8-4223-B604-26A028969E00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8-4223-B604-26A028969E00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8-4223-B604-26A028969E00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88-4223-B604-26A028969E00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88-4223-B604-26A028969E00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8-4223-B604-26A028969E00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8-4223-B604-26A028969E00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8-4223-B604-26A028969E00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8-4223-B604-26A028969E00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8-4223-B604-26A028969E00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8-4223-B604-26A028969E00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8-4223-B604-26A028969E00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88-4223-B604-26A028969E00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88-4223-B604-26A028969E00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88-4223-B604-26A028969E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A88-4223-B604-26A028969E00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88-4223-B604-26A028969E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A88-4223-B604-26A028969E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A88-4223-B604-26A028969E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A88-4223-B604-26A028969E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A88-4223-B604-26A028969E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A88-4223-B604-26A028969E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A88-4223-B604-26A028969E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A88-4223-B604-26A028969E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A88-4223-B604-26A028969E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A88-4223-B604-26A028969E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A88-4223-B604-26A028969E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A88-4223-B604-26A028969E0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A88-4223-B604-26A028969E0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A88-4223-B604-26A028969E0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A88-4223-B604-26A028969E0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A88-4223-B604-26A028969E0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88-4223-B604-26A028969E00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88-4223-B604-26A028969E00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88-4223-B604-26A028969E00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88-4223-B604-26A028969E00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88-4223-B604-26A028969E00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88-4223-B604-26A028969E00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88-4223-B604-26A028969E00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88-4223-B604-26A028969E00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88-4223-B604-26A028969E00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88-4223-B604-26A028969E00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A88-4223-B604-26A028969E00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A88-4223-B604-26A028969E00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A88-4223-B604-26A028969E00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A88-4223-B604-26A028969E00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A88-4223-B604-26A028969E00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A88-4223-B604-26A028969E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A88-4223-B604-26A028969E00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A88-4223-B604-26A028969E00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A88-4223-B604-26A028969E00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A88-4223-B604-26A028969E00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A88-4223-B604-26A028969E00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A88-4223-B604-26A028969E00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A88-4223-B604-26A028969E00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A88-4223-B604-26A028969E00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A88-4223-B604-26A028969E00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A88-4223-B604-26A028969E00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A88-4223-B604-26A028969E00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A88-4223-B604-26A028969E00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A88-4223-B604-26A028969E00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A88-4223-B604-26A028969E00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A88-4223-B604-26A028969E00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A88-4223-B604-26A028969E00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A88-4223-B604-26A028969E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A88-4223-B604-26A02896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1-4EA4-96AD-1B011CA077D0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1-4EA4-96AD-1B011CA077D0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1-4EA4-96AD-1B011CA07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1-4EA4-96AD-1B011CA077D0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F1-4EA4-96AD-1B011CA07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2-4E22-BC25-B413F1218A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92-4E22-BC25-B413F1218A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92-4E22-BC25-B413F1218A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92-4E22-BC25-B413F1218A9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92-4E22-BC25-B413F1218A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92-4E22-BC25-B413F1218A9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2-4E22-BC25-B413F1218A9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92-4E22-BC25-B413F1218A9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892-4E22-BC25-B413F1218A9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2-4E22-BC25-B413F1218A94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2-4E22-BC25-B413F1218A94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2-4E22-BC25-B413F1218A94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2-4E22-BC25-B413F1218A94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2-4E22-BC25-B413F1218A94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2-4E22-BC25-B413F1218A94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2-4E22-BC25-B413F1218A94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2-4E22-BC25-B413F1218A94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92-4E22-BC25-B413F1218A94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92-4E22-BC25-B413F1218A94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892-4E22-BC25-B413F1218A94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2-4E22-BC25-B413F121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1-489A-A22A-7C8CDD465E4B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91-489A-A22A-7C8CDD465E4B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1-489A-A22A-7C8CDD465E4B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1-489A-A22A-7C8CDD465E4B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1-489A-A22A-7C8CDD465E4B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1-489A-A22A-7C8CDD465E4B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1-489A-A22A-7C8CDD465E4B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1-489A-A22A-7C8CDD465E4B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91-489A-A22A-7C8CDD465E4B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91-489A-A22A-7C8CDD465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F91-489A-A22A-7C8CDD465E4B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1-489A-A22A-7C8CDD465E4B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91-489A-A22A-7C8CDD465E4B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1-489A-A22A-7C8CDD465E4B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91-489A-A22A-7C8CDD465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F91-489A-A22A-7C8CDD465E4B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F91-489A-A22A-7C8CDD465E4B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1-489A-A22A-7C8CDD465E4B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91-489A-A22A-7C8CDD465E4B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91-489A-A22A-7C8CDD465E4B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91-489A-A22A-7C8CDD465E4B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91-489A-A22A-7C8CDD465E4B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91-489A-A22A-7C8CDD465E4B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91-489A-A22A-7C8CDD465E4B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91-489A-A22A-7C8CDD465E4B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91-489A-A22A-7C8CDD465E4B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91-489A-A22A-7C8CDD465E4B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91-489A-A22A-7C8CDD465E4B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91-489A-A22A-7C8CDD465E4B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91-489A-A22A-7C8CDD465E4B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91-489A-A22A-7C8CDD465E4B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91-489A-A22A-7C8CDD465E4B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91-489A-A22A-7C8CDD465E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0F91-489A-A22A-7C8CDD465E4B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91-489A-A22A-7C8CDD465E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F91-489A-A22A-7C8CDD465E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91-489A-A22A-7C8CDD465E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F91-489A-A22A-7C8CDD465E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F91-489A-A22A-7C8CDD465E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F91-489A-A22A-7C8CDD465E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F91-489A-A22A-7C8CDD465E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F91-489A-A22A-7C8CDD465E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F91-489A-A22A-7C8CDD465E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F91-489A-A22A-7C8CDD465E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0F91-489A-A22A-7C8CDD465E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0F91-489A-A22A-7C8CDD465E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0F91-489A-A22A-7C8CDD465E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0F91-489A-A22A-7C8CDD465E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0F91-489A-A22A-7C8CDD465E4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0F91-489A-A22A-7C8CDD465E4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91-489A-A22A-7C8CDD465E4B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91-489A-A22A-7C8CDD465E4B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91-489A-A22A-7C8CDD465E4B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91-489A-A22A-7C8CDD465E4B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91-489A-A22A-7C8CDD465E4B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91-489A-A22A-7C8CDD465E4B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91-489A-A22A-7C8CDD465E4B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91-489A-A22A-7C8CDD465E4B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F91-489A-A22A-7C8CDD465E4B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F91-489A-A22A-7C8CDD465E4B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F91-489A-A22A-7C8CDD465E4B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F91-489A-A22A-7C8CDD465E4B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91-489A-A22A-7C8CDD465E4B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F91-489A-A22A-7C8CDD465E4B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F91-489A-A22A-7C8CDD465E4B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F91-489A-A22A-7C8CDD465E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0F91-489A-A22A-7C8CDD465E4B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F91-489A-A22A-7C8CDD465E4B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F91-489A-A22A-7C8CDD465E4B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F91-489A-A22A-7C8CDD465E4B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F91-489A-A22A-7C8CDD465E4B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F91-489A-A22A-7C8CDD465E4B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91-489A-A22A-7C8CDD465E4B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F91-489A-A22A-7C8CDD465E4B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91-489A-A22A-7C8CDD465E4B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F91-489A-A22A-7C8CDD465E4B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F91-489A-A22A-7C8CDD465E4B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F91-489A-A22A-7C8CDD465E4B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F91-489A-A22A-7C8CDD465E4B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F91-489A-A22A-7C8CDD465E4B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F91-489A-A22A-7C8CDD465E4B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F91-489A-A22A-7C8CDD465E4B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F91-489A-A22A-7C8CDD465E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0F91-489A-A22A-7C8CDD465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B-4B2E-8A83-E9A75954972D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B-4B2E-8A83-E9A75954972D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B-4B2E-8A83-E9A759549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B-4B2E-8A83-E9A75954972D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B-4B2E-8A83-E9A759549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52122</c:v>
                </c:pt>
                <c:pt idx="1">
                  <c:v>49807</c:v>
                </c:pt>
                <c:pt idx="2">
                  <c:v>55684</c:v>
                </c:pt>
                <c:pt idx="3">
                  <c:v>48630</c:v>
                </c:pt>
                <c:pt idx="4">
                  <c:v>44398</c:v>
                </c:pt>
                <c:pt idx="5">
                  <c:v>30584</c:v>
                </c:pt>
                <c:pt idx="6">
                  <c:v>31009</c:v>
                </c:pt>
                <c:pt idx="7">
                  <c:v>30125</c:v>
                </c:pt>
                <c:pt idx="8">
                  <c:v>26564</c:v>
                </c:pt>
                <c:pt idx="9">
                  <c:v>26590</c:v>
                </c:pt>
                <c:pt idx="10">
                  <c:v>22355</c:v>
                </c:pt>
                <c:pt idx="11">
                  <c:v>25489</c:v>
                </c:pt>
                <c:pt idx="12">
                  <c:v>29416</c:v>
                </c:pt>
                <c:pt idx="13">
                  <c:v>37427</c:v>
                </c:pt>
                <c:pt idx="14">
                  <c:v>38539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1-44DD-AF49-76803683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4.647941052462512E-2</c:v>
                </c:pt>
                <c:pt idx="1">
                  <c:v>-0.10554198692622652</c:v>
                </c:pt>
                <c:pt idx="2">
                  <c:v>0.14505449311124829</c:v>
                </c:pt>
                <c:pt idx="3">
                  <c:v>9.531960899139591E-2</c:v>
                </c:pt>
                <c:pt idx="4">
                  <c:v>0.45167407794925452</c:v>
                </c:pt>
                <c:pt idx="5">
                  <c:v>-1.3705698345641615E-2</c:v>
                </c:pt>
                <c:pt idx="6">
                  <c:v>2.9344398340249045E-2</c:v>
                </c:pt>
                <c:pt idx="7">
                  <c:v>0.13405360638458053</c:v>
                </c:pt>
                <c:pt idx="8">
                  <c:v>-9.7781120722073567E-4</c:v>
                </c:pt>
                <c:pt idx="9">
                  <c:v>0.18944307761127255</c:v>
                </c:pt>
                <c:pt idx="10">
                  <c:v>-0.12295500019616301</c:v>
                </c:pt>
                <c:pt idx="11">
                  <c:v>-0.13349877617623063</c:v>
                </c:pt>
                <c:pt idx="12">
                  <c:v>-0.21404333769738426</c:v>
                </c:pt>
                <c:pt idx="13">
                  <c:v>-2.8853888269026129E-2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1-44DD-AF49-76803683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31636</c:v>
                </c:pt>
                <c:pt idx="1">
                  <c:v>33708</c:v>
                </c:pt>
                <c:pt idx="2">
                  <c:v>36164</c:v>
                </c:pt>
                <c:pt idx="3">
                  <c:v>32271</c:v>
                </c:pt>
                <c:pt idx="4">
                  <c:v>20278</c:v>
                </c:pt>
                <c:pt idx="5">
                  <c:v>25621</c:v>
                </c:pt>
                <c:pt idx="6">
                  <c:v>19123</c:v>
                </c:pt>
                <c:pt idx="7">
                  <c:v>16486</c:v>
                </c:pt>
                <c:pt idx="8">
                  <c:v>13022</c:v>
                </c:pt>
                <c:pt idx="9">
                  <c:v>14959</c:v>
                </c:pt>
                <c:pt idx="10">
                  <c:v>8760</c:v>
                </c:pt>
                <c:pt idx="11">
                  <c:v>15133</c:v>
                </c:pt>
                <c:pt idx="12">
                  <c:v>15282</c:v>
                </c:pt>
                <c:pt idx="13">
                  <c:v>27243</c:v>
                </c:pt>
                <c:pt idx="14">
                  <c:v>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C-4026-A3C8-A6D8FD97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-6.146908745698354E-2</c:v>
                </c:pt>
                <c:pt idx="1">
                  <c:v>-6.791284149983412E-2</c:v>
                </c:pt>
                <c:pt idx="2">
                  <c:v>0.12063462551516846</c:v>
                </c:pt>
                <c:pt idx="3">
                  <c:v>0.59142913502317773</c:v>
                </c:pt>
                <c:pt idx="4">
                  <c:v>-0.20853986963818738</c:v>
                </c:pt>
                <c:pt idx="5">
                  <c:v>0.33980024054803115</c:v>
                </c:pt>
                <c:pt idx="6">
                  <c:v>0.15995390027902467</c:v>
                </c:pt>
                <c:pt idx="7">
                  <c:v>0.26601136538166181</c:v>
                </c:pt>
                <c:pt idx="8">
                  <c:v>-0.12948726519152354</c:v>
                </c:pt>
                <c:pt idx="9">
                  <c:v>0.70764840182648392</c:v>
                </c:pt>
                <c:pt idx="10">
                  <c:v>-0.42113262406660945</c:v>
                </c:pt>
                <c:pt idx="11">
                  <c:v>-9.7500327182306057E-3</c:v>
                </c:pt>
                <c:pt idx="12">
                  <c:v>-0.43904856293359762</c:v>
                </c:pt>
                <c:pt idx="13">
                  <c:v>1.229934601664695E-2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C-4026-A3C8-A6D8FD97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20486</c:v>
                </c:pt>
                <c:pt idx="1">
                  <c:v>16099</c:v>
                </c:pt>
                <c:pt idx="2">
                  <c:v>19520</c:v>
                </c:pt>
                <c:pt idx="3">
                  <c:v>16359</c:v>
                </c:pt>
                <c:pt idx="4">
                  <c:v>24120</c:v>
                </c:pt>
                <c:pt idx="5">
                  <c:v>4963</c:v>
                </c:pt>
                <c:pt idx="6">
                  <c:v>11886</c:v>
                </c:pt>
                <c:pt idx="7">
                  <c:v>13639</c:v>
                </c:pt>
                <c:pt idx="8">
                  <c:v>13542</c:v>
                </c:pt>
                <c:pt idx="9">
                  <c:v>11631</c:v>
                </c:pt>
                <c:pt idx="10">
                  <c:v>13595</c:v>
                </c:pt>
                <c:pt idx="11">
                  <c:v>10356</c:v>
                </c:pt>
                <c:pt idx="12">
                  <c:v>14134</c:v>
                </c:pt>
                <c:pt idx="13">
                  <c:v>10184</c:v>
                </c:pt>
                <c:pt idx="14">
                  <c:v>11627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1-485C-87D0-6D6E7973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0.2725013976023356</c:v>
                </c:pt>
                <c:pt idx="1">
                  <c:v>-0.17525614754098362</c:v>
                </c:pt>
                <c:pt idx="2">
                  <c:v>0.19322696986368371</c:v>
                </c:pt>
                <c:pt idx="3">
                  <c:v>-0.32176616915422884</c:v>
                </c:pt>
                <c:pt idx="4">
                  <c:v>3.8599637316139432</c:v>
                </c:pt>
                <c:pt idx="5">
                  <c:v>-0.58244994110718484</c:v>
                </c:pt>
                <c:pt idx="6">
                  <c:v>-0.12852848449299803</c:v>
                </c:pt>
                <c:pt idx="7">
                  <c:v>7.1629006055236033E-3</c:v>
                </c:pt>
                <c:pt idx="8">
                  <c:v>0.16430229558937315</c:v>
                </c:pt>
                <c:pt idx="9">
                  <c:v>-0.14446487679293862</c:v>
                </c:pt>
                <c:pt idx="10">
                  <c:v>0.31276554654306676</c:v>
                </c:pt>
                <c:pt idx="11">
                  <c:v>-0.26729871232489033</c:v>
                </c:pt>
                <c:pt idx="12">
                  <c:v>0.38786331500392768</c:v>
                </c:pt>
                <c:pt idx="13">
                  <c:v>-0.12410768039907116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1-485C-87D0-6D6E7973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26-4F11-9F93-4606DB943F5C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480</c:v>
                </c:pt>
                <c:pt idx="1">
                  <c:v>677</c:v>
                </c:pt>
                <c:pt idx="2">
                  <c:v>497</c:v>
                </c:pt>
                <c:pt idx="3">
                  <c:v>408</c:v>
                </c:pt>
                <c:pt idx="4">
                  <c:v>265</c:v>
                </c:pt>
                <c:pt idx="5">
                  <c:v>315</c:v>
                </c:pt>
                <c:pt idx="6">
                  <c:v>327</c:v>
                </c:pt>
                <c:pt idx="7">
                  <c:v>281</c:v>
                </c:pt>
                <c:pt idx="8">
                  <c:v>360</c:v>
                </c:pt>
                <c:pt idx="9">
                  <c:v>608</c:v>
                </c:pt>
                <c:pt idx="10">
                  <c:v>547</c:v>
                </c:pt>
                <c:pt idx="11">
                  <c:v>381</c:v>
                </c:pt>
                <c:pt idx="12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6-4F11-9F93-4606DB943F5C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6-4F11-9F93-4606DB943F5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396</c:v>
                </c:pt>
                <c:pt idx="1">
                  <c:v>480</c:v>
                </c:pt>
                <c:pt idx="2">
                  <c:v>581</c:v>
                </c:pt>
                <c:pt idx="3">
                  <c:v>463</c:v>
                </c:pt>
                <c:pt idx="4">
                  <c:v>324</c:v>
                </c:pt>
                <c:pt idx="5">
                  <c:v>235</c:v>
                </c:pt>
                <c:pt idx="6">
                  <c:v>536</c:v>
                </c:pt>
                <c:pt idx="7">
                  <c:v>366</c:v>
                </c:pt>
                <c:pt idx="8">
                  <c:v>264</c:v>
                </c:pt>
                <c:pt idx="9">
                  <c:v>439</c:v>
                </c:pt>
                <c:pt idx="10">
                  <c:v>383</c:v>
                </c:pt>
                <c:pt idx="11">
                  <c:v>361</c:v>
                </c:pt>
                <c:pt idx="12">
                  <c:v>4828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6-4F11-9F93-4606DB943F5C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6-4F11-9F93-4606DB943F5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26-4F11-9F93-4606DB943F5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328</c:v>
                </c:pt>
                <c:pt idx="1">
                  <c:v>389</c:v>
                </c:pt>
                <c:pt idx="2">
                  <c:v>238</c:v>
                </c:pt>
                <c:pt idx="3">
                  <c:v>335</c:v>
                </c:pt>
                <c:pt idx="4">
                  <c:v>196</c:v>
                </c:pt>
                <c:pt idx="5">
                  <c:v>190</c:v>
                </c:pt>
                <c:pt idx="12">
                  <c:v>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26-4F11-9F93-4606DB943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B26-4F11-9F93-4606DB943F5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446</c:v>
                      </c:pt>
                      <c:pt idx="1">
                        <c:v>483</c:v>
                      </c:pt>
                      <c:pt idx="2">
                        <c:v>540</c:v>
                      </c:pt>
                      <c:pt idx="3">
                        <c:v>533</c:v>
                      </c:pt>
                      <c:pt idx="4">
                        <c:v>275</c:v>
                      </c:pt>
                      <c:pt idx="5">
                        <c:v>128</c:v>
                      </c:pt>
                      <c:pt idx="6">
                        <c:v>543</c:v>
                      </c:pt>
                      <c:pt idx="7">
                        <c:v>374</c:v>
                      </c:pt>
                      <c:pt idx="8">
                        <c:v>425</c:v>
                      </c:pt>
                      <c:pt idx="9">
                        <c:v>357</c:v>
                      </c:pt>
                      <c:pt idx="10">
                        <c:v>291</c:v>
                      </c:pt>
                      <c:pt idx="11">
                        <c:v>355</c:v>
                      </c:pt>
                      <c:pt idx="12">
                        <c:v>4750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B26-4F11-9F93-4606DB943F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26-4F11-9F93-4606DB943F5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26-4F11-9F93-4606DB943F5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26-4F11-9F93-4606DB943F5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26-4F11-9F93-4606DB943F5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26-4F11-9F93-4606DB943F5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26-4F11-9F93-4606DB943F5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26-4F11-9F93-4606DB943F5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26-4F11-9F93-4606DB943F5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26-4F11-9F93-4606DB943F5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26-4F11-9F93-4606DB943F5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26-4F11-9F93-4606DB943F5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26-4F11-9F93-4606DB943F5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26-4F11-9F93-4606DB943F5C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-0.17171717171717171</c:v>
                </c:pt>
                <c:pt idx="1">
                  <c:v>-0.18958333333333333</c:v>
                </c:pt>
                <c:pt idx="2">
                  <c:v>-0.59036144578313254</c:v>
                </c:pt>
                <c:pt idx="3">
                  <c:v>-0.27645788336933041</c:v>
                </c:pt>
                <c:pt idx="4">
                  <c:v>-0.39506172839506171</c:v>
                </c:pt>
                <c:pt idx="5">
                  <c:v>-0.19148936170212771</c:v>
                </c:pt>
                <c:pt idx="12">
                  <c:v>-0.32392093586123438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26-4F11-9F93-4606DB943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6.png"/><Relationship Id="rId5" Type="http://schemas.openxmlformats.org/officeDocument/2006/relationships/chart" Target="../charts/chart71.xml"/><Relationship Id="rId4" Type="http://schemas.openxmlformats.org/officeDocument/2006/relationships/image" Target="../media/image5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2.xml"/><Relationship Id="rId5" Type="http://schemas.openxmlformats.org/officeDocument/2006/relationships/chart" Target="../charts/chart73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5" Type="http://schemas.openxmlformats.org/officeDocument/2006/relationships/chart" Target="../charts/chart75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5" Type="http://schemas.openxmlformats.org/officeDocument/2006/relationships/chart" Target="../charts/chart77.xml"/><Relationship Id="rId4" Type="http://schemas.openxmlformats.org/officeDocument/2006/relationships/image" Target="../media/image6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6" Type="http://schemas.openxmlformats.org/officeDocument/2006/relationships/chart" Target="../charts/chart86.xml"/><Relationship Id="rId5" Type="http://schemas.openxmlformats.org/officeDocument/2006/relationships/image" Target="../media/image6.png"/><Relationship Id="rId4" Type="http://schemas.openxmlformats.org/officeDocument/2006/relationships/chart" Target="../charts/chart85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7.xml"/><Relationship Id="rId4" Type="http://schemas.openxmlformats.org/officeDocument/2006/relationships/image" Target="../media/image2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8.xml"/><Relationship Id="rId4" Type="http://schemas.openxmlformats.org/officeDocument/2006/relationships/image" Target="../media/image2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9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image" Target="../media/image3.png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4" Type="http://schemas.openxmlformats.org/officeDocument/2006/relationships/image" Target="../media/image2.png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3.png"/><Relationship Id="rId7" Type="http://schemas.openxmlformats.org/officeDocument/2006/relationships/chart" Target="../charts/chart4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image" Target="../media/image3.png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8.xml"/><Relationship Id="rId1" Type="http://schemas.openxmlformats.org/officeDocument/2006/relationships/chart" Target="../charts/chart46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image" Target="../media/image2.png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image" Target="../media/image3.png"/><Relationship Id="rId7" Type="http://schemas.openxmlformats.org/officeDocument/2006/relationships/chart" Target="../charts/chart6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6.xml"/><Relationship Id="rId7" Type="http://schemas.openxmlformats.org/officeDocument/2006/relationships/chart" Target="../charts/chart67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27AE46-AF26-4FC5-B199-BF50D46C2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San Miguel de Abona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San Miguel de Abona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51A78E0-F669-4DD6-9C09-D8944D271A8C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24D24DE-441F-6C4D-F837-C26C579B4D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7BCB55F1-1542-18DD-C231-3FFC2FFD5F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7E799-8B20-4C78-91F1-6FFF2862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1F81C8-5A0F-47C9-B93B-37926DF8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6863E-B759-4F26-81A9-E7084ACF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72D8D4-CDC9-4DC2-9ED0-53F05AC7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AF0C42-89FF-435E-876A-8410FA3B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B380F-AA65-4203-A7C7-6DF2AC46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BF2208-DC39-411E-87B7-4AD8A79CF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95A97F-AB28-4930-8488-1A5340CD4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D9EB2F8-296C-46C5-9758-3262A7CBC874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FF77B1C-432D-F39E-642A-8C1DDF33C3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09AD623-363C-1A45-D4AF-9A7715B387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497CC9-2F1B-4A3D-BCE7-94A8B8249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AF85A4-4951-4FBA-A418-95930FABE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13EA25-1299-4E99-8015-BC8540BE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6E2974E-ECE2-42C8-8DCF-3FC5469DD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A247EC7-B848-4E79-AE77-8A70C267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31,9%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11.394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56,8%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 Miguel de Abona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San Miguel de Abona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11.394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56,8%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A969D75B-6B91-4E90-8DA8-F0EA0C5E0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3EED2A-99E7-4531-8667-858A1398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6A4A885-B578-43C7-9626-30D7D9CCF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A185A2F-8F5F-493F-99E9-090B1747A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 Miguel de Abona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17.288 viajeros 
cuota: 86,2%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2.771 viajeros
cuota: 13,8%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2307EF0-D7AE-4600-B52F-3A11DB28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7700BD-88C9-4FC4-A1B6-2BA3D1C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B62B3A-0C3E-45AD-9789-44B680E8E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EE20C8-A2BA-469F-A1DF-5751D3A7B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7.752 viajeros 
cuota: 89,5%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913 viajeros
cuota: 10,5%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721EED5-A903-4946-A533-6B9F6DF19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90A509-CF8F-445C-8090-51AFB9E4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8C74C1-21F4-4157-8D9C-FBF9148EB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CF938E-A9FA-4B8F-A34B-8402FC82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San Miguel de Abona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9.536 viajeros 
cuota: 83,7%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1.858 viajeros
cuota: 16,3%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F1645EFC-E573-4064-94F3-15D348EA8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77508C-949F-481D-B68C-0671ED67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E42BF16-A683-4721-91AA-05046C508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8C5B980-7E69-4959-BE37-4E4704EA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60CD700-8E19-492A-AB42-9E7D6EAD4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6481016-65BC-431B-8B1C-F87E572EA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732CCA-417D-4B8E-8CC4-5A79D21F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D50E307-1226-4D45-BB95-CF696F85D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26AFC91-07E4-47C2-AD91-53844F0D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6012833-D12E-49E0-8A98-3BED5752F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ECBCE29-D8E6-45A1-9A90-9DDA54641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7F8910-3F72-4206-B524-84DCBF74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3E1D8C8-E788-4B2E-9349-33CEA0378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06BA295-8A27-44C1-9CE4-6EF16C2D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B077E0-52CA-419F-9530-4FD5B0A5F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E1006F-8708-42C8-8B5E-C7EDB0F62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09DA6-96BC-4B72-834B-A8055C90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262071-D1E6-42F9-A7A6-DBA29C84F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3FD7BD-7D7E-428E-BE0A-87E899421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7D616-AA2F-4DBA-80DE-68482504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21D004-EBBB-42EB-977F-E29537A50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F3CF08-90ED-41FD-851B-F458663B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2FA8DE-9212-4762-906C-C35BACB0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B876F4-018F-42B7-A658-393AA9C2C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80E72E-D410-43C4-93EB-9646C9B5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F464F-51B9-4F65-8671-88176C07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22B9B-CF72-4C43-BF16-067A84B1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892218-8A0F-43FE-8B70-AC4F2D061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ECE554-18A9-4100-AC3F-60EB8C95C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6629C-1023-4723-BCAD-5CA35379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FFA4A7-48E1-45ED-AD92-CD79EAFCD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CCE80F4-7D22-4D29-A1F5-1E890AABB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6659DF1-9E0C-4F56-9AA4-9DF37D7C3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3468AD8-9AB7-4CF3-B457-5A1DE47C2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809492B-03AB-411B-A870-E8ED4534B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San Miguel de Abona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San Miguel de Abona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San Miguel de Abona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apartamentos de San Miguel de Abona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365883-0BA3-4746-AABD-9E3F7F77B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1A3732-CAF6-44FE-AC8B-BAC402B1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AB39D1-DFFE-400B-AF56-6BFC9C1D6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90DFCAE-BA11-4690-94AA-C7DDA376F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291ED3-A288-4B1A-8C63-E7F89656D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444F7D-D69E-4E43-951B-C7C04ECDA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16F36-CF5E-44EF-9B3F-1C579ED6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San Miguel de Abona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San Miguel de Abona</a:t>
          </a:fld>
          <a:endParaRPr lang="es-E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A7BEC-9C83-46C5-9007-99E97BF7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EAF281-3790-4303-B4F8-E6AF1A955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CC28B-085A-45F2-8F0E-291C9525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FE9BA-7A26-4411-BE98-0AE0045E8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24B8B77-127A-40B7-AF7D-86FFCD42C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4CE3B-B79B-4D3A-9792-F6E29CD1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111764C-FADD-4A38-8290-A39A75A65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CD7BA6-CBE2-4F68-A923-85B5AD433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B222B-9377-40D2-A52E-3813BB66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A30967-0EC2-400F-BE47-B39AE1F9D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4425B00-8959-453F-A876-232765972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C7A515D-0DC5-4AEC-B56C-327ECC17D615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839A1BD-3EC7-25FA-EF6C-3CAFE874ED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8DCE6B8-5C74-A3DD-D643-D4113849D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1F72E-BDE9-4093-8233-3EC19DD8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F0AD4D-1926-4281-93FF-E70717F5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0A883B1-5694-4C26-ACA4-D09C0D3A2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D100A-AF70-4D40-863E-136F0445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6826F0-4053-4660-A517-3A838D4F3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</xdr:row>
      <xdr:rowOff>161925</xdr:rowOff>
    </xdr:from>
    <xdr:to>
      <xdr:col>35</xdr:col>
      <xdr:colOff>148590</xdr:colOff>
      <xdr:row>25</xdr:row>
      <xdr:rowOff>139065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1E1A17E-6576-48B4-8FB9-F086681C9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p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apartamentos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26D58-C78F-44F7-A884-31ED9C6F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F6A8BC-DDD0-4975-956C-44999C4DF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6EC85-CCE9-4ECB-9241-13EF6C43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7EA609-E7E3-47AE-A19D-1F12A912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52C574B-29EE-4698-8B2A-E12334B26BB3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EAA3017-CF91-07D5-806E-B304CB03EE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A9D01DC-6872-A0BB-A449-EC04AD18E0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FAC82-BD39-49A3-8767-201BA141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8B64A2-8187-45AD-A355-E3262AEF5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5FF9F4B-9629-4345-AA4A-D8EF3ADA5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CF1DB-6817-4B85-B48B-4DD88C4E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9EA2DF-9E56-45CF-B372-50277EA2F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D9C704C-2533-43A8-B974-7679D16E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9CB5B-A1D0-4A1B-BF9E-1292AE3E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F25D7C-ED8B-47F5-9AA8-CDA0EC4EC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D8AD85-F0B4-47AA-A755-FFCDA9680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 Miguel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0405166-651D-4A85-95DB-31693AF1B0B2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E19B6F8-135D-1443-A950-6A02C85515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EEB7632-9C0A-9819-6DFE-DB07D3175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F20B34-3ECE-459E-A24A-08164F87F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DDA30-0979-40B2-AA7E-8CB31709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2CB63F-ABF7-4951-A114-6261ED47A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46600D4-2E6E-425E-9E72-12E963B36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8BDF734-0AC3-442F-8FC5-BD7B79E7E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CB3D4FD-8262-469C-9482-708878496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124D7AC-C3DC-4C86-8925-E56508933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B7C9A4F-27B0-40B4-8DF2-E3892B41D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FF57AA0-0825-433E-A4BF-4C9F152CB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72EDF8F-3661-478F-A74A-17D5E6DA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2FDC1BA-CDB1-457C-8FC1-4D70774FC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B7371FEF-AA57-462B-BEC5-6422AFA72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631D027E-3194-48AE-90EB-613A9C24F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DC72786A-9F2A-44C3-BA30-72D09584B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E8F45-0A99-4454-87A5-603B6F10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F67DC5-F4FC-4A2E-A232-44E04C1BE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37883D-1992-4AE0-8E82-8F4B5D56D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FEFA2F-74B8-4EA8-A184-5C3FB7314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52E72-EC10-4C60-B403-10F34965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6C10BD-4A57-43B2-AD67-64A1B3A61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125E08-89EB-4225-83D6-C02B20037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F2D034-34EC-4AE9-BC96-CBA9AB0DD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3EF581A-FA67-433D-A403-3EEEE842F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6E37D67-BA25-440B-B1A1-3541A417F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San Miguel de Abona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San Miguel de Abona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2, 3 estrellas de San Miguel de Abona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C82F7A9-B268-4A5A-B55A-1259D04750A2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CF6DF68-A728-EE72-61D2-56057E990D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361F92F-E681-1D92-EA6F-A58B9CD98C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apartamentos de San Miguel de Abona</a:t>
          </a:fld>
          <a:endParaRPr lang="es-ES" sz="11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3A736-3393-471F-A006-3EF0CB70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990AD2-ED91-4DEF-BAA0-9E6D0E58A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9AB92-6282-4F00-9B0E-4E4D6AD0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E396C5-B7AE-444D-880B-7FE5F6314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B17E2-3541-46D9-9393-1067E129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EE5FBE-7FD6-4356-B570-4532716A6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16630B5-0340-4488-9AB8-1B7EA3FAEFE9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C6BBECC-1EF2-45BB-FFC2-DA47B552C8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E7463A3-B0E7-2A55-8302-8E8D073D68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F50C8F-BDD2-40CA-A2C2-C2F3AC1DF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8752F-47C2-441F-96FE-57073721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4C354A-DE93-469C-9015-52D6F2DB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0F1F6F-4A06-4159-830B-81D237D33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49A50E7-F562-4F10-853B-AA3615E95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418D62B-A3CE-4DBB-8202-5A4F41652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E34AC4D-1DD7-40C0-B0D3-13FFB4E43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734AAED-3CBB-4C0C-9BBB-95033477F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FB1BFE5E-84F2-4B0C-940C-141629DED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CA92B34-7172-4846-85E5-84BD0C73B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FDF89908-6EF8-4D70-846C-500CE53CF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E4722D5-5BB2-44B1-AF9D-C5550B5C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6AB33A21-6622-4BFC-99F7-769B00F1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59EDE80-0744-4EFA-B4DC-94135B8A1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317BD83-85A6-44BA-A255-D19192DD3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A18344-9D63-435E-8836-601AA4A8C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69324-D391-428C-B7FB-4570DE8A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77CF1E-9ECD-4266-A0B8-A7C2FD86D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098BB7-2BE1-4414-842C-9F48BAAC6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3A515B3-5366-4CAB-A88E-29AEF5A09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B9430FB-F27C-4B93-8E3C-104A499C5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92BD238-1C82-41AD-A754-9AA72128A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9066B4A-595E-4558-AE9A-79AA3D238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DFA73FD7-3DD9-43A9-A022-2B9FDF072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524B2D0B-9CE4-49E0-AF29-6488E3818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94DD085B-529D-41BE-B05E-4D1C9ACF2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EA006F3-CDA2-4EFF-8FDA-E0DF6A99F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DC99C56-461E-4DEB-8806-9CD7867FF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57BAABD5-B0E8-4BDD-B14B-80A67C37B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574049A3-B687-4588-B170-DB6CA4B27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San Miguel de Abona (hotel + apartamento)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D0544A-4F90-4978-A051-C1A3E8A97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0602A-32EF-4EAC-B56C-60A8A8B9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ABE0E0-B430-45D2-97FC-C4718155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041F94-E749-4059-8E64-E0DB338CC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6C098CC-CC2D-4F02-926E-36DE2ABE5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55997C3-94F2-4F34-BD9A-4E7297FC9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94A4855-1179-4251-9071-4DB3D6B6E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San Miguel de Abona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San Miguel de Abona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San Miguel de Abona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San Miguel de Abona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San Miguel de Abona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359A7C1-904F-4CCD-BC8C-CD81558753DD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757BF12-C452-12AD-2E72-AD6BE8CE31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E4D51A8-AEF8-CEBB-C717-B5C6498C4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7F1C4D-AAEB-417B-A043-B9A520C0A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9A1269D5-A420-433A-BA23-AEEA3AE6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EC177DA-54A1-4FC1-A792-67921EB6F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38B01-38E2-4840-AB06-CCBD8C7F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13CD80B-3CA9-42BE-BA93-41C586CC5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D5A1E97-2BAA-4C70-B7AA-0BF9574DE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2F3D6A3-6065-4481-9119-CC244CC11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San Miguel de Abona
(hotel + apartamento)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o/Indicadores%20alojativos%20San%20Miguel%20202605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6/municipios/mayo/Indicadores%20alojativos%20San%20Miguel%20202605.xlsx" TargetMode="External"/><Relationship Id="rId1" Type="http://schemas.openxmlformats.org/officeDocument/2006/relationships/externalLinkPath" Target="/sites/INVESTIGACION/Documentos%20compartidos/General/Encuesta%20Alojam%20Tur&#237;sticos%20(ISTAC)/2026/municipios/mayo/Indicadores%20alojativos%20San%20Miguel%202026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TF"/>
      <sheetName val="Viajeros entr evol mensu TF15-2"/>
      <sheetName val="Viajeros entr evol mensu TF cat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Pernoctaciones"/>
      <sheetName val="Pernoctaciones evol mensu TF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11584</v>
          </cell>
          <cell r="G9">
            <v>17228</v>
          </cell>
          <cell r="I9">
            <v>20420</v>
          </cell>
          <cell r="K9">
            <v>16931</v>
          </cell>
          <cell r="L9">
            <v>-0.17086190009794322</v>
          </cell>
        </row>
        <row r="10">
          <cell r="A10" t="str">
            <v>feb</v>
          </cell>
          <cell r="B10" t="str">
            <v>Febrero</v>
          </cell>
          <cell r="C10">
            <v>14671</v>
          </cell>
          <cell r="G10">
            <v>17964</v>
          </cell>
          <cell r="I10">
            <v>19437</v>
          </cell>
          <cell r="K10">
            <v>17589</v>
          </cell>
          <cell r="L10">
            <v>-9.5076400679117157E-2</v>
          </cell>
        </row>
        <row r="11">
          <cell r="A11" t="str">
            <v>mar</v>
          </cell>
          <cell r="B11" t="str">
            <v>Marzo</v>
          </cell>
          <cell r="C11">
            <v>19941</v>
          </cell>
          <cell r="G11">
            <v>21188</v>
          </cell>
          <cell r="I11">
            <v>20505</v>
          </cell>
          <cell r="K11">
            <v>18698</v>
          </cell>
          <cell r="L11">
            <v>-8.812484759814676E-2</v>
          </cell>
        </row>
        <row r="12">
          <cell r="A12" t="str">
            <v>abr</v>
          </cell>
          <cell r="B12" t="str">
            <v>Abril</v>
          </cell>
          <cell r="C12">
            <v>16329</v>
          </cell>
          <cell r="G12">
            <v>20460</v>
          </cell>
          <cell r="I12">
            <v>24747</v>
          </cell>
          <cell r="K12">
            <v>20192</v>
          </cell>
          <cell r="L12">
            <v>-0.18406271467248558</v>
          </cell>
        </row>
        <row r="13">
          <cell r="A13" t="str">
            <v>may</v>
          </cell>
          <cell r="B13" t="str">
            <v>Mayo</v>
          </cell>
          <cell r="C13">
            <v>15949</v>
          </cell>
          <cell r="G13">
            <v>21715</v>
          </cell>
          <cell r="I13">
            <v>23114</v>
          </cell>
          <cell r="K13">
            <v>19951</v>
          </cell>
          <cell r="L13">
            <v>-0.13684347148914078</v>
          </cell>
        </row>
        <row r="14">
          <cell r="A14" t="str">
            <v>jun</v>
          </cell>
          <cell r="B14" t="str">
            <v>Junio</v>
          </cell>
          <cell r="C14">
            <v>13606</v>
          </cell>
          <cell r="G14">
            <v>19721</v>
          </cell>
          <cell r="I14">
            <v>20354</v>
          </cell>
        </row>
        <row r="15">
          <cell r="A15" t="str">
            <v>jul</v>
          </cell>
          <cell r="B15" t="str">
            <v>Julio</v>
          </cell>
          <cell r="C15">
            <v>15515</v>
          </cell>
          <cell r="G15">
            <v>20589</v>
          </cell>
          <cell r="I15">
            <v>22582</v>
          </cell>
        </row>
        <row r="16">
          <cell r="A16" t="str">
            <v>ago</v>
          </cell>
          <cell r="B16" t="str">
            <v>Agosto</v>
          </cell>
          <cell r="C16">
            <v>21074</v>
          </cell>
          <cell r="G16">
            <v>22021</v>
          </cell>
          <cell r="I16">
            <v>22682</v>
          </cell>
        </row>
        <row r="17">
          <cell r="A17" t="str">
            <v>sep</v>
          </cell>
          <cell r="B17" t="str">
            <v>Septiembre</v>
          </cell>
          <cell r="C17">
            <v>17425</v>
          </cell>
          <cell r="G17">
            <v>20469</v>
          </cell>
          <cell r="I17">
            <v>18177</v>
          </cell>
        </row>
        <row r="18">
          <cell r="A18" t="str">
            <v>oct</v>
          </cell>
          <cell r="B18" t="str">
            <v>Octubre</v>
          </cell>
          <cell r="C18">
            <v>20050</v>
          </cell>
          <cell r="G18">
            <v>21212</v>
          </cell>
          <cell r="I18">
            <v>20345</v>
          </cell>
        </row>
        <row r="19">
          <cell r="A19" t="str">
            <v>nov</v>
          </cell>
          <cell r="B19" t="str">
            <v>Noviembre</v>
          </cell>
          <cell r="C19">
            <v>14824</v>
          </cell>
          <cell r="G19">
            <v>18264</v>
          </cell>
          <cell r="I19">
            <v>17280</v>
          </cell>
        </row>
        <row r="20">
          <cell r="A20" t="str">
            <v>dic</v>
          </cell>
          <cell r="B20" t="str">
            <v>Diciembre</v>
          </cell>
          <cell r="C20">
            <v>17905</v>
          </cell>
          <cell r="G20">
            <v>18315</v>
          </cell>
          <cell r="I20">
            <v>21025</v>
          </cell>
        </row>
        <row r="21">
          <cell r="A21" t="str">
            <v>Total</v>
          </cell>
          <cell r="C21">
            <v>198873</v>
          </cell>
          <cell r="G21">
            <v>239146</v>
          </cell>
          <cell r="I21">
            <v>250668</v>
          </cell>
          <cell r="K21">
            <v>93361</v>
          </cell>
          <cell r="L21">
            <v>-0.1373275551407741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1925</v>
          </cell>
          <cell r="G31">
            <v>2281</v>
          </cell>
          <cell r="I31">
            <v>2599</v>
          </cell>
          <cell r="K31">
            <v>2154</v>
          </cell>
          <cell r="L31">
            <v>-0.17121969988457098</v>
          </cell>
        </row>
        <row r="32">
          <cell r="B32" t="str">
            <v>Febrero</v>
          </cell>
          <cell r="C32">
            <v>2222</v>
          </cell>
          <cell r="G32">
            <v>2017</v>
          </cell>
          <cell r="I32">
            <v>2452</v>
          </cell>
          <cell r="K32">
            <v>2104</v>
          </cell>
          <cell r="L32">
            <v>-0.1419249592169658</v>
          </cell>
        </row>
        <row r="33">
          <cell r="B33" t="str">
            <v>Marzo</v>
          </cell>
          <cell r="C33">
            <v>2841</v>
          </cell>
          <cell r="G33">
            <v>3382</v>
          </cell>
          <cell r="I33">
            <v>3102</v>
          </cell>
          <cell r="K33">
            <v>2649</v>
          </cell>
          <cell r="L33">
            <v>-0.14603481624758219</v>
          </cell>
        </row>
        <row r="34">
          <cell r="B34" t="str">
            <v>Abril</v>
          </cell>
          <cell r="C34">
            <v>4092</v>
          </cell>
          <cell r="G34">
            <v>3903</v>
          </cell>
          <cell r="I34">
            <v>5363</v>
          </cell>
          <cell r="K34">
            <v>4212</v>
          </cell>
          <cell r="L34">
            <v>-0.21461868357262726</v>
          </cell>
        </row>
        <row r="35">
          <cell r="B35" t="str">
            <v>Mayo</v>
          </cell>
          <cell r="C35">
            <v>4088</v>
          </cell>
          <cell r="G35">
            <v>5934</v>
          </cell>
          <cell r="I35">
            <v>6261</v>
          </cell>
          <cell r="K35">
            <v>4435</v>
          </cell>
          <cell r="L35">
            <v>-0.29164670180482355</v>
          </cell>
        </row>
        <row r="36">
          <cell r="B36" t="str">
            <v>Junio</v>
          </cell>
          <cell r="C36">
            <v>4013</v>
          </cell>
          <cell r="G36">
            <v>5322</v>
          </cell>
          <cell r="I36">
            <v>5416</v>
          </cell>
        </row>
        <row r="37">
          <cell r="B37" t="str">
            <v>Julio</v>
          </cell>
          <cell r="C37">
            <v>5277</v>
          </cell>
          <cell r="G37">
            <v>5357</v>
          </cell>
          <cell r="I37">
            <v>6557</v>
          </cell>
        </row>
        <row r="38">
          <cell r="B38" t="str">
            <v>Agosto</v>
          </cell>
          <cell r="C38">
            <v>7545</v>
          </cell>
          <cell r="G38">
            <v>6771</v>
          </cell>
          <cell r="I38">
            <v>6700</v>
          </cell>
        </row>
        <row r="39">
          <cell r="B39" t="str">
            <v>Septiembre</v>
          </cell>
          <cell r="C39">
            <v>5843</v>
          </cell>
          <cell r="G39">
            <v>5525</v>
          </cell>
          <cell r="I39">
            <v>5001</v>
          </cell>
        </row>
        <row r="40">
          <cell r="B40" t="str">
            <v>Octubre</v>
          </cell>
          <cell r="C40">
            <v>4253</v>
          </cell>
          <cell r="G40">
            <v>3763</v>
          </cell>
          <cell r="I40">
            <v>3558</v>
          </cell>
        </row>
        <row r="41">
          <cell r="B41" t="str">
            <v>Noviembre</v>
          </cell>
          <cell r="C41">
            <v>3549</v>
          </cell>
          <cell r="G41">
            <v>2583</v>
          </cell>
          <cell r="I41">
            <v>2441</v>
          </cell>
        </row>
        <row r="42">
          <cell r="B42" t="str">
            <v>Diciembre</v>
          </cell>
          <cell r="C42">
            <v>2982</v>
          </cell>
          <cell r="G42">
            <v>2969</v>
          </cell>
          <cell r="I42">
            <v>2672</v>
          </cell>
        </row>
        <row r="43">
          <cell r="C43">
            <v>48630</v>
          </cell>
          <cell r="G43">
            <v>49807</v>
          </cell>
          <cell r="I43">
            <v>52122</v>
          </cell>
          <cell r="K43">
            <v>15554</v>
          </cell>
          <cell r="L43">
            <v>-0.21353086919148501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1030</v>
          </cell>
          <cell r="G53">
            <v>1745</v>
          </cell>
          <cell r="I53">
            <v>1965</v>
          </cell>
          <cell r="K53">
            <v>1029</v>
          </cell>
          <cell r="L53">
            <v>-0.47633587786259546</v>
          </cell>
        </row>
        <row r="54">
          <cell r="B54" t="str">
            <v>Febrero</v>
          </cell>
          <cell r="C54">
            <v>1304</v>
          </cell>
          <cell r="G54">
            <v>1341</v>
          </cell>
          <cell r="I54">
            <v>1818</v>
          </cell>
          <cell r="K54">
            <v>857</v>
          </cell>
          <cell r="L54">
            <v>-0.52860286028602865</v>
          </cell>
        </row>
        <row r="55">
          <cell r="B55" t="str">
            <v>Marzo</v>
          </cell>
          <cell r="C55">
            <v>1397</v>
          </cell>
          <cell r="G55">
            <v>2524</v>
          </cell>
          <cell r="I55">
            <v>2053</v>
          </cell>
          <cell r="K55">
            <v>1348</v>
          </cell>
          <cell r="L55">
            <v>-0.34339990258158792</v>
          </cell>
        </row>
        <row r="56">
          <cell r="B56" t="str">
            <v>Abril</v>
          </cell>
          <cell r="C56">
            <v>2348</v>
          </cell>
          <cell r="G56">
            <v>2784</v>
          </cell>
          <cell r="I56">
            <v>3507</v>
          </cell>
          <cell r="K56">
            <v>1787</v>
          </cell>
          <cell r="L56">
            <v>-0.49044767607641859</v>
          </cell>
        </row>
        <row r="57">
          <cell r="B57" t="str">
            <v>Mayo</v>
          </cell>
          <cell r="C57">
            <v>2517</v>
          </cell>
          <cell r="G57">
            <v>4403</v>
          </cell>
          <cell r="I57">
            <v>3823</v>
          </cell>
          <cell r="K57">
            <v>1678</v>
          </cell>
          <cell r="L57">
            <v>-0.56107768767983257</v>
          </cell>
        </row>
        <row r="58">
          <cell r="B58" t="str">
            <v>Junio</v>
          </cell>
          <cell r="C58">
            <v>3049</v>
          </cell>
          <cell r="G58">
            <v>3266</v>
          </cell>
          <cell r="I58">
            <v>3387</v>
          </cell>
        </row>
        <row r="59">
          <cell r="B59" t="str">
            <v>Julio</v>
          </cell>
          <cell r="C59">
            <v>3973</v>
          </cell>
          <cell r="G59">
            <v>3427</v>
          </cell>
          <cell r="I59">
            <v>3868</v>
          </cell>
        </row>
        <row r="60">
          <cell r="B60" t="str">
            <v>Agosto</v>
          </cell>
          <cell r="C60">
            <v>4704</v>
          </cell>
          <cell r="G60">
            <v>4116</v>
          </cell>
          <cell r="I60">
            <v>3748</v>
          </cell>
        </row>
        <row r="61">
          <cell r="B61" t="str">
            <v>Septiembre</v>
          </cell>
          <cell r="C61">
            <v>3932</v>
          </cell>
          <cell r="G61">
            <v>3544</v>
          </cell>
          <cell r="I61">
            <v>2909</v>
          </cell>
        </row>
        <row r="62">
          <cell r="B62" t="str">
            <v>Octubre</v>
          </cell>
          <cell r="C62">
            <v>2904</v>
          </cell>
          <cell r="G62">
            <v>2418</v>
          </cell>
          <cell r="I62">
            <v>1963</v>
          </cell>
        </row>
        <row r="63">
          <cell r="B63" t="str">
            <v>Noviembre</v>
          </cell>
          <cell r="C63">
            <v>2830</v>
          </cell>
          <cell r="G63">
            <v>1863</v>
          </cell>
          <cell r="I63">
            <v>1325</v>
          </cell>
        </row>
        <row r="64">
          <cell r="B64" t="str">
            <v>Diciembre</v>
          </cell>
          <cell r="C64">
            <v>2283</v>
          </cell>
          <cell r="G64">
            <v>2277</v>
          </cell>
          <cell r="I64">
            <v>1270</v>
          </cell>
        </row>
        <row r="65">
          <cell r="C65">
            <v>32271</v>
          </cell>
          <cell r="G65">
            <v>33708</v>
          </cell>
          <cell r="I65">
            <v>31636</v>
          </cell>
          <cell r="K65">
            <v>6699</v>
          </cell>
          <cell r="L65">
            <v>-0.49118942731277537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895</v>
          </cell>
          <cell r="G75">
            <v>536</v>
          </cell>
          <cell r="I75">
            <v>634</v>
          </cell>
          <cell r="K75">
            <v>1125</v>
          </cell>
          <cell r="L75">
            <v>0.77444794952681395</v>
          </cell>
        </row>
        <row r="76">
          <cell r="B76" t="str">
            <v>Febrero</v>
          </cell>
          <cell r="C76">
            <v>918</v>
          </cell>
          <cell r="G76">
            <v>676</v>
          </cell>
          <cell r="I76">
            <v>634</v>
          </cell>
          <cell r="K76">
            <v>1247</v>
          </cell>
          <cell r="L76">
            <v>0.96687697160883279</v>
          </cell>
        </row>
        <row r="77">
          <cell r="B77" t="str">
            <v>Marzo</v>
          </cell>
          <cell r="C77">
            <v>1444</v>
          </cell>
          <cell r="G77">
            <v>858</v>
          </cell>
          <cell r="I77">
            <v>1049</v>
          </cell>
          <cell r="K77">
            <v>1301</v>
          </cell>
          <cell r="L77">
            <v>0.24022878932316494</v>
          </cell>
        </row>
        <row r="78">
          <cell r="B78" t="str">
            <v>Abril</v>
          </cell>
          <cell r="C78">
            <v>1744</v>
          </cell>
          <cell r="G78">
            <v>1119</v>
          </cell>
          <cell r="I78">
            <v>1856</v>
          </cell>
          <cell r="K78">
            <v>2425</v>
          </cell>
          <cell r="L78">
            <v>0.30657327586206895</v>
          </cell>
        </row>
        <row r="79">
          <cell r="B79" t="str">
            <v>Mayo</v>
          </cell>
          <cell r="C79">
            <v>1571</v>
          </cell>
          <cell r="G79">
            <v>1531</v>
          </cell>
          <cell r="I79">
            <v>2438</v>
          </cell>
          <cell r="K79">
            <v>2757</v>
          </cell>
          <cell r="L79">
            <v>0.13084495488104997</v>
          </cell>
        </row>
        <row r="80">
          <cell r="B80" t="str">
            <v>Junio</v>
          </cell>
          <cell r="C80">
            <v>964</v>
          </cell>
          <cell r="G80">
            <v>2056</v>
          </cell>
          <cell r="I80">
            <v>2029</v>
          </cell>
        </row>
        <row r="81">
          <cell r="B81" t="str">
            <v>Julio</v>
          </cell>
          <cell r="C81">
            <v>1304</v>
          </cell>
          <cell r="G81">
            <v>1930</v>
          </cell>
          <cell r="I81">
            <v>2689</v>
          </cell>
        </row>
        <row r="82">
          <cell r="B82" t="str">
            <v>Agosto</v>
          </cell>
          <cell r="C82">
            <v>2841</v>
          </cell>
          <cell r="G82">
            <v>2655</v>
          </cell>
          <cell r="I82">
            <v>2952</v>
          </cell>
        </row>
        <row r="83">
          <cell r="B83" t="str">
            <v>Septiembre</v>
          </cell>
          <cell r="C83">
            <v>1911</v>
          </cell>
          <cell r="G83">
            <v>1981</v>
          </cell>
          <cell r="I83">
            <v>2092</v>
          </cell>
        </row>
        <row r="84">
          <cell r="B84" t="str">
            <v>Octubre</v>
          </cell>
          <cell r="C84">
            <v>1349</v>
          </cell>
          <cell r="G84">
            <v>1345</v>
          </cell>
          <cell r="I84">
            <v>1595</v>
          </cell>
        </row>
        <row r="85">
          <cell r="B85" t="str">
            <v>Noviembre</v>
          </cell>
          <cell r="C85">
            <v>719</v>
          </cell>
          <cell r="G85">
            <v>720</v>
          </cell>
          <cell r="I85">
            <v>1116</v>
          </cell>
        </row>
        <row r="86">
          <cell r="B86" t="str">
            <v>Diciembre</v>
          </cell>
          <cell r="C86">
            <v>699</v>
          </cell>
          <cell r="G86">
            <v>692</v>
          </cell>
          <cell r="I86">
            <v>1402</v>
          </cell>
        </row>
        <row r="87">
          <cell r="C87">
            <v>16359</v>
          </cell>
          <cell r="G87">
            <v>16099</v>
          </cell>
          <cell r="I87">
            <v>20486</v>
          </cell>
          <cell r="K87">
            <v>8855</v>
          </cell>
          <cell r="L87">
            <v>0.33943427620632272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9659</v>
          </cell>
          <cell r="G97">
            <v>14947</v>
          </cell>
          <cell r="I97">
            <v>17821</v>
          </cell>
          <cell r="K97">
            <v>14777</v>
          </cell>
          <cell r="L97">
            <v>-0.17080971887099494</v>
          </cell>
        </row>
        <row r="98">
          <cell r="B98" t="str">
            <v>Febrero</v>
          </cell>
          <cell r="C98">
            <v>12449</v>
          </cell>
          <cell r="G98">
            <v>15947</v>
          </cell>
          <cell r="I98">
            <v>16985</v>
          </cell>
          <cell r="K98">
            <v>15485</v>
          </cell>
          <cell r="L98">
            <v>-8.8313217544892519E-2</v>
          </cell>
        </row>
        <row r="99">
          <cell r="B99" t="str">
            <v>Marzo</v>
          </cell>
          <cell r="C99">
            <v>17100</v>
          </cell>
          <cell r="G99">
            <v>17806</v>
          </cell>
          <cell r="I99">
            <v>17403</v>
          </cell>
          <cell r="K99">
            <v>16049</v>
          </cell>
          <cell r="L99">
            <v>-7.7802677699247202E-2</v>
          </cell>
        </row>
        <row r="100">
          <cell r="B100" t="str">
            <v>Abril</v>
          </cell>
          <cell r="C100">
            <v>12237</v>
          </cell>
          <cell r="G100">
            <v>16557</v>
          </cell>
          <cell r="I100">
            <v>19384</v>
          </cell>
          <cell r="K100">
            <v>15980</v>
          </cell>
          <cell r="L100">
            <v>-0.17560874948411065</v>
          </cell>
        </row>
        <row r="101">
          <cell r="B101" t="str">
            <v>Mayo</v>
          </cell>
          <cell r="C101">
            <v>11861</v>
          </cell>
          <cell r="G101">
            <v>15781</v>
          </cell>
          <cell r="I101">
            <v>16853</v>
          </cell>
          <cell r="K101">
            <v>15516</v>
          </cell>
          <cell r="L101">
            <v>-7.9333056429122362E-2</v>
          </cell>
        </row>
        <row r="102">
          <cell r="B102" t="str">
            <v>Junio</v>
          </cell>
          <cell r="C102">
            <v>9593</v>
          </cell>
          <cell r="G102">
            <v>14399</v>
          </cell>
          <cell r="I102">
            <v>14938</v>
          </cell>
        </row>
        <row r="103">
          <cell r="B103" t="str">
            <v>Julio</v>
          </cell>
          <cell r="C103">
            <v>10238</v>
          </cell>
          <cell r="G103">
            <v>15232</v>
          </cell>
          <cell r="I103">
            <v>16025</v>
          </cell>
        </row>
        <row r="104">
          <cell r="B104" t="str">
            <v>Agosto</v>
          </cell>
          <cell r="C104">
            <v>13529</v>
          </cell>
          <cell r="G104">
            <v>15250</v>
          </cell>
          <cell r="I104">
            <v>15982</v>
          </cell>
        </row>
        <row r="105">
          <cell r="B105" t="str">
            <v>Septiembre</v>
          </cell>
          <cell r="C105">
            <v>11582</v>
          </cell>
          <cell r="G105">
            <v>14944</v>
          </cell>
          <cell r="I105">
            <v>13176</v>
          </cell>
        </row>
        <row r="106">
          <cell r="B106" t="str">
            <v>Octubre</v>
          </cell>
          <cell r="C106">
            <v>15797</v>
          </cell>
          <cell r="G106">
            <v>17449</v>
          </cell>
          <cell r="I106">
            <v>16787</v>
          </cell>
        </row>
        <row r="107">
          <cell r="B107" t="str">
            <v>Noviembre</v>
          </cell>
          <cell r="C107">
            <v>11275</v>
          </cell>
          <cell r="G107">
            <v>15681</v>
          </cell>
          <cell r="I107">
            <v>14839</v>
          </cell>
        </row>
        <row r="108">
          <cell r="B108" t="str">
            <v>Diciembre</v>
          </cell>
          <cell r="C108">
            <v>14923</v>
          </cell>
          <cell r="G108">
            <v>15346</v>
          </cell>
          <cell r="I108">
            <v>18353</v>
          </cell>
        </row>
        <row r="109">
          <cell r="C109">
            <v>150243</v>
          </cell>
          <cell r="G109">
            <v>189339</v>
          </cell>
          <cell r="I109">
            <v>198546</v>
          </cell>
          <cell r="K109">
            <v>77807</v>
          </cell>
          <cell r="L109">
            <v>-0.1202880853854329</v>
          </cell>
        </row>
        <row r="117">
          <cell r="C117">
            <v>2022</v>
          </cell>
          <cell r="G117">
            <v>2024</v>
          </cell>
          <cell r="I117">
            <v>2025</v>
          </cell>
          <cell r="K117">
            <v>2026</v>
          </cell>
        </row>
        <row r="118">
          <cell r="L118" t="str">
            <v>var 26/25</v>
          </cell>
        </row>
        <row r="119">
          <cell r="B119" t="str">
            <v>Enero</v>
          </cell>
          <cell r="C119">
            <v>4461</v>
          </cell>
          <cell r="G119">
            <v>8300</v>
          </cell>
          <cell r="I119">
            <v>9799</v>
          </cell>
          <cell r="K119">
            <v>8607</v>
          </cell>
          <cell r="L119">
            <v>-0.12164506582304313</v>
          </cell>
        </row>
        <row r="120">
          <cell r="B120" t="str">
            <v>Febrero</v>
          </cell>
          <cell r="C120">
            <v>6730</v>
          </cell>
          <cell r="G120">
            <v>8996</v>
          </cell>
          <cell r="I120">
            <v>9024</v>
          </cell>
          <cell r="K120">
            <v>8616</v>
          </cell>
          <cell r="L120">
            <v>-4.5212765957446832E-2</v>
          </cell>
        </row>
        <row r="121">
          <cell r="B121" t="str">
            <v>Marzo</v>
          </cell>
          <cell r="C121">
            <v>8538</v>
          </cell>
          <cell r="G121">
            <v>10352</v>
          </cell>
          <cell r="I121">
            <v>9405</v>
          </cell>
          <cell r="K121">
            <v>9805</v>
          </cell>
          <cell r="L121">
            <v>4.2530568846358419E-2</v>
          </cell>
        </row>
        <row r="122">
          <cell r="B122" t="str">
            <v>Abril</v>
          </cell>
          <cell r="C122">
            <v>7844</v>
          </cell>
          <cell r="G122">
            <v>10335</v>
          </cell>
          <cell r="I122">
            <v>11340</v>
          </cell>
          <cell r="K122">
            <v>9630</v>
          </cell>
          <cell r="L122">
            <v>-0.15079365079365081</v>
          </cell>
        </row>
        <row r="123">
          <cell r="B123" t="str">
            <v>Mayo</v>
          </cell>
          <cell r="C123">
            <v>7614</v>
          </cell>
          <cell r="G123">
            <v>10229</v>
          </cell>
          <cell r="I123">
            <v>11034</v>
          </cell>
          <cell r="K123">
            <v>10496</v>
          </cell>
          <cell r="L123">
            <v>-4.8758383179264064E-2</v>
          </cell>
        </row>
        <row r="124">
          <cell r="B124" t="str">
            <v>Junio</v>
          </cell>
          <cell r="C124">
            <v>6784</v>
          </cell>
          <cell r="G124">
            <v>9672</v>
          </cell>
          <cell r="I124">
            <v>9636</v>
          </cell>
        </row>
        <row r="125">
          <cell r="B125" t="str">
            <v>Julio</v>
          </cell>
          <cell r="C125">
            <v>6493</v>
          </cell>
          <cell r="G125">
            <v>9908</v>
          </cell>
          <cell r="I125">
            <v>10415</v>
          </cell>
        </row>
        <row r="126">
          <cell r="B126" t="str">
            <v>Agosto</v>
          </cell>
          <cell r="C126">
            <v>9215</v>
          </cell>
          <cell r="G126">
            <v>9915</v>
          </cell>
          <cell r="I126">
            <v>11125</v>
          </cell>
        </row>
        <row r="127">
          <cell r="B127" t="str">
            <v>Septiembre</v>
          </cell>
          <cell r="C127">
            <v>7683</v>
          </cell>
          <cell r="G127">
            <v>9883</v>
          </cell>
          <cell r="I127">
            <v>8592</v>
          </cell>
        </row>
        <row r="128">
          <cell r="B128" t="str">
            <v>Octubre</v>
          </cell>
          <cell r="C128">
            <v>10291</v>
          </cell>
          <cell r="G128">
            <v>10648</v>
          </cell>
          <cell r="I128">
            <v>10545</v>
          </cell>
        </row>
        <row r="129">
          <cell r="B129" t="str">
            <v>Noviembre</v>
          </cell>
          <cell r="C129">
            <v>6030</v>
          </cell>
          <cell r="G129">
            <v>9348</v>
          </cell>
          <cell r="I129">
            <v>9010</v>
          </cell>
        </row>
        <row r="130">
          <cell r="B130" t="str">
            <v>Diciembre</v>
          </cell>
          <cell r="C130">
            <v>9121</v>
          </cell>
          <cell r="G130">
            <v>9148</v>
          </cell>
          <cell r="I130">
            <v>8513</v>
          </cell>
        </row>
        <row r="131">
          <cell r="C131">
            <v>90804</v>
          </cell>
          <cell r="G131">
            <v>116734</v>
          </cell>
          <cell r="I131">
            <v>118438</v>
          </cell>
          <cell r="K131">
            <v>47154</v>
          </cell>
          <cell r="L131">
            <v>-6.8139599225327085E-2</v>
          </cell>
        </row>
        <row r="139">
          <cell r="C139">
            <v>2022</v>
          </cell>
          <cell r="E139">
            <v>2023</v>
          </cell>
          <cell r="G139">
            <v>2024</v>
          </cell>
          <cell r="I139">
            <v>2025</v>
          </cell>
          <cell r="K139">
            <v>2026</v>
          </cell>
        </row>
        <row r="140">
          <cell r="L140" t="str">
            <v>var 26/25</v>
          </cell>
        </row>
        <row r="141">
          <cell r="B141" t="str">
            <v>Enero</v>
          </cell>
          <cell r="C141">
            <v>681</v>
          </cell>
          <cell r="E141">
            <v>799</v>
          </cell>
          <cell r="G141">
            <v>977</v>
          </cell>
          <cell r="I141">
            <v>856</v>
          </cell>
          <cell r="K141">
            <v>819</v>
          </cell>
          <cell r="L141">
            <v>-4.3224299065420579E-2</v>
          </cell>
        </row>
        <row r="142">
          <cell r="B142" t="str">
            <v>Febrero</v>
          </cell>
          <cell r="C142">
            <v>493</v>
          </cell>
          <cell r="E142">
            <v>970</v>
          </cell>
          <cell r="G142">
            <v>722</v>
          </cell>
          <cell r="I142">
            <v>749</v>
          </cell>
          <cell r="K142">
            <v>978</v>
          </cell>
          <cell r="L142">
            <v>0.30574098798397853</v>
          </cell>
        </row>
        <row r="143">
          <cell r="B143" t="str">
            <v>Marzo</v>
          </cell>
          <cell r="C143">
            <v>1542</v>
          </cell>
          <cell r="E143">
            <v>991</v>
          </cell>
          <cell r="G143">
            <v>1079</v>
          </cell>
          <cell r="I143">
            <v>1207</v>
          </cell>
          <cell r="K143">
            <v>1274</v>
          </cell>
          <cell r="L143">
            <v>5.5509527754763921E-2</v>
          </cell>
        </row>
        <row r="144">
          <cell r="B144" t="str">
            <v>Abril</v>
          </cell>
          <cell r="C144">
            <v>450</v>
          </cell>
          <cell r="E144">
            <v>1079</v>
          </cell>
          <cell r="G144">
            <v>593</v>
          </cell>
          <cell r="I144">
            <v>1089</v>
          </cell>
          <cell r="K144">
            <v>841</v>
          </cell>
          <cell r="L144">
            <v>-0.2277318640955005</v>
          </cell>
        </row>
        <row r="145">
          <cell r="B145" t="str">
            <v>Mayo</v>
          </cell>
          <cell r="C145">
            <v>288</v>
          </cell>
          <cell r="E145">
            <v>523</v>
          </cell>
          <cell r="G145">
            <v>557</v>
          </cell>
          <cell r="I145">
            <v>654</v>
          </cell>
          <cell r="K145">
            <v>413</v>
          </cell>
          <cell r="L145">
            <v>-0.36850152905198774</v>
          </cell>
        </row>
        <row r="146">
          <cell r="B146" t="str">
            <v>Junio</v>
          </cell>
          <cell r="C146">
            <v>179</v>
          </cell>
          <cell r="E146">
            <v>633</v>
          </cell>
          <cell r="G146">
            <v>501</v>
          </cell>
          <cell r="I146">
            <v>708</v>
          </cell>
        </row>
        <row r="147">
          <cell r="B147" t="str">
            <v>Julio</v>
          </cell>
          <cell r="C147">
            <v>235</v>
          </cell>
          <cell r="E147">
            <v>368</v>
          </cell>
          <cell r="G147">
            <v>525</v>
          </cell>
          <cell r="I147">
            <v>572</v>
          </cell>
        </row>
        <row r="148">
          <cell r="B148" t="str">
            <v>Agosto</v>
          </cell>
          <cell r="C148">
            <v>365</v>
          </cell>
          <cell r="E148">
            <v>339</v>
          </cell>
          <cell r="G148">
            <v>575</v>
          </cell>
          <cell r="I148">
            <v>466</v>
          </cell>
        </row>
        <row r="149">
          <cell r="B149" t="str">
            <v>Septiembre</v>
          </cell>
          <cell r="C149">
            <v>409</v>
          </cell>
          <cell r="E149">
            <v>570</v>
          </cell>
          <cell r="G149">
            <v>486</v>
          </cell>
          <cell r="I149">
            <v>595</v>
          </cell>
        </row>
        <row r="150">
          <cell r="B150" t="str">
            <v>Octubre</v>
          </cell>
          <cell r="C150">
            <v>495</v>
          </cell>
          <cell r="E150">
            <v>573</v>
          </cell>
          <cell r="G150">
            <v>733</v>
          </cell>
          <cell r="I150">
            <v>883</v>
          </cell>
        </row>
        <row r="151">
          <cell r="B151" t="str">
            <v>Noviembre</v>
          </cell>
          <cell r="C151">
            <v>972</v>
          </cell>
          <cell r="E151">
            <v>960</v>
          </cell>
          <cell r="G151">
            <v>998</v>
          </cell>
          <cell r="I151">
            <v>998</v>
          </cell>
        </row>
        <row r="152">
          <cell r="B152" t="str">
            <v>Diciembre</v>
          </cell>
          <cell r="C152">
            <v>835</v>
          </cell>
          <cell r="E152">
            <v>1075</v>
          </cell>
          <cell r="G152">
            <v>770</v>
          </cell>
          <cell r="I152">
            <v>1060</v>
          </cell>
        </row>
        <row r="153">
          <cell r="C153">
            <v>6944</v>
          </cell>
          <cell r="E153">
            <v>8880</v>
          </cell>
          <cell r="G153">
            <v>8516</v>
          </cell>
          <cell r="I153">
            <v>9837</v>
          </cell>
          <cell r="K153">
            <v>4325</v>
          </cell>
          <cell r="L153">
            <v>-5.0493962678375359E-2</v>
          </cell>
        </row>
        <row r="161">
          <cell r="C161">
            <v>2022</v>
          </cell>
          <cell r="G161">
            <v>2024</v>
          </cell>
          <cell r="I161">
            <v>2025</v>
          </cell>
          <cell r="K161">
            <v>2026</v>
          </cell>
        </row>
        <row r="162">
          <cell r="L162" t="str">
            <v>var 26/25</v>
          </cell>
        </row>
        <row r="163">
          <cell r="B163" t="str">
            <v>Enero</v>
          </cell>
          <cell r="C163">
            <v>556</v>
          </cell>
          <cell r="G163">
            <v>785</v>
          </cell>
          <cell r="I163">
            <v>1152</v>
          </cell>
          <cell r="K163">
            <v>1003</v>
          </cell>
          <cell r="L163">
            <v>-0.12934027777777779</v>
          </cell>
        </row>
        <row r="164">
          <cell r="B164" t="str">
            <v>Febrero</v>
          </cell>
          <cell r="C164">
            <v>884</v>
          </cell>
          <cell r="G164">
            <v>1179</v>
          </cell>
          <cell r="I164">
            <v>1544</v>
          </cell>
          <cell r="K164">
            <v>1296</v>
          </cell>
          <cell r="L164">
            <v>-0.1606217616580311</v>
          </cell>
        </row>
        <row r="165">
          <cell r="B165" t="str">
            <v>Marzo</v>
          </cell>
          <cell r="C165">
            <v>1327</v>
          </cell>
          <cell r="G165">
            <v>802</v>
          </cell>
          <cell r="I165">
            <v>1332</v>
          </cell>
          <cell r="K165">
            <v>1112</v>
          </cell>
          <cell r="L165">
            <v>-0.16516516516516522</v>
          </cell>
        </row>
        <row r="166">
          <cell r="B166" t="str">
            <v>Abril</v>
          </cell>
          <cell r="C166">
            <v>757</v>
          </cell>
          <cell r="G166">
            <v>1348</v>
          </cell>
          <cell r="I166">
            <v>1529</v>
          </cell>
          <cell r="K166">
            <v>1541</v>
          </cell>
          <cell r="L166">
            <v>7.8482668410726486E-3</v>
          </cell>
        </row>
        <row r="167">
          <cell r="B167" t="str">
            <v>Mayo</v>
          </cell>
          <cell r="C167">
            <v>650</v>
          </cell>
          <cell r="G167">
            <v>1201</v>
          </cell>
          <cell r="I167">
            <v>1412</v>
          </cell>
          <cell r="K167">
            <v>1155</v>
          </cell>
          <cell r="L167">
            <v>-0.18201133144475923</v>
          </cell>
        </row>
        <row r="168">
          <cell r="B168" t="str">
            <v>Junio</v>
          </cell>
          <cell r="C168">
            <v>339</v>
          </cell>
          <cell r="G168">
            <v>949</v>
          </cell>
          <cell r="I168">
            <v>1007</v>
          </cell>
        </row>
        <row r="169">
          <cell r="B169" t="str">
            <v>Julio</v>
          </cell>
          <cell r="C169">
            <v>516</v>
          </cell>
          <cell r="G169">
            <v>1247</v>
          </cell>
          <cell r="I169">
            <v>1396</v>
          </cell>
        </row>
        <row r="170">
          <cell r="B170" t="str">
            <v>Agosto</v>
          </cell>
          <cell r="C170">
            <v>1099</v>
          </cell>
          <cell r="G170">
            <v>1635</v>
          </cell>
          <cell r="I170">
            <v>1378</v>
          </cell>
        </row>
        <row r="171">
          <cell r="B171" t="str">
            <v>Septiembre</v>
          </cell>
          <cell r="C171">
            <v>904</v>
          </cell>
          <cell r="G171">
            <v>1285</v>
          </cell>
          <cell r="I171">
            <v>1156</v>
          </cell>
        </row>
        <row r="172">
          <cell r="B172" t="str">
            <v>Octubre</v>
          </cell>
          <cell r="C172">
            <v>1131</v>
          </cell>
          <cell r="G172">
            <v>1681</v>
          </cell>
          <cell r="I172">
            <v>1410</v>
          </cell>
        </row>
        <row r="173">
          <cell r="B173" t="str">
            <v>Noviembre</v>
          </cell>
          <cell r="C173">
            <v>729</v>
          </cell>
          <cell r="G173">
            <v>1108</v>
          </cell>
          <cell r="I173">
            <v>1106</v>
          </cell>
        </row>
        <row r="174">
          <cell r="B174" t="str">
            <v>Diciembre</v>
          </cell>
          <cell r="C174">
            <v>938</v>
          </cell>
          <cell r="G174">
            <v>1025</v>
          </cell>
          <cell r="I174">
            <v>1180</v>
          </cell>
        </row>
        <row r="175">
          <cell r="C175">
            <v>9830</v>
          </cell>
          <cell r="G175">
            <v>14245</v>
          </cell>
          <cell r="I175">
            <v>15602</v>
          </cell>
          <cell r="K175">
            <v>6107</v>
          </cell>
          <cell r="L175">
            <v>-0.12369062993255853</v>
          </cell>
        </row>
        <row r="183">
          <cell r="C183">
            <v>2022</v>
          </cell>
          <cell r="G183">
            <v>2024</v>
          </cell>
          <cell r="I183">
            <v>2025</v>
          </cell>
          <cell r="K183">
            <v>2026</v>
          </cell>
        </row>
        <row r="184">
          <cell r="L184" t="str">
            <v>var 26/25</v>
          </cell>
        </row>
        <row r="185">
          <cell r="B185" t="str">
            <v>Enero</v>
          </cell>
          <cell r="C185">
            <v>446</v>
          </cell>
          <cell r="G185">
            <v>480</v>
          </cell>
          <cell r="I185">
            <v>396</v>
          </cell>
          <cell r="K185">
            <v>328</v>
          </cell>
          <cell r="L185">
            <v>-0.17171717171717171</v>
          </cell>
        </row>
        <row r="186">
          <cell r="B186" t="str">
            <v>Febrero</v>
          </cell>
          <cell r="C186">
            <v>483</v>
          </cell>
          <cell r="G186">
            <v>677</v>
          </cell>
          <cell r="I186">
            <v>480</v>
          </cell>
          <cell r="K186">
            <v>389</v>
          </cell>
          <cell r="L186">
            <v>-0.18958333333333333</v>
          </cell>
        </row>
        <row r="187">
          <cell r="B187" t="str">
            <v>Marzo</v>
          </cell>
          <cell r="C187">
            <v>540</v>
          </cell>
          <cell r="G187">
            <v>497</v>
          </cell>
          <cell r="I187">
            <v>581</v>
          </cell>
          <cell r="K187">
            <v>238</v>
          </cell>
          <cell r="L187">
            <v>-0.59036144578313254</v>
          </cell>
        </row>
        <row r="188">
          <cell r="B188" t="str">
            <v>Abril</v>
          </cell>
          <cell r="C188">
            <v>533</v>
          </cell>
          <cell r="G188">
            <v>408</v>
          </cell>
          <cell r="I188">
            <v>463</v>
          </cell>
          <cell r="K188">
            <v>335</v>
          </cell>
          <cell r="L188">
            <v>-0.27645788336933041</v>
          </cell>
        </row>
        <row r="189">
          <cell r="B189" t="str">
            <v>Mayo</v>
          </cell>
          <cell r="C189">
            <v>275</v>
          </cell>
          <cell r="G189">
            <v>265</v>
          </cell>
          <cell r="I189">
            <v>324</v>
          </cell>
          <cell r="K189">
            <v>196</v>
          </cell>
          <cell r="L189">
            <v>-0.39506172839506171</v>
          </cell>
        </row>
        <row r="190">
          <cell r="B190" t="str">
            <v>junio</v>
          </cell>
          <cell r="C190">
            <v>128</v>
          </cell>
          <cell r="G190">
            <v>315</v>
          </cell>
          <cell r="I190">
            <v>235</v>
          </cell>
        </row>
        <row r="191">
          <cell r="B191" t="str">
            <v>Julio</v>
          </cell>
          <cell r="C191">
            <v>543</v>
          </cell>
          <cell r="G191">
            <v>327</v>
          </cell>
          <cell r="I191">
            <v>536</v>
          </cell>
        </row>
        <row r="192">
          <cell r="B192" t="str">
            <v>Agosto</v>
          </cell>
          <cell r="C192">
            <v>374</v>
          </cell>
          <cell r="G192">
            <v>281</v>
          </cell>
          <cell r="I192">
            <v>366</v>
          </cell>
        </row>
        <row r="193">
          <cell r="B193" t="str">
            <v>Septiembre</v>
          </cell>
          <cell r="C193">
            <v>425</v>
          </cell>
          <cell r="G193">
            <v>360</v>
          </cell>
          <cell r="I193">
            <v>264</v>
          </cell>
        </row>
        <row r="194">
          <cell r="B194" t="str">
            <v>Octubre</v>
          </cell>
          <cell r="C194">
            <v>357</v>
          </cell>
          <cell r="G194">
            <v>608</v>
          </cell>
          <cell r="I194">
            <v>439</v>
          </cell>
        </row>
        <row r="195">
          <cell r="B195" t="str">
            <v>Noviembre</v>
          </cell>
          <cell r="C195">
            <v>291</v>
          </cell>
          <cell r="G195">
            <v>547</v>
          </cell>
          <cell r="I195">
            <v>383</v>
          </cell>
        </row>
        <row r="196">
          <cell r="B196" t="str">
            <v>Diciembre</v>
          </cell>
          <cell r="C196">
            <v>355</v>
          </cell>
          <cell r="G196">
            <v>381</v>
          </cell>
          <cell r="I196">
            <v>361</v>
          </cell>
        </row>
        <row r="197">
          <cell r="C197">
            <v>4750</v>
          </cell>
          <cell r="G197">
            <v>5146</v>
          </cell>
          <cell r="I197">
            <v>4828</v>
          </cell>
          <cell r="K197">
            <v>1486</v>
          </cell>
          <cell r="L197">
            <v>-0.33778966131907306</v>
          </cell>
        </row>
        <row r="205">
          <cell r="C205">
            <v>2022</v>
          </cell>
          <cell r="G205">
            <v>2024</v>
          </cell>
          <cell r="I205">
            <v>2025</v>
          </cell>
          <cell r="K205">
            <v>2026</v>
          </cell>
        </row>
        <row r="206">
          <cell r="L206" t="str">
            <v>var 26/25</v>
          </cell>
        </row>
        <row r="207">
          <cell r="B207" t="str">
            <v>Enero</v>
          </cell>
          <cell r="C207">
            <v>670</v>
          </cell>
          <cell r="G207">
            <v>688</v>
          </cell>
          <cell r="I207">
            <v>680</v>
          </cell>
          <cell r="K207">
            <v>376</v>
          </cell>
          <cell r="L207">
            <v>-0.44705882352941173</v>
          </cell>
        </row>
        <row r="208">
          <cell r="B208" t="str">
            <v>Febrero</v>
          </cell>
          <cell r="C208">
            <v>604</v>
          </cell>
          <cell r="G208">
            <v>892</v>
          </cell>
          <cell r="I208">
            <v>839</v>
          </cell>
          <cell r="K208">
            <v>397</v>
          </cell>
          <cell r="L208">
            <v>-0.52681764004767584</v>
          </cell>
        </row>
        <row r="209">
          <cell r="B209" t="str">
            <v>Marzo</v>
          </cell>
          <cell r="C209">
            <v>743</v>
          </cell>
          <cell r="G209">
            <v>527</v>
          </cell>
          <cell r="I209">
            <v>676</v>
          </cell>
          <cell r="K209">
            <v>289</v>
          </cell>
          <cell r="L209">
            <v>-0.5724852071005917</v>
          </cell>
        </row>
        <row r="210">
          <cell r="B210" t="str">
            <v>Abril</v>
          </cell>
          <cell r="C210">
            <v>396</v>
          </cell>
          <cell r="G210">
            <v>713</v>
          </cell>
          <cell r="I210">
            <v>729</v>
          </cell>
          <cell r="K210">
            <v>345</v>
          </cell>
          <cell r="L210">
            <v>-0.52674897119341568</v>
          </cell>
        </row>
        <row r="211">
          <cell r="B211" t="str">
            <v>Mayo</v>
          </cell>
          <cell r="C211">
            <v>1005</v>
          </cell>
          <cell r="G211">
            <v>517</v>
          </cell>
          <cell r="I211">
            <v>326</v>
          </cell>
          <cell r="K211">
            <v>248</v>
          </cell>
          <cell r="L211">
            <v>-0.23926380368098155</v>
          </cell>
        </row>
        <row r="212">
          <cell r="B212" t="str">
            <v>Junio</v>
          </cell>
          <cell r="C212">
            <v>258</v>
          </cell>
          <cell r="G212">
            <v>182</v>
          </cell>
          <cell r="I212">
            <v>304</v>
          </cell>
        </row>
        <row r="213">
          <cell r="B213" t="str">
            <v>Julio</v>
          </cell>
          <cell r="C213">
            <v>255</v>
          </cell>
          <cell r="G213">
            <v>292</v>
          </cell>
          <cell r="I213">
            <v>560</v>
          </cell>
        </row>
        <row r="214">
          <cell r="B214" t="str">
            <v>Agosto</v>
          </cell>
          <cell r="C214">
            <v>246</v>
          </cell>
          <cell r="G214">
            <v>255</v>
          </cell>
          <cell r="I214">
            <v>438</v>
          </cell>
        </row>
        <row r="215">
          <cell r="B215" t="str">
            <v>Septiembre</v>
          </cell>
          <cell r="C215">
            <v>392</v>
          </cell>
          <cell r="G215">
            <v>386</v>
          </cell>
          <cell r="I215">
            <v>458</v>
          </cell>
        </row>
        <row r="216">
          <cell r="B216" t="str">
            <v>Octubre</v>
          </cell>
          <cell r="C216">
            <v>475</v>
          </cell>
          <cell r="G216">
            <v>735</v>
          </cell>
          <cell r="I216">
            <v>533</v>
          </cell>
        </row>
        <row r="217">
          <cell r="B217" t="str">
            <v>Noviembre</v>
          </cell>
          <cell r="C217">
            <v>699</v>
          </cell>
          <cell r="G217">
            <v>754</v>
          </cell>
          <cell r="I217">
            <v>386</v>
          </cell>
        </row>
        <row r="218">
          <cell r="B218" t="str">
            <v>Diciembre</v>
          </cell>
          <cell r="C218">
            <v>547</v>
          </cell>
          <cell r="G218">
            <v>541</v>
          </cell>
          <cell r="I218">
            <v>476</v>
          </cell>
        </row>
        <row r="219">
          <cell r="C219">
            <v>6290</v>
          </cell>
          <cell r="G219">
            <v>6482</v>
          </cell>
          <cell r="I219">
            <v>6405</v>
          </cell>
          <cell r="K219">
            <v>1655</v>
          </cell>
          <cell r="L219">
            <v>-0.49076923076923074</v>
          </cell>
        </row>
        <row r="227">
          <cell r="C227">
            <v>2022</v>
          </cell>
          <cell r="G227">
            <v>2024</v>
          </cell>
          <cell r="I227">
            <v>2025</v>
          </cell>
          <cell r="K227">
            <v>2026</v>
          </cell>
        </row>
        <row r="228">
          <cell r="L228" t="str">
            <v>var 26/25</v>
          </cell>
        </row>
        <row r="229">
          <cell r="B229" t="str">
            <v>Enero</v>
          </cell>
          <cell r="C229">
            <v>446</v>
          </cell>
          <cell r="G229">
            <v>480</v>
          </cell>
          <cell r="I229">
            <v>396</v>
          </cell>
          <cell r="K229">
            <v>328</v>
          </cell>
          <cell r="L229">
            <v>-0.17171717171717171</v>
          </cell>
        </row>
        <row r="230">
          <cell r="B230" t="str">
            <v>Febrero</v>
          </cell>
          <cell r="C230">
            <v>483</v>
          </cell>
          <cell r="G230">
            <v>677</v>
          </cell>
          <cell r="I230">
            <v>480</v>
          </cell>
          <cell r="K230">
            <v>389</v>
          </cell>
          <cell r="L230">
            <v>-0.18958333333333333</v>
          </cell>
        </row>
        <row r="231">
          <cell r="B231" t="str">
            <v>Marzo</v>
          </cell>
          <cell r="C231">
            <v>540</v>
          </cell>
          <cell r="G231">
            <v>497</v>
          </cell>
          <cell r="I231">
            <v>581</v>
          </cell>
          <cell r="K231">
            <v>238</v>
          </cell>
          <cell r="L231">
            <v>-0.59036144578313254</v>
          </cell>
        </row>
        <row r="232">
          <cell r="B232" t="str">
            <v>Abril</v>
          </cell>
          <cell r="C232">
            <v>533</v>
          </cell>
          <cell r="G232">
            <v>408</v>
          </cell>
          <cell r="I232">
            <v>463</v>
          </cell>
          <cell r="K232">
            <v>335</v>
          </cell>
          <cell r="L232">
            <v>-0.27645788336933041</v>
          </cell>
        </row>
        <row r="233">
          <cell r="B233" t="str">
            <v>Mayo</v>
          </cell>
          <cell r="C233">
            <v>275</v>
          </cell>
          <cell r="G233">
            <v>265</v>
          </cell>
          <cell r="I233">
            <v>324</v>
          </cell>
          <cell r="K233">
            <v>196</v>
          </cell>
          <cell r="L233">
            <v>-0.39506172839506171</v>
          </cell>
        </row>
        <row r="234">
          <cell r="B234" t="str">
            <v>Junio</v>
          </cell>
          <cell r="C234">
            <v>128</v>
          </cell>
          <cell r="G234">
            <v>315</v>
          </cell>
          <cell r="I234">
            <v>235</v>
          </cell>
        </row>
        <row r="235">
          <cell r="B235" t="str">
            <v>Julio</v>
          </cell>
          <cell r="C235">
            <v>543</v>
          </cell>
          <cell r="G235">
            <v>327</v>
          </cell>
          <cell r="I235">
            <v>536</v>
          </cell>
        </row>
        <row r="236">
          <cell r="B236" t="str">
            <v>Agosto</v>
          </cell>
          <cell r="C236">
            <v>374</v>
          </cell>
          <cell r="G236">
            <v>281</v>
          </cell>
          <cell r="I236">
            <v>366</v>
          </cell>
        </row>
        <row r="237">
          <cell r="B237" t="str">
            <v>Septiembre</v>
          </cell>
          <cell r="C237">
            <v>425</v>
          </cell>
          <cell r="G237">
            <v>360</v>
          </cell>
          <cell r="I237">
            <v>264</v>
          </cell>
        </row>
        <row r="238">
          <cell r="B238" t="str">
            <v>Octubre</v>
          </cell>
          <cell r="C238">
            <v>357</v>
          </cell>
          <cell r="G238">
            <v>608</v>
          </cell>
          <cell r="I238">
            <v>439</v>
          </cell>
        </row>
        <row r="239">
          <cell r="B239" t="str">
            <v>Noviembre</v>
          </cell>
          <cell r="C239">
            <v>291</v>
          </cell>
          <cell r="G239">
            <v>547</v>
          </cell>
          <cell r="I239">
            <v>383</v>
          </cell>
        </row>
        <row r="240">
          <cell r="B240" t="str">
            <v>Diciembre</v>
          </cell>
          <cell r="C240">
            <v>355</v>
          </cell>
          <cell r="G240">
            <v>381</v>
          </cell>
          <cell r="I240">
            <v>361</v>
          </cell>
        </row>
        <row r="241">
          <cell r="C241">
            <v>4750</v>
          </cell>
          <cell r="G241">
            <v>5146</v>
          </cell>
          <cell r="I241">
            <v>4828</v>
          </cell>
          <cell r="K241">
            <v>1486</v>
          </cell>
          <cell r="L241">
            <v>-0.33778966131907306</v>
          </cell>
        </row>
        <row r="249">
          <cell r="C249">
            <v>2022</v>
          </cell>
          <cell r="G249">
            <v>2024</v>
          </cell>
          <cell r="I249">
            <v>2025</v>
          </cell>
          <cell r="K249">
            <v>2026</v>
          </cell>
        </row>
        <row r="250">
          <cell r="L250" t="str">
            <v>var 26/25</v>
          </cell>
        </row>
        <row r="251">
          <cell r="B251" t="str">
            <v>Enero</v>
          </cell>
          <cell r="C251">
            <v>100</v>
          </cell>
          <cell r="G251">
            <v>178</v>
          </cell>
          <cell r="I251">
            <v>193</v>
          </cell>
          <cell r="K251">
            <v>133</v>
          </cell>
          <cell r="L251">
            <v>-0.31088082901554404</v>
          </cell>
        </row>
        <row r="252">
          <cell r="B252" t="str">
            <v>Febrero</v>
          </cell>
          <cell r="C252">
            <v>157</v>
          </cell>
          <cell r="G252">
            <v>373</v>
          </cell>
          <cell r="I252">
            <v>299</v>
          </cell>
          <cell r="K252">
            <v>245</v>
          </cell>
          <cell r="L252">
            <v>-0.1806020066889632</v>
          </cell>
        </row>
        <row r="253">
          <cell r="B253" t="str">
            <v>Marzo</v>
          </cell>
          <cell r="C253">
            <v>132</v>
          </cell>
          <cell r="G253">
            <v>254</v>
          </cell>
          <cell r="I253">
            <v>232</v>
          </cell>
          <cell r="K253">
            <v>118</v>
          </cell>
          <cell r="L253">
            <v>-0.49137931034482762</v>
          </cell>
        </row>
        <row r="254">
          <cell r="B254" t="str">
            <v>Abril</v>
          </cell>
          <cell r="C254">
            <v>60</v>
          </cell>
          <cell r="G254">
            <v>57</v>
          </cell>
          <cell r="I254">
            <v>90</v>
          </cell>
          <cell r="K254">
            <v>115</v>
          </cell>
          <cell r="L254">
            <v>0.27777777777777768</v>
          </cell>
        </row>
        <row r="255">
          <cell r="B255" t="str">
            <v>Mayo</v>
          </cell>
          <cell r="C255">
            <v>16</v>
          </cell>
          <cell r="G255">
            <v>9</v>
          </cell>
          <cell r="I255">
            <v>8</v>
          </cell>
          <cell r="K255">
            <v>114</v>
          </cell>
          <cell r="L255">
            <v>13.25</v>
          </cell>
        </row>
        <row r="256">
          <cell r="B256" t="str">
            <v>Junio</v>
          </cell>
          <cell r="C256">
            <v>6</v>
          </cell>
          <cell r="G256">
            <v>7</v>
          </cell>
          <cell r="I256">
            <v>16</v>
          </cell>
        </row>
        <row r="257">
          <cell r="B257" t="str">
            <v>Julio</v>
          </cell>
          <cell r="C257">
            <v>24</v>
          </cell>
          <cell r="G257">
            <v>16</v>
          </cell>
          <cell r="I257">
            <v>39</v>
          </cell>
        </row>
        <row r="258">
          <cell r="B258" t="str">
            <v>Agosto</v>
          </cell>
          <cell r="C258">
            <v>41</v>
          </cell>
          <cell r="G258">
            <v>4</v>
          </cell>
          <cell r="I258">
            <v>5</v>
          </cell>
        </row>
        <row r="259">
          <cell r="B259" t="str">
            <v>Septiembre</v>
          </cell>
          <cell r="C259">
            <v>16</v>
          </cell>
          <cell r="G259">
            <v>13</v>
          </cell>
          <cell r="I259">
            <v>15</v>
          </cell>
        </row>
        <row r="260">
          <cell r="B260" t="str">
            <v>Octubre</v>
          </cell>
          <cell r="C260">
            <v>374</v>
          </cell>
          <cell r="G260">
            <v>53</v>
          </cell>
          <cell r="I260">
            <v>87</v>
          </cell>
        </row>
        <row r="261">
          <cell r="B261" t="str">
            <v>Noviembre</v>
          </cell>
          <cell r="C261">
            <v>217</v>
          </cell>
          <cell r="G261">
            <v>61</v>
          </cell>
          <cell r="I261">
            <v>225</v>
          </cell>
        </row>
        <row r="262">
          <cell r="B262" t="str">
            <v>Diciembre</v>
          </cell>
          <cell r="C262">
            <v>118</v>
          </cell>
          <cell r="G262">
            <v>152</v>
          </cell>
          <cell r="I262">
            <v>153</v>
          </cell>
        </row>
        <row r="263">
          <cell r="C263">
            <v>1261</v>
          </cell>
          <cell r="G263">
            <v>1177</v>
          </cell>
          <cell r="I263">
            <v>1362</v>
          </cell>
          <cell r="K263">
            <v>725</v>
          </cell>
          <cell r="L263">
            <v>-0.11800486618004868</v>
          </cell>
        </row>
        <row r="271">
          <cell r="C271">
            <v>2022</v>
          </cell>
          <cell r="G271">
            <v>2024</v>
          </cell>
          <cell r="I271">
            <v>2025</v>
          </cell>
          <cell r="K271">
            <v>2026</v>
          </cell>
        </row>
        <row r="272">
          <cell r="L272" t="str">
            <v>var 26/25</v>
          </cell>
        </row>
        <row r="273">
          <cell r="B273" t="str">
            <v>Enero</v>
          </cell>
          <cell r="C273">
            <v>227</v>
          </cell>
          <cell r="G273">
            <v>274</v>
          </cell>
          <cell r="I273">
            <v>201</v>
          </cell>
          <cell r="K273">
            <v>194</v>
          </cell>
          <cell r="L273">
            <v>-3.4825870646766122E-2</v>
          </cell>
        </row>
        <row r="274">
          <cell r="B274" t="str">
            <v>Febrero</v>
          </cell>
          <cell r="C274">
            <v>129</v>
          </cell>
          <cell r="G274">
            <v>414</v>
          </cell>
          <cell r="I274">
            <v>219</v>
          </cell>
          <cell r="K274">
            <v>145</v>
          </cell>
          <cell r="L274">
            <v>-0.33789954337899542</v>
          </cell>
        </row>
        <row r="275">
          <cell r="B275" t="str">
            <v>Marzo</v>
          </cell>
          <cell r="C275">
            <v>250</v>
          </cell>
          <cell r="G275">
            <v>313</v>
          </cell>
          <cell r="I275">
            <v>173</v>
          </cell>
          <cell r="K275">
            <v>112</v>
          </cell>
          <cell r="L275">
            <v>-0.35260115606936415</v>
          </cell>
        </row>
        <row r="276">
          <cell r="B276" t="str">
            <v>Abril</v>
          </cell>
          <cell r="C276">
            <v>67</v>
          </cell>
          <cell r="G276">
            <v>55</v>
          </cell>
          <cell r="I276">
            <v>69</v>
          </cell>
          <cell r="K276">
            <v>197</v>
          </cell>
          <cell r="L276">
            <v>1.8550724637681157</v>
          </cell>
        </row>
        <row r="277">
          <cell r="B277" t="str">
            <v>Mayo</v>
          </cell>
          <cell r="C277">
            <v>18</v>
          </cell>
          <cell r="G277">
            <v>11</v>
          </cell>
          <cell r="I277">
            <v>28</v>
          </cell>
          <cell r="K277">
            <v>102</v>
          </cell>
          <cell r="L277">
            <v>2.6428571428571428</v>
          </cell>
        </row>
        <row r="278">
          <cell r="B278" t="str">
            <v>Junio</v>
          </cell>
          <cell r="C278">
            <v>10</v>
          </cell>
          <cell r="G278">
            <v>11</v>
          </cell>
          <cell r="I278">
            <v>29</v>
          </cell>
        </row>
        <row r="279">
          <cell r="B279" t="str">
            <v>Julio</v>
          </cell>
          <cell r="C279">
            <v>7</v>
          </cell>
          <cell r="G279">
            <v>53</v>
          </cell>
          <cell r="I279">
            <v>16</v>
          </cell>
        </row>
        <row r="280">
          <cell r="B280" t="str">
            <v>Agosto</v>
          </cell>
          <cell r="C280">
            <v>10</v>
          </cell>
          <cell r="G280">
            <v>1</v>
          </cell>
          <cell r="I280">
            <v>3</v>
          </cell>
        </row>
        <row r="281">
          <cell r="B281" t="str">
            <v>Septiembre</v>
          </cell>
          <cell r="C281">
            <v>7</v>
          </cell>
          <cell r="G281">
            <v>4</v>
          </cell>
          <cell r="I281">
            <v>16</v>
          </cell>
        </row>
        <row r="282">
          <cell r="B282" t="str">
            <v>Octubre</v>
          </cell>
          <cell r="C282">
            <v>56</v>
          </cell>
          <cell r="G282">
            <v>47</v>
          </cell>
          <cell r="I282">
            <v>54</v>
          </cell>
        </row>
        <row r="283">
          <cell r="B283" t="str">
            <v>Noviembre</v>
          </cell>
          <cell r="C283">
            <v>80</v>
          </cell>
          <cell r="G283">
            <v>107</v>
          </cell>
          <cell r="I283">
            <v>52</v>
          </cell>
        </row>
        <row r="284">
          <cell r="B284" t="str">
            <v>Diciembre</v>
          </cell>
          <cell r="C284">
            <v>119</v>
          </cell>
          <cell r="G284">
            <v>218</v>
          </cell>
          <cell r="I284">
            <v>150</v>
          </cell>
        </row>
        <row r="285">
          <cell r="C285">
            <v>980</v>
          </cell>
          <cell r="G285">
            <v>1508</v>
          </cell>
          <cell r="I285">
            <v>1010</v>
          </cell>
          <cell r="K285">
            <v>750</v>
          </cell>
          <cell r="L285">
            <v>8.6956521739130377E-2</v>
          </cell>
        </row>
      </sheetData>
      <sheetData sheetId="8"/>
      <sheetData sheetId="9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11584</v>
          </cell>
          <cell r="G9">
            <v>17228</v>
          </cell>
          <cell r="I9">
            <v>20420</v>
          </cell>
          <cell r="K9">
            <v>16931</v>
          </cell>
          <cell r="L9">
            <v>-0.17086190009794322</v>
          </cell>
        </row>
        <row r="10">
          <cell r="A10" t="str">
            <v>feb</v>
          </cell>
          <cell r="B10" t="str">
            <v>Febrero</v>
          </cell>
          <cell r="C10">
            <v>14671</v>
          </cell>
          <cell r="G10">
            <v>17964</v>
          </cell>
          <cell r="I10">
            <v>19437</v>
          </cell>
          <cell r="K10">
            <v>17589</v>
          </cell>
          <cell r="L10">
            <v>-9.5076400679117157E-2</v>
          </cell>
        </row>
        <row r="11">
          <cell r="A11" t="str">
            <v>mar</v>
          </cell>
          <cell r="B11" t="str">
            <v>Marzo</v>
          </cell>
          <cell r="C11">
            <v>19941</v>
          </cell>
          <cell r="G11">
            <v>21188</v>
          </cell>
          <cell r="I11">
            <v>20505</v>
          </cell>
          <cell r="K11">
            <v>18698</v>
          </cell>
          <cell r="L11">
            <v>-8.812484759814676E-2</v>
          </cell>
        </row>
        <row r="12">
          <cell r="A12" t="str">
            <v>abr</v>
          </cell>
          <cell r="B12" t="str">
            <v>Abril</v>
          </cell>
          <cell r="C12">
            <v>16329</v>
          </cell>
          <cell r="G12">
            <v>20460</v>
          </cell>
          <cell r="I12">
            <v>24747</v>
          </cell>
          <cell r="K12">
            <v>20192</v>
          </cell>
          <cell r="L12">
            <v>-0.18406271467248558</v>
          </cell>
        </row>
        <row r="13">
          <cell r="A13" t="str">
            <v>may</v>
          </cell>
          <cell r="B13" t="str">
            <v>Mayo</v>
          </cell>
          <cell r="C13">
            <v>15949</v>
          </cell>
          <cell r="G13">
            <v>21715</v>
          </cell>
          <cell r="I13">
            <v>23114</v>
          </cell>
          <cell r="K13">
            <v>19951</v>
          </cell>
          <cell r="L13">
            <v>-0.13684347148914078</v>
          </cell>
        </row>
        <row r="14">
          <cell r="A14" t="str">
            <v>jun</v>
          </cell>
          <cell r="B14" t="str">
            <v>Junio</v>
          </cell>
          <cell r="C14">
            <v>13606</v>
          </cell>
          <cell r="G14">
            <v>19721</v>
          </cell>
          <cell r="I14">
            <v>20354</v>
          </cell>
        </row>
        <row r="15">
          <cell r="A15" t="str">
            <v>jul</v>
          </cell>
          <cell r="B15" t="str">
            <v>Julio</v>
          </cell>
          <cell r="C15">
            <v>15515</v>
          </cell>
          <cell r="G15">
            <v>20589</v>
          </cell>
          <cell r="I15">
            <v>22582</v>
          </cell>
        </row>
        <row r="16">
          <cell r="A16" t="str">
            <v>ago</v>
          </cell>
          <cell r="B16" t="str">
            <v>Agosto</v>
          </cell>
          <cell r="C16">
            <v>21074</v>
          </cell>
          <cell r="G16">
            <v>22021</v>
          </cell>
          <cell r="I16">
            <v>22682</v>
          </cell>
        </row>
        <row r="17">
          <cell r="A17" t="str">
            <v>sep</v>
          </cell>
          <cell r="B17" t="str">
            <v>Septiembre</v>
          </cell>
          <cell r="C17">
            <v>17425</v>
          </cell>
          <cell r="G17">
            <v>20469</v>
          </cell>
          <cell r="I17">
            <v>18177</v>
          </cell>
        </row>
        <row r="18">
          <cell r="A18" t="str">
            <v>oct</v>
          </cell>
          <cell r="B18" t="str">
            <v>Octubre</v>
          </cell>
          <cell r="C18">
            <v>20050</v>
          </cell>
          <cell r="G18">
            <v>21212</v>
          </cell>
          <cell r="I18">
            <v>20345</v>
          </cell>
        </row>
        <row r="19">
          <cell r="A19" t="str">
            <v>nov</v>
          </cell>
          <cell r="B19" t="str">
            <v>Noviembre</v>
          </cell>
          <cell r="C19">
            <v>14824</v>
          </cell>
          <cell r="G19">
            <v>18264</v>
          </cell>
          <cell r="I19">
            <v>17280</v>
          </cell>
        </row>
        <row r="20">
          <cell r="A20" t="str">
            <v>dic</v>
          </cell>
          <cell r="B20" t="str">
            <v>Diciembre</v>
          </cell>
          <cell r="C20">
            <v>17905</v>
          </cell>
          <cell r="G20">
            <v>18315</v>
          </cell>
          <cell r="I20">
            <v>21025</v>
          </cell>
        </row>
        <row r="21">
          <cell r="A21" t="str">
            <v>Total</v>
          </cell>
          <cell r="C21">
            <v>198873</v>
          </cell>
          <cell r="G21">
            <v>239146</v>
          </cell>
          <cell r="I21">
            <v>250668</v>
          </cell>
          <cell r="K21">
            <v>93361</v>
          </cell>
          <cell r="L21">
            <v>-0.1373275551407741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9886</v>
          </cell>
          <cell r="G31">
            <v>15230</v>
          </cell>
          <cell r="I31">
            <v>18184</v>
          </cell>
          <cell r="K31">
            <v>14748</v>
          </cell>
          <cell r="L31">
            <v>-0.18895732512098551</v>
          </cell>
        </row>
        <row r="32">
          <cell r="B32" t="str">
            <v>Febrero</v>
          </cell>
          <cell r="C32">
            <v>12864</v>
          </cell>
          <cell r="G32">
            <v>15773</v>
          </cell>
          <cell r="I32">
            <v>17286</v>
          </cell>
          <cell r="K32">
            <v>15295</v>
          </cell>
          <cell r="L32">
            <v>-0.11517991438158048</v>
          </cell>
        </row>
        <row r="33">
          <cell r="B33" t="str">
            <v>Marzo</v>
          </cell>
          <cell r="C33">
            <v>17909</v>
          </cell>
          <cell r="G33">
            <v>18718</v>
          </cell>
          <cell r="I33">
            <v>18027</v>
          </cell>
          <cell r="K33">
            <v>16320</v>
          </cell>
          <cell r="L33">
            <v>-9.4691296388750179E-2</v>
          </cell>
        </row>
        <row r="34">
          <cell r="B34" t="str">
            <v>Abril</v>
          </cell>
          <cell r="C34">
            <v>13700</v>
          </cell>
          <cell r="G34">
            <v>17736</v>
          </cell>
          <cell r="I34">
            <v>21495</v>
          </cell>
          <cell r="K34">
            <v>16642</v>
          </cell>
          <cell r="L34">
            <v>-0.22577343568271691</v>
          </cell>
        </row>
        <row r="35">
          <cell r="B35" t="str">
            <v>Mayo</v>
          </cell>
          <cell r="C35">
            <v>13928</v>
          </cell>
          <cell r="G35">
            <v>19179</v>
          </cell>
          <cell r="I35">
            <v>20267</v>
          </cell>
          <cell r="K35">
            <v>16762</v>
          </cell>
          <cell r="L35">
            <v>-0.1729412345191691</v>
          </cell>
        </row>
        <row r="36">
          <cell r="B36" t="str">
            <v>Junio</v>
          </cell>
          <cell r="C36">
            <v>11319</v>
          </cell>
          <cell r="G36">
            <v>17089</v>
          </cell>
          <cell r="I36">
            <v>17337</v>
          </cell>
        </row>
        <row r="37">
          <cell r="B37" t="str">
            <v>Julio</v>
          </cell>
          <cell r="C37">
            <v>12286</v>
          </cell>
          <cell r="G37">
            <v>17239</v>
          </cell>
          <cell r="I37">
            <v>19276</v>
          </cell>
        </row>
        <row r="38">
          <cell r="B38" t="str">
            <v>Agosto</v>
          </cell>
          <cell r="C38">
            <v>17921</v>
          </cell>
          <cell r="G38">
            <v>18498</v>
          </cell>
          <cell r="I38">
            <v>19206</v>
          </cell>
        </row>
        <row r="39">
          <cell r="B39" t="str">
            <v>Septiembre</v>
          </cell>
          <cell r="C39">
            <v>14794</v>
          </cell>
          <cell r="G39">
            <v>17837</v>
          </cell>
          <cell r="I39">
            <v>15779</v>
          </cell>
        </row>
        <row r="40">
          <cell r="B40" t="str">
            <v>Octubre</v>
          </cell>
          <cell r="C40">
            <v>17422</v>
          </cell>
          <cell r="G40">
            <v>18252</v>
          </cell>
          <cell r="I40">
            <v>17456</v>
          </cell>
        </row>
        <row r="41">
          <cell r="B41" t="str">
            <v>Noviembre</v>
          </cell>
          <cell r="C41">
            <v>12627</v>
          </cell>
          <cell r="G41">
            <v>16167</v>
          </cell>
          <cell r="I41">
            <v>15283</v>
          </cell>
        </row>
        <row r="42">
          <cell r="B42" t="str">
            <v>Diciembre</v>
          </cell>
          <cell r="C42">
            <v>15138</v>
          </cell>
          <cell r="G42">
            <v>15560</v>
          </cell>
          <cell r="I42">
            <v>18388</v>
          </cell>
        </row>
        <row r="43">
          <cell r="C43">
            <v>169794</v>
          </cell>
          <cell r="G43">
            <v>207278</v>
          </cell>
          <cell r="I43">
            <v>217984</v>
          </cell>
          <cell r="K43">
            <v>79767</v>
          </cell>
          <cell r="L43">
            <v>-0.16263030264856859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0</v>
          </cell>
          <cell r="G53">
            <v>0</v>
          </cell>
          <cell r="I53">
            <v>0</v>
          </cell>
          <cell r="K53">
            <v>0</v>
          </cell>
          <cell r="L53" t="str">
            <v>-</v>
          </cell>
        </row>
        <row r="54">
          <cell r="B54" t="str">
            <v>Febrero</v>
          </cell>
          <cell r="C54">
            <v>0</v>
          </cell>
          <cell r="G54">
            <v>0</v>
          </cell>
          <cell r="I54">
            <v>0</v>
          </cell>
          <cell r="K54">
            <v>0</v>
          </cell>
          <cell r="L54" t="str">
            <v>-</v>
          </cell>
        </row>
        <row r="55">
          <cell r="B55" t="str">
            <v>Marzo</v>
          </cell>
          <cell r="C55">
            <v>0</v>
          </cell>
          <cell r="G55">
            <v>0</v>
          </cell>
          <cell r="I55">
            <v>0</v>
          </cell>
          <cell r="K55">
            <v>0</v>
          </cell>
          <cell r="L55" t="str">
            <v>-</v>
          </cell>
        </row>
        <row r="56">
          <cell r="B56" t="str">
            <v>Abril</v>
          </cell>
          <cell r="C56">
            <v>0</v>
          </cell>
          <cell r="G56">
            <v>0</v>
          </cell>
          <cell r="I56">
            <v>0</v>
          </cell>
          <cell r="K56">
            <v>0</v>
          </cell>
          <cell r="L56" t="str">
            <v>-</v>
          </cell>
        </row>
        <row r="57">
          <cell r="B57" t="str">
            <v>Mayo</v>
          </cell>
          <cell r="C57">
            <v>0</v>
          </cell>
          <cell r="G57">
            <v>0</v>
          </cell>
          <cell r="I57">
            <v>0</v>
          </cell>
          <cell r="K57">
            <v>0</v>
          </cell>
          <cell r="L57" t="str">
            <v>-</v>
          </cell>
        </row>
        <row r="58">
          <cell r="B58" t="str">
            <v>Junio</v>
          </cell>
          <cell r="C58">
            <v>0</v>
          </cell>
          <cell r="G58">
            <v>0</v>
          </cell>
          <cell r="I58">
            <v>0</v>
          </cell>
        </row>
        <row r="59">
          <cell r="B59" t="str">
            <v>Julio</v>
          </cell>
          <cell r="C59">
            <v>0</v>
          </cell>
          <cell r="G59">
            <v>0</v>
          </cell>
          <cell r="I59">
            <v>0</v>
          </cell>
        </row>
        <row r="60">
          <cell r="B60" t="str">
            <v>Agosto</v>
          </cell>
          <cell r="C60">
            <v>0</v>
          </cell>
          <cell r="G60">
            <v>0</v>
          </cell>
          <cell r="I60">
            <v>0</v>
          </cell>
        </row>
        <row r="61">
          <cell r="B61" t="str">
            <v>Septiembre</v>
          </cell>
          <cell r="C61">
            <v>0</v>
          </cell>
          <cell r="G61">
            <v>0</v>
          </cell>
          <cell r="I61">
            <v>0</v>
          </cell>
        </row>
        <row r="62">
          <cell r="B62" t="str">
            <v>Octubre</v>
          </cell>
          <cell r="C62">
            <v>0</v>
          </cell>
          <cell r="G62">
            <v>0</v>
          </cell>
          <cell r="I62">
            <v>0</v>
          </cell>
        </row>
        <row r="63">
          <cell r="B63" t="str">
            <v>Noviembre</v>
          </cell>
          <cell r="C63">
            <v>0</v>
          </cell>
          <cell r="G63">
            <v>0</v>
          </cell>
          <cell r="I63">
            <v>0</v>
          </cell>
        </row>
        <row r="64">
          <cell r="B64" t="str">
            <v>Diciembre</v>
          </cell>
          <cell r="C64">
            <v>0</v>
          </cell>
          <cell r="G64">
            <v>0</v>
          </cell>
          <cell r="I64">
            <v>0</v>
          </cell>
        </row>
        <row r="65">
          <cell r="C65">
            <v>0</v>
          </cell>
          <cell r="G65">
            <v>0</v>
          </cell>
          <cell r="I65">
            <v>0</v>
          </cell>
          <cell r="K65">
            <v>0</v>
          </cell>
          <cell r="L65" t="str">
            <v>-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0</v>
          </cell>
          <cell r="G75">
            <v>0</v>
          </cell>
          <cell r="I75">
            <v>0</v>
          </cell>
          <cell r="K75">
            <v>0</v>
          </cell>
          <cell r="L75" t="str">
            <v>-</v>
          </cell>
        </row>
        <row r="76">
          <cell r="B76" t="str">
            <v>Febrero</v>
          </cell>
          <cell r="C76">
            <v>0</v>
          </cell>
          <cell r="G76">
            <v>0</v>
          </cell>
          <cell r="I76">
            <v>0</v>
          </cell>
          <cell r="K76">
            <v>0</v>
          </cell>
          <cell r="L76" t="str">
            <v>-</v>
          </cell>
        </row>
        <row r="77">
          <cell r="B77" t="str">
            <v>Marzo</v>
          </cell>
          <cell r="C77">
            <v>0</v>
          </cell>
          <cell r="G77">
            <v>0</v>
          </cell>
          <cell r="I77">
            <v>0</v>
          </cell>
          <cell r="K77">
            <v>0</v>
          </cell>
          <cell r="L77" t="str">
            <v>-</v>
          </cell>
        </row>
        <row r="78">
          <cell r="B78" t="str">
            <v>Abril</v>
          </cell>
          <cell r="C78">
            <v>0</v>
          </cell>
          <cell r="G78">
            <v>0</v>
          </cell>
          <cell r="I78">
            <v>0</v>
          </cell>
          <cell r="K78">
            <v>0</v>
          </cell>
          <cell r="L78" t="str">
            <v>-</v>
          </cell>
        </row>
        <row r="79">
          <cell r="B79" t="str">
            <v>Mayo</v>
          </cell>
          <cell r="C79">
            <v>0</v>
          </cell>
          <cell r="G79">
            <v>0</v>
          </cell>
          <cell r="I79">
            <v>0</v>
          </cell>
          <cell r="K79">
            <v>0</v>
          </cell>
          <cell r="L79" t="str">
            <v>-</v>
          </cell>
        </row>
        <row r="80">
          <cell r="B80" t="str">
            <v>Junio</v>
          </cell>
          <cell r="C80">
            <v>0</v>
          </cell>
          <cell r="G80">
            <v>0</v>
          </cell>
          <cell r="I80">
            <v>0</v>
          </cell>
        </row>
        <row r="81">
          <cell r="B81" t="str">
            <v>Julio</v>
          </cell>
          <cell r="C81">
            <v>0</v>
          </cell>
          <cell r="G81">
            <v>0</v>
          </cell>
          <cell r="I81">
            <v>0</v>
          </cell>
        </row>
        <row r="82">
          <cell r="B82" t="str">
            <v>Agosto</v>
          </cell>
          <cell r="C82">
            <v>0</v>
          </cell>
          <cell r="G82">
            <v>0</v>
          </cell>
          <cell r="I82">
            <v>0</v>
          </cell>
        </row>
        <row r="83">
          <cell r="B83" t="str">
            <v>Septiembre</v>
          </cell>
          <cell r="C83">
            <v>0</v>
          </cell>
          <cell r="G83">
            <v>0</v>
          </cell>
          <cell r="I83">
            <v>0</v>
          </cell>
        </row>
        <row r="84">
          <cell r="B84" t="str">
            <v>Octubre</v>
          </cell>
          <cell r="C84">
            <v>0</v>
          </cell>
          <cell r="G84">
            <v>0</v>
          </cell>
          <cell r="I84">
            <v>0</v>
          </cell>
        </row>
        <row r="85">
          <cell r="B85" t="str">
            <v>Noviembre</v>
          </cell>
          <cell r="C85">
            <v>0</v>
          </cell>
          <cell r="G85">
            <v>0</v>
          </cell>
          <cell r="I85">
            <v>0</v>
          </cell>
        </row>
        <row r="86">
          <cell r="B86" t="str">
            <v>Diciembre</v>
          </cell>
          <cell r="C86">
            <v>0</v>
          </cell>
          <cell r="G86">
            <v>0</v>
          </cell>
          <cell r="I86">
            <v>0</v>
          </cell>
        </row>
        <row r="87">
          <cell r="C87">
            <v>0</v>
          </cell>
          <cell r="G87">
            <v>0</v>
          </cell>
          <cell r="I87">
            <v>0</v>
          </cell>
          <cell r="K87">
            <v>0</v>
          </cell>
          <cell r="L87" t="str">
            <v>-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1698</v>
          </cell>
          <cell r="G97">
            <v>1998</v>
          </cell>
          <cell r="I97">
            <v>2236</v>
          </cell>
          <cell r="K97">
            <v>2183</v>
          </cell>
          <cell r="L97">
            <v>-2.3703041144901627E-2</v>
          </cell>
        </row>
        <row r="98">
          <cell r="B98" t="str">
            <v>Febrero</v>
          </cell>
          <cell r="C98">
            <v>1807</v>
          </cell>
          <cell r="G98">
            <v>2191</v>
          </cell>
          <cell r="I98">
            <v>2151</v>
          </cell>
          <cell r="K98">
            <v>2294</v>
          </cell>
          <cell r="L98">
            <v>6.6480706648070598E-2</v>
          </cell>
        </row>
        <row r="99">
          <cell r="B99" t="str">
            <v>Marzo</v>
          </cell>
          <cell r="C99">
            <v>2032</v>
          </cell>
          <cell r="G99">
            <v>2470</v>
          </cell>
          <cell r="I99">
            <v>2478</v>
          </cell>
          <cell r="K99">
            <v>2378</v>
          </cell>
          <cell r="L99">
            <v>-4.035512510088779E-2</v>
          </cell>
        </row>
        <row r="100">
          <cell r="B100" t="str">
            <v>Abril</v>
          </cell>
          <cell r="C100">
            <v>2629</v>
          </cell>
          <cell r="G100">
            <v>2724</v>
          </cell>
          <cell r="I100">
            <v>3252</v>
          </cell>
          <cell r="K100">
            <v>3550</v>
          </cell>
          <cell r="L100">
            <v>9.1635916359163572E-2</v>
          </cell>
        </row>
        <row r="101">
          <cell r="B101" t="str">
            <v>Mayo</v>
          </cell>
          <cell r="C101">
            <v>2021</v>
          </cell>
          <cell r="G101">
            <v>2536</v>
          </cell>
          <cell r="I101">
            <v>2847</v>
          </cell>
          <cell r="K101">
            <v>3189</v>
          </cell>
          <cell r="L101">
            <v>0.12012644889357227</v>
          </cell>
        </row>
        <row r="102">
          <cell r="B102" t="str">
            <v>Junio</v>
          </cell>
          <cell r="C102">
            <v>2287</v>
          </cell>
          <cell r="G102">
            <v>2632</v>
          </cell>
          <cell r="I102">
            <v>3017</v>
          </cell>
        </row>
        <row r="103">
          <cell r="B103" t="str">
            <v>Julio</v>
          </cell>
          <cell r="C103">
            <v>3229</v>
          </cell>
          <cell r="G103">
            <v>3350</v>
          </cell>
          <cell r="I103">
            <v>3306</v>
          </cell>
        </row>
        <row r="104">
          <cell r="B104" t="str">
            <v>Agosto</v>
          </cell>
          <cell r="C104">
            <v>3153</v>
          </cell>
          <cell r="G104">
            <v>3523</v>
          </cell>
          <cell r="I104">
            <v>3476</v>
          </cell>
        </row>
        <row r="105">
          <cell r="B105" t="str">
            <v>Septiembre</v>
          </cell>
          <cell r="C105">
            <v>2631</v>
          </cell>
          <cell r="G105">
            <v>2632</v>
          </cell>
          <cell r="I105">
            <v>2398</v>
          </cell>
        </row>
        <row r="106">
          <cell r="B106" t="str">
            <v>Octubre</v>
          </cell>
          <cell r="C106">
            <v>2628</v>
          </cell>
          <cell r="G106">
            <v>2960</v>
          </cell>
          <cell r="I106">
            <v>2889</v>
          </cell>
        </row>
        <row r="107">
          <cell r="B107" t="str">
            <v>Noviembre</v>
          </cell>
          <cell r="C107">
            <v>2197</v>
          </cell>
          <cell r="G107">
            <v>2097</v>
          </cell>
          <cell r="I107">
            <v>1997</v>
          </cell>
        </row>
        <row r="108">
          <cell r="B108" t="str">
            <v>Diciembre</v>
          </cell>
          <cell r="C108">
            <v>2767</v>
          </cell>
          <cell r="G108">
            <v>2755</v>
          </cell>
          <cell r="I108">
            <v>2637</v>
          </cell>
        </row>
        <row r="109">
          <cell r="C109">
            <v>29079</v>
          </cell>
          <cell r="G109">
            <v>31868</v>
          </cell>
          <cell r="I109">
            <v>32684</v>
          </cell>
          <cell r="K109">
            <v>13594</v>
          </cell>
          <cell r="L109">
            <v>4.8596112311015016E-2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95884</v>
          </cell>
          <cell r="G9">
            <v>114993</v>
          </cell>
          <cell r="I9">
            <v>115159</v>
          </cell>
          <cell r="K9">
            <v>101107</v>
          </cell>
          <cell r="L9">
            <v>-0.12202259484712441</v>
          </cell>
        </row>
        <row r="10">
          <cell r="A10" t="str">
            <v>feb</v>
          </cell>
          <cell r="B10" t="str">
            <v>Febrero</v>
          </cell>
          <cell r="C10">
            <v>101150</v>
          </cell>
          <cell r="G10">
            <v>113195</v>
          </cell>
          <cell r="I10">
            <v>115422</v>
          </cell>
          <cell r="K10">
            <v>95610</v>
          </cell>
          <cell r="L10">
            <v>-0.17164838592296094</v>
          </cell>
        </row>
        <row r="11">
          <cell r="A11" t="str">
            <v>mar</v>
          </cell>
          <cell r="B11" t="str">
            <v>Marzo</v>
          </cell>
          <cell r="C11">
            <v>109311</v>
          </cell>
          <cell r="G11">
            <v>122553</v>
          </cell>
          <cell r="I11">
            <v>112742</v>
          </cell>
          <cell r="K11">
            <v>104769</v>
          </cell>
          <cell r="L11">
            <v>-7.0718986713026233E-2</v>
          </cell>
        </row>
        <row r="12">
          <cell r="A12" t="str">
            <v>abr</v>
          </cell>
          <cell r="B12" t="str">
            <v>Abril</v>
          </cell>
          <cell r="C12">
            <v>113016</v>
          </cell>
          <cell r="G12">
            <v>113033</v>
          </cell>
          <cell r="I12">
            <v>129153</v>
          </cell>
          <cell r="K12">
            <v>102887</v>
          </cell>
          <cell r="L12">
            <v>-0.20337119540390081</v>
          </cell>
        </row>
        <row r="13">
          <cell r="A13" t="str">
            <v>may</v>
          </cell>
          <cell r="B13" t="str">
            <v>Mayo</v>
          </cell>
          <cell r="C13">
            <v>104052</v>
          </cell>
          <cell r="G13">
            <v>117998</v>
          </cell>
          <cell r="I13">
            <v>115884</v>
          </cell>
          <cell r="K13">
            <v>101917</v>
          </cell>
          <cell r="L13">
            <v>-0.12052569811190506</v>
          </cell>
        </row>
        <row r="14">
          <cell r="A14" t="str">
            <v>jun</v>
          </cell>
          <cell r="B14" t="str">
            <v>Junio</v>
          </cell>
          <cell r="C14">
            <v>93083</v>
          </cell>
          <cell r="G14">
            <v>124929</v>
          </cell>
          <cell r="I14">
            <v>121111</v>
          </cell>
        </row>
        <row r="15">
          <cell r="A15" t="str">
            <v>jul</v>
          </cell>
          <cell r="B15" t="str">
            <v>Julio</v>
          </cell>
          <cell r="C15">
            <v>99960</v>
          </cell>
          <cell r="G15">
            <v>138511</v>
          </cell>
          <cell r="I15">
            <v>133553</v>
          </cell>
        </row>
        <row r="16">
          <cell r="A16" t="str">
            <v>ago</v>
          </cell>
          <cell r="B16" t="str">
            <v>Agosto</v>
          </cell>
          <cell r="C16">
            <v>136811</v>
          </cell>
          <cell r="G16">
            <v>150260</v>
          </cell>
          <cell r="I16">
            <v>139313</v>
          </cell>
        </row>
        <row r="17">
          <cell r="A17" t="str">
            <v>sep</v>
          </cell>
          <cell r="B17" t="str">
            <v>Septiembre</v>
          </cell>
          <cell r="C17">
            <v>107425</v>
          </cell>
          <cell r="G17">
            <v>124231</v>
          </cell>
          <cell r="I17">
            <v>107287</v>
          </cell>
        </row>
        <row r="18">
          <cell r="A18" t="str">
            <v>oct</v>
          </cell>
          <cell r="B18" t="str">
            <v>Octubre</v>
          </cell>
          <cell r="C18">
            <v>132612</v>
          </cell>
          <cell r="G18">
            <v>126079</v>
          </cell>
          <cell r="I18">
            <v>119104</v>
          </cell>
        </row>
        <row r="19">
          <cell r="A19" t="str">
            <v>nov</v>
          </cell>
          <cell r="B19" t="str">
            <v>Noviembre</v>
          </cell>
          <cell r="C19">
            <v>113773</v>
          </cell>
          <cell r="G19">
            <v>109675</v>
          </cell>
          <cell r="I19">
            <v>94188</v>
          </cell>
        </row>
        <row r="20">
          <cell r="A20" t="str">
            <v>dic</v>
          </cell>
          <cell r="B20" t="str">
            <v>Diciembre</v>
          </cell>
          <cell r="C20">
            <v>108987</v>
          </cell>
          <cell r="G20">
            <v>97837</v>
          </cell>
          <cell r="I20">
            <v>108317</v>
          </cell>
        </row>
        <row r="21">
          <cell r="A21" t="str">
            <v>Total</v>
          </cell>
          <cell r="C21">
            <v>1316064</v>
          </cell>
          <cell r="G21">
            <v>1453294</v>
          </cell>
          <cell r="I21">
            <v>1411233</v>
          </cell>
          <cell r="K21">
            <v>506290</v>
          </cell>
          <cell r="L21">
            <v>-0.13948942824121291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11560</v>
          </cell>
          <cell r="G31">
            <v>13404</v>
          </cell>
          <cell r="I31">
            <v>13521</v>
          </cell>
          <cell r="K31">
            <v>14293</v>
          </cell>
          <cell r="L31">
            <v>5.7096368611789128E-2</v>
          </cell>
        </row>
        <row r="32">
          <cell r="B32" t="str">
            <v>Febrero</v>
          </cell>
          <cell r="C32">
            <v>8808</v>
          </cell>
          <cell r="G32">
            <v>9013</v>
          </cell>
          <cell r="I32">
            <v>12069</v>
          </cell>
          <cell r="K32">
            <v>11956</v>
          </cell>
          <cell r="L32">
            <v>-9.3628303919132128E-3</v>
          </cell>
        </row>
        <row r="33">
          <cell r="B33" t="str">
            <v>Marzo</v>
          </cell>
          <cell r="C33">
            <v>9074</v>
          </cell>
          <cell r="G33">
            <v>13346</v>
          </cell>
          <cell r="I33">
            <v>12702</v>
          </cell>
          <cell r="K33">
            <v>13749</v>
          </cell>
          <cell r="L33">
            <v>8.2427964100141748E-2</v>
          </cell>
        </row>
        <row r="34">
          <cell r="B34" t="str">
            <v>Abril</v>
          </cell>
          <cell r="C34">
            <v>14486</v>
          </cell>
          <cell r="G34">
            <v>15353</v>
          </cell>
          <cell r="I34">
            <v>18439</v>
          </cell>
          <cell r="K34">
            <v>18132</v>
          </cell>
          <cell r="L34">
            <v>-1.6649492922609643E-2</v>
          </cell>
        </row>
        <row r="35">
          <cell r="B35" t="str">
            <v>Mayo</v>
          </cell>
          <cell r="C35">
            <v>14287</v>
          </cell>
          <cell r="G35">
            <v>21013</v>
          </cell>
          <cell r="I35">
            <v>18035</v>
          </cell>
          <cell r="K35">
            <v>19095</v>
          </cell>
          <cell r="L35">
            <v>5.8774604934848984E-2</v>
          </cell>
        </row>
        <row r="36">
          <cell r="B36" t="str">
            <v>Junio</v>
          </cell>
          <cell r="C36">
            <v>14239</v>
          </cell>
          <cell r="G36">
            <v>20012</v>
          </cell>
          <cell r="I36">
            <v>23498</v>
          </cell>
        </row>
        <row r="37">
          <cell r="B37" t="str">
            <v>Julio</v>
          </cell>
          <cell r="C37">
            <v>19252</v>
          </cell>
          <cell r="G37">
            <v>25644</v>
          </cell>
          <cell r="I37">
            <v>26879</v>
          </cell>
        </row>
        <row r="38">
          <cell r="B38" t="str">
            <v>Agosto</v>
          </cell>
          <cell r="C38">
            <v>31594</v>
          </cell>
          <cell r="G38">
            <v>30588</v>
          </cell>
          <cell r="I38">
            <v>29442</v>
          </cell>
        </row>
        <row r="39">
          <cell r="B39" t="str">
            <v>Septiembre</v>
          </cell>
          <cell r="C39">
            <v>22910</v>
          </cell>
          <cell r="G39">
            <v>21808</v>
          </cell>
          <cell r="I39">
            <v>23556</v>
          </cell>
        </row>
        <row r="40">
          <cell r="B40" t="str">
            <v>Octubre</v>
          </cell>
          <cell r="C40">
            <v>24745</v>
          </cell>
          <cell r="G40">
            <v>14338</v>
          </cell>
          <cell r="I40">
            <v>15693</v>
          </cell>
        </row>
        <row r="41">
          <cell r="B41" t="str">
            <v>Noviembre</v>
          </cell>
          <cell r="C41">
            <v>28104</v>
          </cell>
          <cell r="G41">
            <v>9819</v>
          </cell>
          <cell r="I41">
            <v>10326</v>
          </cell>
        </row>
        <row r="42">
          <cell r="B42" t="str">
            <v>Diciembre</v>
          </cell>
          <cell r="C42">
            <v>21520</v>
          </cell>
          <cell r="G42">
            <v>13481</v>
          </cell>
          <cell r="I42">
            <v>12024</v>
          </cell>
        </row>
        <row r="43">
          <cell r="C43">
            <v>220579</v>
          </cell>
          <cell r="G43">
            <v>207819</v>
          </cell>
          <cell r="I43">
            <v>216184</v>
          </cell>
          <cell r="K43">
            <v>77225</v>
          </cell>
          <cell r="L43">
            <v>3.2889281224085742E-2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6030</v>
          </cell>
          <cell r="G53">
            <v>11099</v>
          </cell>
          <cell r="I53">
            <v>9590</v>
          </cell>
          <cell r="K53">
            <v>9796</v>
          </cell>
          <cell r="L53">
            <v>2.1480709071949988E-2</v>
          </cell>
        </row>
        <row r="54">
          <cell r="B54" t="str">
            <v>Febrero</v>
          </cell>
          <cell r="C54">
            <v>4164</v>
          </cell>
          <cell r="G54">
            <v>6226</v>
          </cell>
          <cell r="I54">
            <v>8402</v>
          </cell>
          <cell r="K54">
            <v>7926</v>
          </cell>
          <cell r="L54">
            <v>-5.6653177814805944E-2</v>
          </cell>
        </row>
        <row r="55">
          <cell r="B55" t="str">
            <v>Marzo</v>
          </cell>
          <cell r="C55">
            <v>5754</v>
          </cell>
          <cell r="G55">
            <v>10522</v>
          </cell>
          <cell r="I55">
            <v>8419</v>
          </cell>
          <cell r="K55">
            <v>9716</v>
          </cell>
          <cell r="L55">
            <v>0.15405630122342329</v>
          </cell>
        </row>
        <row r="56">
          <cell r="B56" t="str">
            <v>Abril</v>
          </cell>
          <cell r="C56">
            <v>8238</v>
          </cell>
          <cell r="G56">
            <v>12181</v>
          </cell>
          <cell r="I56">
            <v>12454</v>
          </cell>
          <cell r="K56">
            <v>9930</v>
          </cell>
          <cell r="L56">
            <v>-0.20266581018146779</v>
          </cell>
        </row>
        <row r="57">
          <cell r="B57" t="str">
            <v>Mayo</v>
          </cell>
          <cell r="C57">
            <v>8230</v>
          </cell>
          <cell r="G57">
            <v>16997</v>
          </cell>
          <cell r="I57">
            <v>11154</v>
          </cell>
          <cell r="K57">
            <v>7231</v>
          </cell>
          <cell r="L57">
            <v>-0.35171239017392864</v>
          </cell>
        </row>
        <row r="58">
          <cell r="B58" t="str">
            <v>Junio</v>
          </cell>
          <cell r="C58">
            <v>11640</v>
          </cell>
          <cell r="G58">
            <v>14806</v>
          </cell>
          <cell r="I58">
            <v>14257</v>
          </cell>
        </row>
        <row r="59">
          <cell r="B59" t="str">
            <v>Julio</v>
          </cell>
          <cell r="C59">
            <v>16093</v>
          </cell>
          <cell r="G59">
            <v>16922</v>
          </cell>
          <cell r="I59">
            <v>17109</v>
          </cell>
        </row>
        <row r="60">
          <cell r="B60" t="str">
            <v>Agosto</v>
          </cell>
          <cell r="C60">
            <v>20033</v>
          </cell>
          <cell r="G60">
            <v>18481</v>
          </cell>
          <cell r="I60">
            <v>18944</v>
          </cell>
        </row>
        <row r="61">
          <cell r="B61" t="str">
            <v>Septiembre</v>
          </cell>
          <cell r="C61">
            <v>17725</v>
          </cell>
          <cell r="G61">
            <v>14713</v>
          </cell>
          <cell r="I61">
            <v>15331</v>
          </cell>
        </row>
        <row r="62">
          <cell r="B62" t="str">
            <v>Octubre</v>
          </cell>
          <cell r="C62">
            <v>13863</v>
          </cell>
          <cell r="G62">
            <v>9764</v>
          </cell>
          <cell r="I62">
            <v>9437</v>
          </cell>
        </row>
        <row r="63">
          <cell r="B63" t="str">
            <v>Noviembre</v>
          </cell>
          <cell r="C63">
            <v>17150</v>
          </cell>
          <cell r="G63">
            <v>7049</v>
          </cell>
          <cell r="I63">
            <v>7523</v>
          </cell>
        </row>
        <row r="64">
          <cell r="B64" t="str">
            <v>Diciembre</v>
          </cell>
          <cell r="C64">
            <v>16155</v>
          </cell>
          <cell r="G64">
            <v>9980</v>
          </cell>
          <cell r="I64">
            <v>7328</v>
          </cell>
        </row>
        <row r="65">
          <cell r="C65">
            <v>145075</v>
          </cell>
          <cell r="G65">
            <v>148740</v>
          </cell>
          <cell r="I65">
            <v>139948</v>
          </cell>
          <cell r="K65">
            <v>44599</v>
          </cell>
          <cell r="L65">
            <v>-0.1083588236470141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5530</v>
          </cell>
          <cell r="G75">
            <v>2305</v>
          </cell>
          <cell r="I75">
            <v>3931</v>
          </cell>
          <cell r="K75">
            <v>4497</v>
          </cell>
          <cell r="L75">
            <v>0.14398371915543118</v>
          </cell>
        </row>
        <row r="76">
          <cell r="B76" t="str">
            <v>Febrero</v>
          </cell>
          <cell r="C76">
            <v>4644</v>
          </cell>
          <cell r="G76">
            <v>2787</v>
          </cell>
          <cell r="I76">
            <v>3667</v>
          </cell>
          <cell r="K76">
            <v>4030</v>
          </cell>
          <cell r="L76">
            <v>9.8991000818107411E-2</v>
          </cell>
        </row>
        <row r="77">
          <cell r="B77" t="str">
            <v>Marzo</v>
          </cell>
          <cell r="C77">
            <v>3320</v>
          </cell>
          <cell r="G77">
            <v>2824</v>
          </cell>
          <cell r="I77">
            <v>4283</v>
          </cell>
          <cell r="K77">
            <v>4033</v>
          </cell>
          <cell r="L77">
            <v>-5.8370301190754148E-2</v>
          </cell>
        </row>
        <row r="78">
          <cell r="B78" t="str">
            <v>Abril</v>
          </cell>
          <cell r="C78">
            <v>6248</v>
          </cell>
          <cell r="G78">
            <v>3172</v>
          </cell>
          <cell r="I78">
            <v>5985</v>
          </cell>
          <cell r="K78">
            <v>8202</v>
          </cell>
          <cell r="L78">
            <v>0.37042606516290721</v>
          </cell>
        </row>
        <row r="79">
          <cell r="B79" t="str">
            <v>Mayo</v>
          </cell>
          <cell r="C79">
            <v>6057</v>
          </cell>
          <cell r="G79">
            <v>4016</v>
          </cell>
          <cell r="I79">
            <v>6881</v>
          </cell>
          <cell r="K79">
            <v>11864</v>
          </cell>
          <cell r="L79">
            <v>0.72416799883737837</v>
          </cell>
        </row>
        <row r="80">
          <cell r="B80" t="str">
            <v>Junio</v>
          </cell>
          <cell r="C80">
            <v>2599</v>
          </cell>
          <cell r="G80">
            <v>5206</v>
          </cell>
          <cell r="I80">
            <v>9241</v>
          </cell>
        </row>
        <row r="81">
          <cell r="B81" t="str">
            <v>Julio</v>
          </cell>
          <cell r="C81">
            <v>3159</v>
          </cell>
          <cell r="G81">
            <v>8722</v>
          </cell>
          <cell r="I81">
            <v>9770</v>
          </cell>
        </row>
        <row r="82">
          <cell r="B82" t="str">
            <v>Agosto</v>
          </cell>
          <cell r="C82">
            <v>11561</v>
          </cell>
          <cell r="G82">
            <v>12107</v>
          </cell>
          <cell r="I82">
            <v>10498</v>
          </cell>
        </row>
        <row r="83">
          <cell r="B83" t="str">
            <v>Septiembre</v>
          </cell>
          <cell r="C83">
            <v>5185</v>
          </cell>
          <cell r="G83">
            <v>7095</v>
          </cell>
          <cell r="I83">
            <v>8225</v>
          </cell>
        </row>
        <row r="84">
          <cell r="B84" t="str">
            <v>Octubre</v>
          </cell>
          <cell r="C84">
            <v>10882</v>
          </cell>
          <cell r="G84">
            <v>4574</v>
          </cell>
          <cell r="I84">
            <v>6256</v>
          </cell>
        </row>
        <row r="85">
          <cell r="B85" t="str">
            <v>Noviembre</v>
          </cell>
          <cell r="C85">
            <v>10954</v>
          </cell>
          <cell r="G85">
            <v>2770</v>
          </cell>
          <cell r="I85">
            <v>2803</v>
          </cell>
        </row>
        <row r="86">
          <cell r="B86" t="str">
            <v>Diciembre</v>
          </cell>
          <cell r="C86">
            <v>5365</v>
          </cell>
          <cell r="G86">
            <v>3501</v>
          </cell>
          <cell r="I86">
            <v>4696</v>
          </cell>
        </row>
        <row r="87">
          <cell r="C87">
            <v>75504</v>
          </cell>
          <cell r="G87">
            <v>59079</v>
          </cell>
          <cell r="I87">
            <v>76236</v>
          </cell>
          <cell r="K87">
            <v>32626</v>
          </cell>
          <cell r="L87">
            <v>0.31838202610417432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84324</v>
          </cell>
          <cell r="G97">
            <v>101589</v>
          </cell>
          <cell r="I97">
            <v>101638</v>
          </cell>
          <cell r="K97">
            <v>86814</v>
          </cell>
          <cell r="L97">
            <v>-0.1458509612546488</v>
          </cell>
        </row>
        <row r="98">
          <cell r="B98" t="str">
            <v>Febrero</v>
          </cell>
          <cell r="C98">
            <v>92342</v>
          </cell>
          <cell r="G98">
            <v>104182</v>
          </cell>
          <cell r="I98">
            <v>103353</v>
          </cell>
          <cell r="K98">
            <v>83654</v>
          </cell>
          <cell r="L98">
            <v>-0.19059920853772994</v>
          </cell>
        </row>
        <row r="99">
          <cell r="B99" t="str">
            <v>Marzo</v>
          </cell>
          <cell r="C99">
            <v>100237</v>
          </cell>
          <cell r="G99">
            <v>109207</v>
          </cell>
          <cell r="I99">
            <v>100040</v>
          </cell>
          <cell r="K99">
            <v>91020</v>
          </cell>
          <cell r="L99">
            <v>-9.0163934426229497E-2</v>
          </cell>
        </row>
        <row r="100">
          <cell r="B100" t="str">
            <v>Abril</v>
          </cell>
          <cell r="C100">
            <v>98530</v>
          </cell>
          <cell r="G100">
            <v>97680</v>
          </cell>
          <cell r="I100">
            <v>110714</v>
          </cell>
          <cell r="K100">
            <v>84755</v>
          </cell>
          <cell r="L100">
            <v>-0.23446899217804429</v>
          </cell>
        </row>
        <row r="101">
          <cell r="B101" t="str">
            <v>Mayo</v>
          </cell>
          <cell r="C101">
            <v>89765</v>
          </cell>
          <cell r="G101">
            <v>96985</v>
          </cell>
          <cell r="I101">
            <v>97849</v>
          </cell>
          <cell r="K101">
            <v>82822</v>
          </cell>
          <cell r="L101">
            <v>-0.15357336303896818</v>
          </cell>
        </row>
        <row r="102">
          <cell r="B102" t="str">
            <v>Junio</v>
          </cell>
          <cell r="C102">
            <v>78844</v>
          </cell>
          <cell r="G102">
            <v>104917</v>
          </cell>
          <cell r="I102">
            <v>97613</v>
          </cell>
        </row>
        <row r="103">
          <cell r="B103" t="str">
            <v>Julio</v>
          </cell>
          <cell r="C103">
            <v>80708</v>
          </cell>
          <cell r="G103">
            <v>112867</v>
          </cell>
          <cell r="I103">
            <v>106674</v>
          </cell>
        </row>
        <row r="104">
          <cell r="B104" t="str">
            <v>Agosto</v>
          </cell>
          <cell r="C104">
            <v>105217</v>
          </cell>
          <cell r="G104">
            <v>119672</v>
          </cell>
          <cell r="I104">
            <v>109871</v>
          </cell>
        </row>
        <row r="105">
          <cell r="B105" t="str">
            <v>Septiembre</v>
          </cell>
          <cell r="C105">
            <v>84515</v>
          </cell>
          <cell r="G105">
            <v>102423</v>
          </cell>
          <cell r="I105">
            <v>83731</v>
          </cell>
        </row>
        <row r="106">
          <cell r="B106" t="str">
            <v>Octubre</v>
          </cell>
          <cell r="C106">
            <v>107867</v>
          </cell>
          <cell r="G106">
            <v>111741</v>
          </cell>
          <cell r="I106">
            <v>103411</v>
          </cell>
        </row>
        <row r="107">
          <cell r="B107" t="str">
            <v>Noviembre</v>
          </cell>
          <cell r="C107">
            <v>85669</v>
          </cell>
          <cell r="G107">
            <v>99856</v>
          </cell>
          <cell r="I107">
            <v>83862</v>
          </cell>
        </row>
        <row r="108">
          <cell r="B108" t="str">
            <v>Diciembre</v>
          </cell>
          <cell r="C108">
            <v>87467</v>
          </cell>
          <cell r="G108">
            <v>84356</v>
          </cell>
          <cell r="I108">
            <v>96293</v>
          </cell>
        </row>
        <row r="109">
          <cell r="C109">
            <v>1095485</v>
          </cell>
          <cell r="G109">
            <v>1245475</v>
          </cell>
          <cell r="I109">
            <v>1195049</v>
          </cell>
          <cell r="K109">
            <v>429065</v>
          </cell>
          <cell r="L109">
            <v>-0.16458330899504281</v>
          </cell>
        </row>
        <row r="117">
          <cell r="C117">
            <v>2022</v>
          </cell>
          <cell r="G117">
            <v>2024</v>
          </cell>
          <cell r="I117">
            <v>2025</v>
          </cell>
          <cell r="K117">
            <v>2026</v>
          </cell>
        </row>
        <row r="118">
          <cell r="L118" t="str">
            <v>var 26/25</v>
          </cell>
        </row>
        <row r="119">
          <cell r="B119" t="str">
            <v>Enero</v>
          </cell>
          <cell r="C119">
            <v>50977</v>
          </cell>
          <cell r="G119">
            <v>58730</v>
          </cell>
          <cell r="I119">
            <v>52009</v>
          </cell>
          <cell r="K119">
            <v>47214</v>
          </cell>
          <cell r="L119">
            <v>-9.2195581533965232E-2</v>
          </cell>
        </row>
        <row r="120">
          <cell r="B120" t="str">
            <v>Febrero</v>
          </cell>
          <cell r="C120">
            <v>59365</v>
          </cell>
          <cell r="G120">
            <v>57712</v>
          </cell>
          <cell r="I120">
            <v>54889</v>
          </cell>
          <cell r="K120">
            <v>42984</v>
          </cell>
          <cell r="L120">
            <v>-0.21689227349742202</v>
          </cell>
        </row>
        <row r="121">
          <cell r="B121" t="str">
            <v>Marzo</v>
          </cell>
          <cell r="C121">
            <v>52398</v>
          </cell>
          <cell r="G121">
            <v>58698</v>
          </cell>
          <cell r="I121">
            <v>56497</v>
          </cell>
          <cell r="K121">
            <v>53137</v>
          </cell>
          <cell r="L121">
            <v>-5.9472184363771552E-2</v>
          </cell>
        </row>
        <row r="122">
          <cell r="B122" t="str">
            <v>Abril</v>
          </cell>
          <cell r="C122">
            <v>62277</v>
          </cell>
          <cell r="G122">
            <v>58370</v>
          </cell>
          <cell r="I122">
            <v>62530</v>
          </cell>
          <cell r="K122">
            <v>50051</v>
          </cell>
          <cell r="L122">
            <v>-0.19956820726051494</v>
          </cell>
        </row>
        <row r="123">
          <cell r="B123" t="str">
            <v>Mayo</v>
          </cell>
          <cell r="C123">
            <v>55252</v>
          </cell>
          <cell r="G123">
            <v>57570</v>
          </cell>
          <cell r="I123">
            <v>57301</v>
          </cell>
          <cell r="K123">
            <v>55142</v>
          </cell>
          <cell r="L123">
            <v>-3.7678225510898611E-2</v>
          </cell>
        </row>
        <row r="124">
          <cell r="B124" t="str">
            <v>Junio</v>
          </cell>
          <cell r="C124">
            <v>50592</v>
          </cell>
          <cell r="G124">
            <v>70684</v>
          </cell>
          <cell r="I124">
            <v>58884</v>
          </cell>
        </row>
        <row r="125">
          <cell r="B125" t="str">
            <v>Julio</v>
          </cell>
          <cell r="C125">
            <v>46134</v>
          </cell>
          <cell r="G125">
            <v>75808</v>
          </cell>
          <cell r="I125">
            <v>68383</v>
          </cell>
        </row>
        <row r="126">
          <cell r="B126" t="str">
            <v>Agosto</v>
          </cell>
          <cell r="C126">
            <v>65185</v>
          </cell>
          <cell r="G126">
            <v>82502</v>
          </cell>
          <cell r="I126">
            <v>74484</v>
          </cell>
        </row>
        <row r="127">
          <cell r="B127" t="str">
            <v>Septiembre</v>
          </cell>
          <cell r="C127">
            <v>57053</v>
          </cell>
          <cell r="G127">
            <v>69731</v>
          </cell>
          <cell r="I127">
            <v>55657</v>
          </cell>
        </row>
        <row r="128">
          <cell r="B128" t="str">
            <v>Octubre</v>
          </cell>
          <cell r="C128">
            <v>68927</v>
          </cell>
          <cell r="G128">
            <v>68520</v>
          </cell>
          <cell r="I128">
            <v>63890</v>
          </cell>
        </row>
        <row r="129">
          <cell r="B129" t="str">
            <v>Noviembre</v>
          </cell>
          <cell r="C129">
            <v>51768</v>
          </cell>
          <cell r="G129">
            <v>58789</v>
          </cell>
          <cell r="I129">
            <v>45911</v>
          </cell>
        </row>
        <row r="130">
          <cell r="B130" t="str">
            <v>Diciembre</v>
          </cell>
          <cell r="C130">
            <v>53949</v>
          </cell>
          <cell r="G130">
            <v>44607</v>
          </cell>
          <cell r="I130">
            <v>42625</v>
          </cell>
        </row>
        <row r="131">
          <cell r="C131">
            <v>673877</v>
          </cell>
          <cell r="G131">
            <v>761721</v>
          </cell>
          <cell r="I131">
            <v>693060</v>
          </cell>
          <cell r="K131">
            <v>248528</v>
          </cell>
          <cell r="L131">
            <v>-0.1225099390592671</v>
          </cell>
        </row>
        <row r="139">
          <cell r="C139">
            <v>2022</v>
          </cell>
          <cell r="G139">
            <v>2024</v>
          </cell>
          <cell r="I139">
            <v>2025</v>
          </cell>
          <cell r="K139">
            <v>2026</v>
          </cell>
        </row>
        <row r="140">
          <cell r="L140" t="str">
            <v>var 26/25</v>
          </cell>
        </row>
        <row r="141">
          <cell r="B141" t="str">
            <v>Enero</v>
          </cell>
          <cell r="C141">
            <v>4976</v>
          </cell>
          <cell r="G141">
            <v>5093</v>
          </cell>
          <cell r="I141">
            <v>7459</v>
          </cell>
          <cell r="K141">
            <v>4710</v>
          </cell>
          <cell r="L141">
            <v>-0.36854806274299501</v>
          </cell>
        </row>
        <row r="142">
          <cell r="B142" t="str">
            <v>Febrero</v>
          </cell>
          <cell r="C142">
            <v>3796</v>
          </cell>
          <cell r="G142">
            <v>5005</v>
          </cell>
          <cell r="I142">
            <v>5982</v>
          </cell>
          <cell r="K142">
            <v>5391</v>
          </cell>
          <cell r="L142">
            <v>-9.8796389167502552E-2</v>
          </cell>
        </row>
        <row r="143">
          <cell r="B143" t="str">
            <v>Marzo</v>
          </cell>
          <cell r="C143">
            <v>7067</v>
          </cell>
          <cell r="G143">
            <v>7007</v>
          </cell>
          <cell r="I143">
            <v>5715</v>
          </cell>
          <cell r="K143">
            <v>7167</v>
          </cell>
          <cell r="L143">
            <v>0.25406824146981632</v>
          </cell>
        </row>
        <row r="144">
          <cell r="B144" t="str">
            <v>Abril</v>
          </cell>
          <cell r="C144">
            <v>3719</v>
          </cell>
          <cell r="G144">
            <v>4485</v>
          </cell>
          <cell r="I144">
            <v>6702</v>
          </cell>
          <cell r="K144">
            <v>4444</v>
          </cell>
          <cell r="L144">
            <v>-0.33691435392420177</v>
          </cell>
        </row>
        <row r="145">
          <cell r="B145" t="str">
            <v>Mayo</v>
          </cell>
          <cell r="C145">
            <v>2829</v>
          </cell>
          <cell r="G145">
            <v>4423</v>
          </cell>
          <cell r="I145">
            <v>4711</v>
          </cell>
          <cell r="K145">
            <v>2582</v>
          </cell>
          <cell r="L145">
            <v>-0.45192103587348753</v>
          </cell>
        </row>
        <row r="146">
          <cell r="B146" t="str">
            <v>Junio</v>
          </cell>
          <cell r="C146">
            <v>2320</v>
          </cell>
          <cell r="G146">
            <v>3422</v>
          </cell>
          <cell r="I146">
            <v>5395</v>
          </cell>
        </row>
        <row r="147">
          <cell r="B147" t="str">
            <v>Julio</v>
          </cell>
          <cell r="C147">
            <v>3214</v>
          </cell>
          <cell r="G147">
            <v>3664</v>
          </cell>
          <cell r="I147">
            <v>3645</v>
          </cell>
        </row>
        <row r="148">
          <cell r="B148" t="str">
            <v>Agosto</v>
          </cell>
          <cell r="C148">
            <v>2991</v>
          </cell>
          <cell r="G148">
            <v>4368</v>
          </cell>
          <cell r="I148">
            <v>3395</v>
          </cell>
        </row>
        <row r="149">
          <cell r="B149" t="str">
            <v>Septiembre</v>
          </cell>
          <cell r="C149">
            <v>1957</v>
          </cell>
          <cell r="G149">
            <v>3728</v>
          </cell>
          <cell r="I149">
            <v>3957</v>
          </cell>
        </row>
        <row r="150">
          <cell r="B150" t="str">
            <v>Octubre</v>
          </cell>
          <cell r="C150">
            <v>3075</v>
          </cell>
          <cell r="G150">
            <v>5830</v>
          </cell>
          <cell r="I150">
            <v>5338</v>
          </cell>
        </row>
        <row r="151">
          <cell r="B151" t="str">
            <v>Noviembre</v>
          </cell>
          <cell r="C151">
            <v>5078</v>
          </cell>
          <cell r="G151">
            <v>7349</v>
          </cell>
          <cell r="I151">
            <v>6364</v>
          </cell>
        </row>
        <row r="152">
          <cell r="B152" t="str">
            <v>Diciembre</v>
          </cell>
          <cell r="C152">
            <v>4905</v>
          </cell>
          <cell r="G152">
            <v>6382</v>
          </cell>
          <cell r="I152">
            <v>5797</v>
          </cell>
        </row>
        <row r="153">
          <cell r="C153">
            <v>45927</v>
          </cell>
          <cell r="G153">
            <v>60756</v>
          </cell>
          <cell r="I153">
            <v>64460</v>
          </cell>
          <cell r="K153">
            <v>24294</v>
          </cell>
          <cell r="L153">
            <v>-0.20527331610455035</v>
          </cell>
        </row>
        <row r="161">
          <cell r="C161">
            <v>2022</v>
          </cell>
          <cell r="G161">
            <v>2024</v>
          </cell>
          <cell r="I161">
            <v>2025</v>
          </cell>
          <cell r="K161">
            <v>2026</v>
          </cell>
        </row>
        <row r="162">
          <cell r="L162" t="str">
            <v>var 26/25</v>
          </cell>
        </row>
        <row r="163">
          <cell r="B163" t="str">
            <v>Enero</v>
          </cell>
          <cell r="C163">
            <v>3457</v>
          </cell>
          <cell r="G163">
            <v>4322</v>
          </cell>
          <cell r="I163">
            <v>6767</v>
          </cell>
          <cell r="K163">
            <v>7213</v>
          </cell>
          <cell r="L163">
            <v>6.5908083345648016E-2</v>
          </cell>
        </row>
        <row r="164">
          <cell r="B164" t="str">
            <v>Febrero</v>
          </cell>
          <cell r="C164">
            <v>5286</v>
          </cell>
          <cell r="G164">
            <v>6182</v>
          </cell>
          <cell r="I164">
            <v>8224</v>
          </cell>
          <cell r="K164">
            <v>8061</v>
          </cell>
          <cell r="L164">
            <v>-1.9820038910505877E-2</v>
          </cell>
        </row>
        <row r="165">
          <cell r="B165" t="str">
            <v>Marzo</v>
          </cell>
          <cell r="C165">
            <v>6981</v>
          </cell>
          <cell r="G165">
            <v>4939</v>
          </cell>
          <cell r="I165">
            <v>7064</v>
          </cell>
          <cell r="K165">
            <v>7414</v>
          </cell>
          <cell r="L165">
            <v>4.9546998867497249E-2</v>
          </cell>
        </row>
        <row r="166">
          <cell r="B166" t="str">
            <v>Abril</v>
          </cell>
          <cell r="C166">
            <v>7206</v>
          </cell>
          <cell r="G166">
            <v>7525</v>
          </cell>
          <cell r="I166">
            <v>11050</v>
          </cell>
          <cell r="K166">
            <v>8815</v>
          </cell>
          <cell r="L166">
            <v>-0.20226244343891397</v>
          </cell>
        </row>
        <row r="167">
          <cell r="B167" t="str">
            <v>Mayo</v>
          </cell>
          <cell r="C167">
            <v>5583</v>
          </cell>
          <cell r="G167">
            <v>6516</v>
          </cell>
          <cell r="I167">
            <v>12848</v>
          </cell>
          <cell r="K167">
            <v>5288</v>
          </cell>
          <cell r="L167">
            <v>-0.58841843088418433</v>
          </cell>
        </row>
        <row r="168">
          <cell r="B168" t="str">
            <v>Junio</v>
          </cell>
          <cell r="C168">
            <v>3065</v>
          </cell>
          <cell r="G168">
            <v>6666</v>
          </cell>
          <cell r="I168">
            <v>9715</v>
          </cell>
        </row>
        <row r="169">
          <cell r="B169" t="str">
            <v>Julio</v>
          </cell>
          <cell r="C169">
            <v>3821</v>
          </cell>
          <cell r="G169">
            <v>6802</v>
          </cell>
          <cell r="I169">
            <v>7633</v>
          </cell>
        </row>
        <row r="170">
          <cell r="B170" t="str">
            <v>Agosto</v>
          </cell>
          <cell r="C170">
            <v>7591</v>
          </cell>
          <cell r="G170">
            <v>9306</v>
          </cell>
          <cell r="I170">
            <v>9120</v>
          </cell>
        </row>
        <row r="171">
          <cell r="B171" t="str">
            <v>Septiembre</v>
          </cell>
          <cell r="C171">
            <v>6027</v>
          </cell>
          <cell r="G171">
            <v>7942</v>
          </cell>
          <cell r="I171">
            <v>5805</v>
          </cell>
        </row>
        <row r="172">
          <cell r="B172" t="str">
            <v>Octubre</v>
          </cell>
          <cell r="C172">
            <v>6802</v>
          </cell>
          <cell r="G172">
            <v>10904</v>
          </cell>
          <cell r="I172">
            <v>8865</v>
          </cell>
        </row>
        <row r="173">
          <cell r="B173" t="str">
            <v>Noviembre</v>
          </cell>
          <cell r="C173">
            <v>4995</v>
          </cell>
          <cell r="G173">
            <v>7615</v>
          </cell>
          <cell r="I173">
            <v>6675</v>
          </cell>
        </row>
        <row r="174">
          <cell r="B174" t="str">
            <v>Diciembre</v>
          </cell>
          <cell r="C174">
            <v>4838</v>
          </cell>
          <cell r="G174">
            <v>6510</v>
          </cell>
          <cell r="I174">
            <v>8720</v>
          </cell>
        </row>
        <row r="175">
          <cell r="C175">
            <v>65652</v>
          </cell>
          <cell r="G175">
            <v>85229</v>
          </cell>
          <cell r="I175">
            <v>102486</v>
          </cell>
          <cell r="K175">
            <v>36791</v>
          </cell>
          <cell r="L175">
            <v>-0.19937762496463773</v>
          </cell>
        </row>
        <row r="183">
          <cell r="C183">
            <v>2022</v>
          </cell>
          <cell r="G183">
            <v>2024</v>
          </cell>
          <cell r="I183">
            <v>2025</v>
          </cell>
          <cell r="K183">
            <v>2026</v>
          </cell>
        </row>
        <row r="184">
          <cell r="L184" t="str">
            <v>var 26/25</v>
          </cell>
        </row>
        <row r="185">
          <cell r="B185" t="str">
            <v>Enero</v>
          </cell>
          <cell r="C185">
            <v>3777</v>
          </cell>
          <cell r="G185">
            <v>3117</v>
          </cell>
          <cell r="I185">
            <v>2934</v>
          </cell>
          <cell r="K185">
            <v>2483</v>
          </cell>
          <cell r="L185">
            <v>-0.15371506475800956</v>
          </cell>
        </row>
        <row r="186">
          <cell r="B186" t="str">
            <v>Febrero</v>
          </cell>
          <cell r="C186">
            <v>2670</v>
          </cell>
          <cell r="G186">
            <v>3826</v>
          </cell>
          <cell r="I186">
            <v>2981</v>
          </cell>
          <cell r="K186">
            <v>2543</v>
          </cell>
          <cell r="L186">
            <v>-0.14693056021469308</v>
          </cell>
        </row>
        <row r="187">
          <cell r="B187" t="str">
            <v>Marzo</v>
          </cell>
          <cell r="C187">
            <v>4541</v>
          </cell>
          <cell r="G187">
            <v>2968</v>
          </cell>
          <cell r="I187">
            <v>4117</v>
          </cell>
          <cell r="K187">
            <v>1602</v>
          </cell>
          <cell r="L187">
            <v>-0.61088170998299729</v>
          </cell>
        </row>
        <row r="188">
          <cell r="B188" t="str">
            <v>Abril</v>
          </cell>
          <cell r="C188">
            <v>5354</v>
          </cell>
          <cell r="G188">
            <v>2779</v>
          </cell>
          <cell r="I188">
            <v>2919</v>
          </cell>
          <cell r="K188">
            <v>1708</v>
          </cell>
          <cell r="L188">
            <v>-0.4148681055155875</v>
          </cell>
        </row>
        <row r="189">
          <cell r="B189" t="str">
            <v>Mayo</v>
          </cell>
          <cell r="C189">
            <v>3171</v>
          </cell>
          <cell r="G189">
            <v>1796</v>
          </cell>
          <cell r="I189">
            <v>2585</v>
          </cell>
          <cell r="K189">
            <v>1245</v>
          </cell>
          <cell r="L189">
            <v>-0.51837524177949712</v>
          </cell>
        </row>
        <row r="190">
          <cell r="B190" t="str">
            <v>junio</v>
          </cell>
          <cell r="C190">
            <v>2792</v>
          </cell>
          <cell r="G190">
            <v>1704</v>
          </cell>
          <cell r="I190">
            <v>1764</v>
          </cell>
        </row>
        <row r="191">
          <cell r="B191" t="str">
            <v>Julio</v>
          </cell>
          <cell r="C191">
            <v>5024</v>
          </cell>
          <cell r="G191">
            <v>2649</v>
          </cell>
          <cell r="I191">
            <v>4169</v>
          </cell>
        </row>
        <row r="192">
          <cell r="B192" t="str">
            <v>Agosto</v>
          </cell>
          <cell r="C192">
            <v>3955</v>
          </cell>
          <cell r="G192">
            <v>2079</v>
          </cell>
          <cell r="I192">
            <v>3007</v>
          </cell>
        </row>
        <row r="193">
          <cell r="B193" t="str">
            <v>Septiembre</v>
          </cell>
          <cell r="C193">
            <v>2964</v>
          </cell>
          <cell r="G193">
            <v>2306</v>
          </cell>
          <cell r="I193">
            <v>1652</v>
          </cell>
        </row>
        <row r="194">
          <cell r="B194" t="str">
            <v>Octubre</v>
          </cell>
          <cell r="C194">
            <v>2701</v>
          </cell>
          <cell r="G194">
            <v>3906</v>
          </cell>
          <cell r="I194">
            <v>2726</v>
          </cell>
        </row>
        <row r="195">
          <cell r="B195" t="str">
            <v>Noviembre</v>
          </cell>
          <cell r="C195">
            <v>2267</v>
          </cell>
          <cell r="G195">
            <v>3622</v>
          </cell>
          <cell r="I195">
            <v>2523</v>
          </cell>
        </row>
        <row r="196">
          <cell r="B196" t="str">
            <v>Diciembre</v>
          </cell>
          <cell r="C196">
            <v>2033</v>
          </cell>
          <cell r="G196">
            <v>2445</v>
          </cell>
          <cell r="I196">
            <v>2427</v>
          </cell>
        </row>
        <row r="197">
          <cell r="C197">
            <v>41249</v>
          </cell>
          <cell r="G197">
            <v>33197</v>
          </cell>
          <cell r="I197">
            <v>33804</v>
          </cell>
          <cell r="K197">
            <v>9581</v>
          </cell>
          <cell r="L197">
            <v>-0.38330329557157572</v>
          </cell>
        </row>
        <row r="205">
          <cell r="C205">
            <v>2022</v>
          </cell>
          <cell r="G205">
            <v>2024</v>
          </cell>
          <cell r="I205">
            <v>2025</v>
          </cell>
          <cell r="K205">
            <v>2026</v>
          </cell>
        </row>
        <row r="206">
          <cell r="L206" t="str">
            <v>var 26/25</v>
          </cell>
        </row>
        <row r="207">
          <cell r="B207" t="str">
            <v>Enero</v>
          </cell>
          <cell r="C207">
            <v>4353</v>
          </cell>
          <cell r="G207">
            <v>3216</v>
          </cell>
          <cell r="I207">
            <v>3126</v>
          </cell>
          <cell r="K207">
            <v>2529</v>
          </cell>
          <cell r="L207">
            <v>-0.19097888675623798</v>
          </cell>
        </row>
        <row r="208">
          <cell r="B208" t="str">
            <v>Febrero</v>
          </cell>
          <cell r="C208">
            <v>3212</v>
          </cell>
          <cell r="G208">
            <v>4610</v>
          </cell>
          <cell r="I208">
            <v>4274</v>
          </cell>
          <cell r="K208">
            <v>2443</v>
          </cell>
          <cell r="L208">
            <v>-0.42840430510060834</v>
          </cell>
        </row>
        <row r="209">
          <cell r="B209" t="str">
            <v>Marzo</v>
          </cell>
          <cell r="C209">
            <v>5444</v>
          </cell>
          <cell r="G209">
            <v>2983</v>
          </cell>
          <cell r="I209">
            <v>3784</v>
          </cell>
          <cell r="K209">
            <v>2074</v>
          </cell>
          <cell r="L209">
            <v>-0.45190274841437628</v>
          </cell>
        </row>
        <row r="210">
          <cell r="B210" t="str">
            <v>Abril</v>
          </cell>
          <cell r="C210">
            <v>3263</v>
          </cell>
          <cell r="G210">
            <v>4037</v>
          </cell>
          <cell r="I210">
            <v>4857</v>
          </cell>
          <cell r="K210">
            <v>1994</v>
          </cell>
          <cell r="L210">
            <v>-0.58945851348569078</v>
          </cell>
        </row>
        <row r="211">
          <cell r="B211" t="str">
            <v>Mayo</v>
          </cell>
          <cell r="C211">
            <v>6241</v>
          </cell>
          <cell r="G211">
            <v>5058</v>
          </cell>
          <cell r="I211">
            <v>3016</v>
          </cell>
          <cell r="K211">
            <v>2038</v>
          </cell>
          <cell r="L211">
            <v>-0.32427055702917773</v>
          </cell>
        </row>
        <row r="212">
          <cell r="B212" t="str">
            <v>Junio</v>
          </cell>
          <cell r="C212">
            <v>2005</v>
          </cell>
          <cell r="G212">
            <v>2200</v>
          </cell>
          <cell r="I212">
            <v>2339</v>
          </cell>
        </row>
        <row r="213">
          <cell r="B213" t="str">
            <v>Julio</v>
          </cell>
          <cell r="C213">
            <v>2052</v>
          </cell>
          <cell r="G213">
            <v>2447</v>
          </cell>
          <cell r="I213">
            <v>4271</v>
          </cell>
        </row>
        <row r="214">
          <cell r="B214" t="str">
            <v>Agosto</v>
          </cell>
          <cell r="C214">
            <v>1997</v>
          </cell>
          <cell r="G214">
            <v>2598</v>
          </cell>
          <cell r="I214">
            <v>3671</v>
          </cell>
        </row>
        <row r="215">
          <cell r="B215" t="str">
            <v>Septiembre</v>
          </cell>
          <cell r="C215">
            <v>3035</v>
          </cell>
          <cell r="G215">
            <v>2654</v>
          </cell>
          <cell r="I215">
            <v>3742</v>
          </cell>
        </row>
        <row r="216">
          <cell r="B216" t="str">
            <v>Octubre</v>
          </cell>
          <cell r="C216">
            <v>3070</v>
          </cell>
          <cell r="G216">
            <v>4208</v>
          </cell>
          <cell r="I216">
            <v>4076</v>
          </cell>
        </row>
        <row r="217">
          <cell r="B217" t="str">
            <v>Noviembre</v>
          </cell>
          <cell r="C217">
            <v>3898</v>
          </cell>
          <cell r="G217">
            <v>4236</v>
          </cell>
          <cell r="I217">
            <v>2731</v>
          </cell>
        </row>
        <row r="218">
          <cell r="B218" t="str">
            <v>Diciembre</v>
          </cell>
          <cell r="C218">
            <v>2693</v>
          </cell>
          <cell r="G218">
            <v>3130</v>
          </cell>
          <cell r="I218">
            <v>2597</v>
          </cell>
        </row>
        <row r="219">
          <cell r="C219">
            <v>41263</v>
          </cell>
          <cell r="G219">
            <v>41377</v>
          </cell>
          <cell r="I219">
            <v>42484</v>
          </cell>
          <cell r="K219">
            <v>11078</v>
          </cell>
          <cell r="L219">
            <v>-0.41869129453744036</v>
          </cell>
        </row>
        <row r="227">
          <cell r="C227">
            <v>2022</v>
          </cell>
          <cell r="G227">
            <v>2024</v>
          </cell>
          <cell r="I227">
            <v>2025</v>
          </cell>
          <cell r="K227">
            <v>2026</v>
          </cell>
        </row>
        <row r="228">
          <cell r="L228" t="str">
            <v>var 26/25</v>
          </cell>
        </row>
        <row r="229">
          <cell r="B229" t="str">
            <v>Enero</v>
          </cell>
          <cell r="C229">
            <v>804</v>
          </cell>
          <cell r="G229">
            <v>2119</v>
          </cell>
          <cell r="I229">
            <v>1241</v>
          </cell>
          <cell r="K229">
            <v>1051</v>
          </cell>
          <cell r="L229">
            <v>-0.15310233682514096</v>
          </cell>
        </row>
        <row r="230">
          <cell r="B230" t="str">
            <v>Febrero</v>
          </cell>
          <cell r="C230">
            <v>960</v>
          </cell>
          <cell r="G230">
            <v>3693</v>
          </cell>
          <cell r="I230">
            <v>1753</v>
          </cell>
          <cell r="K230">
            <v>1413</v>
          </cell>
          <cell r="L230">
            <v>-0.19395322304620655</v>
          </cell>
        </row>
        <row r="231">
          <cell r="B231" t="str">
            <v>Marzo</v>
          </cell>
          <cell r="C231">
            <v>982</v>
          </cell>
          <cell r="G231">
            <v>2780</v>
          </cell>
          <cell r="I231">
            <v>1536</v>
          </cell>
          <cell r="K231">
            <v>758</v>
          </cell>
          <cell r="L231">
            <v>-0.50651041666666674</v>
          </cell>
        </row>
        <row r="232">
          <cell r="B232" t="str">
            <v>Abril</v>
          </cell>
          <cell r="C232">
            <v>510</v>
          </cell>
          <cell r="G232">
            <v>629</v>
          </cell>
          <cell r="I232">
            <v>896</v>
          </cell>
          <cell r="K232">
            <v>444</v>
          </cell>
          <cell r="L232">
            <v>-0.5044642857142857</v>
          </cell>
        </row>
        <row r="233">
          <cell r="B233" t="str">
            <v>Mayo</v>
          </cell>
          <cell r="C233">
            <v>64</v>
          </cell>
          <cell r="G233">
            <v>309</v>
          </cell>
          <cell r="I233">
            <v>182</v>
          </cell>
          <cell r="K233">
            <v>715</v>
          </cell>
          <cell r="L233">
            <v>2.9285714285714284</v>
          </cell>
        </row>
        <row r="234">
          <cell r="B234" t="str">
            <v>Junio</v>
          </cell>
          <cell r="C234">
            <v>162</v>
          </cell>
          <cell r="G234">
            <v>224</v>
          </cell>
          <cell r="I234">
            <v>235</v>
          </cell>
        </row>
        <row r="235">
          <cell r="B235" t="str">
            <v>Julio</v>
          </cell>
          <cell r="C235">
            <v>183</v>
          </cell>
          <cell r="G235">
            <v>207</v>
          </cell>
          <cell r="I235">
            <v>326</v>
          </cell>
        </row>
        <row r="236">
          <cell r="B236" t="str">
            <v>Agosto</v>
          </cell>
          <cell r="C236">
            <v>633</v>
          </cell>
          <cell r="G236">
            <v>7</v>
          </cell>
          <cell r="I236">
            <v>62</v>
          </cell>
        </row>
        <row r="237">
          <cell r="B237" t="str">
            <v>Septiembre</v>
          </cell>
          <cell r="C237">
            <v>93</v>
          </cell>
          <cell r="G237">
            <v>25</v>
          </cell>
          <cell r="I237">
            <v>79</v>
          </cell>
        </row>
        <row r="238">
          <cell r="B238" t="str">
            <v>Octubre</v>
          </cell>
          <cell r="C238">
            <v>5288</v>
          </cell>
          <cell r="G238">
            <v>352</v>
          </cell>
          <cell r="I238">
            <v>534</v>
          </cell>
        </row>
        <row r="239">
          <cell r="B239" t="str">
            <v>Noviembre</v>
          </cell>
          <cell r="C239">
            <v>1469</v>
          </cell>
          <cell r="G239">
            <v>405</v>
          </cell>
          <cell r="I239">
            <v>1391</v>
          </cell>
        </row>
        <row r="240">
          <cell r="B240" t="str">
            <v>Diciembre</v>
          </cell>
          <cell r="C240">
            <v>835</v>
          </cell>
          <cell r="G240">
            <v>883</v>
          </cell>
          <cell r="I240">
            <v>1054</v>
          </cell>
        </row>
        <row r="241">
          <cell r="C241">
            <v>11983</v>
          </cell>
          <cell r="G241">
            <v>11633</v>
          </cell>
          <cell r="I241">
            <v>9289</v>
          </cell>
          <cell r="K241">
            <v>4381</v>
          </cell>
          <cell r="L241">
            <v>-0.21879457917261058</v>
          </cell>
        </row>
        <row r="253">
          <cell r="C253">
            <v>2022</v>
          </cell>
          <cell r="G253">
            <v>2024</v>
          </cell>
          <cell r="I253">
            <v>2025</v>
          </cell>
          <cell r="K253">
            <v>2026</v>
          </cell>
        </row>
        <row r="254">
          <cell r="L254" t="str">
            <v>var 26/25</v>
          </cell>
        </row>
        <row r="255">
          <cell r="B255" t="str">
            <v>Enero</v>
          </cell>
          <cell r="C255">
            <v>1330</v>
          </cell>
          <cell r="G255">
            <v>1931</v>
          </cell>
          <cell r="I255">
            <v>1221</v>
          </cell>
          <cell r="K255">
            <v>1075</v>
          </cell>
          <cell r="L255">
            <v>-0.11957411957411956</v>
          </cell>
        </row>
        <row r="256">
          <cell r="B256" t="str">
            <v>Febrero</v>
          </cell>
          <cell r="C256">
            <v>922</v>
          </cell>
          <cell r="G256">
            <v>2980</v>
          </cell>
          <cell r="I256">
            <v>1547</v>
          </cell>
          <cell r="K256">
            <v>990</v>
          </cell>
          <cell r="L256">
            <v>-0.36005171299288952</v>
          </cell>
        </row>
        <row r="257">
          <cell r="B257" t="str">
            <v>Marzo</v>
          </cell>
          <cell r="C257">
            <v>1729</v>
          </cell>
          <cell r="G257">
            <v>2778</v>
          </cell>
          <cell r="I257">
            <v>1386</v>
          </cell>
          <cell r="K257">
            <v>684</v>
          </cell>
          <cell r="L257">
            <v>-0.50649350649350655</v>
          </cell>
        </row>
        <row r="258">
          <cell r="B258" t="str">
            <v>Abril</v>
          </cell>
          <cell r="C258">
            <v>782</v>
          </cell>
          <cell r="G258">
            <v>613</v>
          </cell>
          <cell r="I258">
            <v>526</v>
          </cell>
          <cell r="K258">
            <v>806</v>
          </cell>
          <cell r="L258">
            <v>0.5323193916349811</v>
          </cell>
        </row>
        <row r="259">
          <cell r="B259" t="str">
            <v>Mayo</v>
          </cell>
          <cell r="C259">
            <v>175</v>
          </cell>
          <cell r="G259">
            <v>117</v>
          </cell>
          <cell r="I259">
            <v>143</v>
          </cell>
          <cell r="K259">
            <v>621</v>
          </cell>
          <cell r="L259">
            <v>3.3426573426573425</v>
          </cell>
        </row>
        <row r="260">
          <cell r="B260" t="str">
            <v>Junio</v>
          </cell>
          <cell r="C260">
            <v>278</v>
          </cell>
          <cell r="G260">
            <v>67</v>
          </cell>
          <cell r="I260">
            <v>93</v>
          </cell>
        </row>
        <row r="261">
          <cell r="B261" t="str">
            <v>Julio</v>
          </cell>
          <cell r="C261">
            <v>26</v>
          </cell>
          <cell r="G261">
            <v>384</v>
          </cell>
          <cell r="I261">
            <v>102</v>
          </cell>
        </row>
        <row r="262">
          <cell r="B262" t="str">
            <v>Agosto</v>
          </cell>
          <cell r="C262">
            <v>38</v>
          </cell>
          <cell r="G262">
            <v>22</v>
          </cell>
          <cell r="I262">
            <v>4</v>
          </cell>
        </row>
        <row r="263">
          <cell r="B263" t="str">
            <v>Septiembre</v>
          </cell>
          <cell r="C263">
            <v>81</v>
          </cell>
          <cell r="G263">
            <v>22</v>
          </cell>
          <cell r="I263">
            <v>80</v>
          </cell>
        </row>
        <row r="264">
          <cell r="B264" t="str">
            <v>Octubre</v>
          </cell>
          <cell r="C264">
            <v>258</v>
          </cell>
          <cell r="G264">
            <v>185</v>
          </cell>
          <cell r="I264">
            <v>270</v>
          </cell>
        </row>
        <row r="265">
          <cell r="B265" t="str">
            <v>Noviembre</v>
          </cell>
          <cell r="C265">
            <v>980</v>
          </cell>
          <cell r="G265">
            <v>662</v>
          </cell>
          <cell r="I265">
            <v>385</v>
          </cell>
        </row>
        <row r="266">
          <cell r="B266" t="str">
            <v>Diciembre</v>
          </cell>
          <cell r="C266">
            <v>908</v>
          </cell>
          <cell r="G266">
            <v>1223</v>
          </cell>
          <cell r="I266">
            <v>960</v>
          </cell>
        </row>
        <row r="267">
          <cell r="C267">
            <v>7507</v>
          </cell>
          <cell r="G267">
            <v>10984</v>
          </cell>
          <cell r="I267">
            <v>6717</v>
          </cell>
          <cell r="K267">
            <v>4176</v>
          </cell>
          <cell r="L267">
            <v>-0.13414886999792663</v>
          </cell>
        </row>
      </sheetData>
      <sheetData sheetId="24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18472</v>
          </cell>
          <cell r="G9">
            <v>114993</v>
          </cell>
          <cell r="I9">
            <v>115159</v>
          </cell>
          <cell r="K9">
            <v>101107</v>
          </cell>
          <cell r="L9">
            <v>-0.12202259484712441</v>
          </cell>
        </row>
        <row r="10">
          <cell r="A10" t="str">
            <v>feb</v>
          </cell>
          <cell r="B10" t="str">
            <v>Febrero</v>
          </cell>
          <cell r="C10">
            <v>9638</v>
          </cell>
          <cell r="G10">
            <v>113195</v>
          </cell>
          <cell r="I10">
            <v>115422</v>
          </cell>
          <cell r="K10">
            <v>95610</v>
          </cell>
          <cell r="L10">
            <v>-0.17164838592296094</v>
          </cell>
        </row>
        <row r="11">
          <cell r="A11" t="str">
            <v>mar</v>
          </cell>
          <cell r="B11" t="str">
            <v>Marzo</v>
          </cell>
          <cell r="C11">
            <v>26161</v>
          </cell>
          <cell r="G11">
            <v>122553</v>
          </cell>
          <cell r="I11">
            <v>112742</v>
          </cell>
          <cell r="K11">
            <v>104769</v>
          </cell>
          <cell r="L11">
            <v>-7.0718986713026233E-2</v>
          </cell>
        </row>
        <row r="12">
          <cell r="A12" t="str">
            <v>abr</v>
          </cell>
          <cell r="B12" t="str">
            <v>Abril</v>
          </cell>
          <cell r="C12">
            <v>34934</v>
          </cell>
          <cell r="G12">
            <v>113033</v>
          </cell>
          <cell r="I12">
            <v>129153</v>
          </cell>
          <cell r="K12">
            <v>102887</v>
          </cell>
          <cell r="L12">
            <v>-0.20337119540390081</v>
          </cell>
        </row>
        <row r="13">
          <cell r="A13" t="str">
            <v>may</v>
          </cell>
          <cell r="B13" t="str">
            <v>Mayo</v>
          </cell>
          <cell r="C13">
            <v>42859</v>
          </cell>
          <cell r="G13">
            <v>117998</v>
          </cell>
          <cell r="I13">
            <v>115884</v>
          </cell>
          <cell r="K13">
            <v>101917</v>
          </cell>
          <cell r="L13">
            <v>-0.12052569811190506</v>
          </cell>
        </row>
        <row r="14">
          <cell r="A14" t="str">
            <v>jun</v>
          </cell>
          <cell r="B14" t="str">
            <v>Junio</v>
          </cell>
          <cell r="C14">
            <v>64992</v>
          </cell>
          <cell r="G14">
            <v>124929</v>
          </cell>
          <cell r="I14">
            <v>121111</v>
          </cell>
        </row>
        <row r="15">
          <cell r="A15" t="str">
            <v>jul</v>
          </cell>
          <cell r="B15" t="str">
            <v>Julio</v>
          </cell>
          <cell r="C15">
            <v>75700</v>
          </cell>
          <cell r="G15">
            <v>138511</v>
          </cell>
          <cell r="I15">
            <v>133553</v>
          </cell>
        </row>
        <row r="16">
          <cell r="A16" t="str">
            <v>ago</v>
          </cell>
          <cell r="B16" t="str">
            <v>Agosto</v>
          </cell>
          <cell r="C16">
            <v>93383</v>
          </cell>
          <cell r="G16">
            <v>150260</v>
          </cell>
          <cell r="I16">
            <v>139313</v>
          </cell>
        </row>
        <row r="17">
          <cell r="A17" t="str">
            <v>sep</v>
          </cell>
          <cell r="B17" t="str">
            <v>Septiembre</v>
          </cell>
          <cell r="C17">
            <v>89465</v>
          </cell>
          <cell r="G17">
            <v>124231</v>
          </cell>
          <cell r="I17">
            <v>107287</v>
          </cell>
        </row>
        <row r="18">
          <cell r="A18" t="str">
            <v>oct</v>
          </cell>
          <cell r="B18" t="str">
            <v>Octubre</v>
          </cell>
          <cell r="C18">
            <v>105169</v>
          </cell>
          <cell r="G18">
            <v>126079</v>
          </cell>
          <cell r="I18">
            <v>119104</v>
          </cell>
        </row>
        <row r="19">
          <cell r="A19" t="str">
            <v>nov</v>
          </cell>
          <cell r="B19" t="str">
            <v>Noviembre</v>
          </cell>
          <cell r="C19">
            <v>91621</v>
          </cell>
          <cell r="G19">
            <v>109675</v>
          </cell>
          <cell r="I19">
            <v>94188</v>
          </cell>
        </row>
        <row r="20">
          <cell r="A20" t="str">
            <v>dic</v>
          </cell>
          <cell r="B20" t="str">
            <v>Diciembre</v>
          </cell>
          <cell r="C20">
            <v>96818</v>
          </cell>
          <cell r="G20">
            <v>97837</v>
          </cell>
          <cell r="I20">
            <v>108317</v>
          </cell>
        </row>
        <row r="21">
          <cell r="C21">
            <v>749212</v>
          </cell>
          <cell r="G21">
            <v>1453294</v>
          </cell>
          <cell r="I21">
            <v>1411233</v>
          </cell>
          <cell r="K21">
            <v>506290</v>
          </cell>
          <cell r="L21">
            <v>-0.13948942824121291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82498</v>
          </cell>
          <cell r="G31">
            <v>94186</v>
          </cell>
          <cell r="I31">
            <v>93832</v>
          </cell>
          <cell r="K31">
            <v>81736</v>
          </cell>
          <cell r="L31">
            <v>-0.1289112456304885</v>
          </cell>
        </row>
        <row r="32">
          <cell r="B32" t="str">
            <v>Febrero</v>
          </cell>
          <cell r="C32">
            <v>87548</v>
          </cell>
          <cell r="G32">
            <v>93044</v>
          </cell>
          <cell r="I32">
            <v>96064</v>
          </cell>
          <cell r="K32">
            <v>76535</v>
          </cell>
          <cell r="L32">
            <v>-0.20329155562958023</v>
          </cell>
        </row>
        <row r="33">
          <cell r="B33" t="str">
            <v>Marzo</v>
          </cell>
          <cell r="C33">
            <v>95606</v>
          </cell>
          <cell r="G33">
            <v>101928</v>
          </cell>
          <cell r="I33">
            <v>91772</v>
          </cell>
          <cell r="K33">
            <v>82709</v>
          </cell>
          <cell r="L33">
            <v>-9.8755611733426285E-2</v>
          </cell>
        </row>
        <row r="34">
          <cell r="B34" t="str">
            <v>Abril</v>
          </cell>
          <cell r="C34">
            <v>99428</v>
          </cell>
          <cell r="G34">
            <v>90674</v>
          </cell>
          <cell r="I34">
            <v>103393</v>
          </cell>
          <cell r="K34">
            <v>78840</v>
          </cell>
          <cell r="L34">
            <v>-0.23747255616917973</v>
          </cell>
        </row>
        <row r="35">
          <cell r="B35" t="str">
            <v>Mayo</v>
          </cell>
          <cell r="C35">
            <v>91838</v>
          </cell>
          <cell r="G35">
            <v>97635</v>
          </cell>
          <cell r="I35">
            <v>92523</v>
          </cell>
          <cell r="K35">
            <v>79526</v>
          </cell>
          <cell r="L35">
            <v>-0.14047317964181882</v>
          </cell>
        </row>
        <row r="36">
          <cell r="B36" t="str">
            <v>Junio</v>
          </cell>
          <cell r="C36">
            <v>81401</v>
          </cell>
          <cell r="G36">
            <v>106420</v>
          </cell>
          <cell r="I36">
            <v>97898</v>
          </cell>
        </row>
        <row r="37">
          <cell r="B37" t="str">
            <v>Julio</v>
          </cell>
          <cell r="C37">
            <v>84367</v>
          </cell>
          <cell r="G37">
            <v>112902</v>
          </cell>
          <cell r="I37">
            <v>106513</v>
          </cell>
        </row>
        <row r="38">
          <cell r="B38" t="str">
            <v>Agosto</v>
          </cell>
          <cell r="C38">
            <v>115980</v>
          </cell>
          <cell r="G38">
            <v>123329</v>
          </cell>
          <cell r="I38">
            <v>110602</v>
          </cell>
        </row>
        <row r="39">
          <cell r="B39" t="str">
            <v>Septiembre</v>
          </cell>
          <cell r="C39">
            <v>92418</v>
          </cell>
          <cell r="G39">
            <v>103394</v>
          </cell>
          <cell r="I39">
            <v>85635</v>
          </cell>
        </row>
        <row r="40">
          <cell r="B40" t="str">
            <v>Octubre</v>
          </cell>
          <cell r="C40">
            <v>115251</v>
          </cell>
          <cell r="G40">
            <v>101754</v>
          </cell>
          <cell r="I40">
            <v>95282</v>
          </cell>
        </row>
        <row r="41">
          <cell r="B41" t="str">
            <v>Noviembre</v>
          </cell>
          <cell r="C41">
            <v>96584</v>
          </cell>
          <cell r="G41">
            <v>88737</v>
          </cell>
          <cell r="I41">
            <v>73967</v>
          </cell>
        </row>
        <row r="42">
          <cell r="B42" t="str">
            <v>Diciembre</v>
          </cell>
          <cell r="C42">
            <v>90601</v>
          </cell>
          <cell r="G42">
            <v>74638</v>
          </cell>
          <cell r="I42">
            <v>87416</v>
          </cell>
        </row>
        <row r="43">
          <cell r="C43">
            <v>1133520</v>
          </cell>
          <cell r="G43">
            <v>1188641</v>
          </cell>
          <cell r="I43">
            <v>1134897</v>
          </cell>
          <cell r="K43">
            <v>399346</v>
          </cell>
          <cell r="L43">
            <v>-0.16382039599316556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0</v>
          </cell>
          <cell r="G53">
            <v>0</v>
          </cell>
          <cell r="I53">
            <v>0</v>
          </cell>
          <cell r="K53">
            <v>0</v>
          </cell>
          <cell r="L53" t="str">
            <v>-</v>
          </cell>
        </row>
        <row r="54">
          <cell r="B54" t="str">
            <v>Febrero</v>
          </cell>
          <cell r="C54">
            <v>0</v>
          </cell>
          <cell r="G54">
            <v>0</v>
          </cell>
          <cell r="I54">
            <v>0</v>
          </cell>
          <cell r="K54">
            <v>0</v>
          </cell>
          <cell r="L54" t="str">
            <v>-</v>
          </cell>
        </row>
        <row r="55">
          <cell r="B55" t="str">
            <v>Marzo</v>
          </cell>
          <cell r="C55">
            <v>0</v>
          </cell>
          <cell r="G55">
            <v>0</v>
          </cell>
          <cell r="I55">
            <v>0</v>
          </cell>
          <cell r="K55">
            <v>0</v>
          </cell>
          <cell r="L55" t="str">
            <v>-</v>
          </cell>
        </row>
        <row r="56">
          <cell r="B56" t="str">
            <v>Abril</v>
          </cell>
          <cell r="C56">
            <v>0</v>
          </cell>
          <cell r="G56">
            <v>0</v>
          </cell>
          <cell r="I56">
            <v>0</v>
          </cell>
          <cell r="K56">
            <v>0</v>
          </cell>
          <cell r="L56" t="str">
            <v>-</v>
          </cell>
        </row>
        <row r="57">
          <cell r="B57" t="str">
            <v>Mayo</v>
          </cell>
          <cell r="C57">
            <v>0</v>
          </cell>
          <cell r="G57">
            <v>0</v>
          </cell>
          <cell r="I57">
            <v>0</v>
          </cell>
          <cell r="K57">
            <v>0</v>
          </cell>
          <cell r="L57" t="str">
            <v>-</v>
          </cell>
        </row>
        <row r="58">
          <cell r="B58" t="str">
            <v>Junio</v>
          </cell>
          <cell r="C58">
            <v>0</v>
          </cell>
          <cell r="G58">
            <v>0</v>
          </cell>
          <cell r="I58">
            <v>0</v>
          </cell>
        </row>
        <row r="59">
          <cell r="B59" t="str">
            <v>Julio</v>
          </cell>
          <cell r="C59">
            <v>0</v>
          </cell>
          <cell r="G59">
            <v>0</v>
          </cell>
          <cell r="I59">
            <v>0</v>
          </cell>
        </row>
        <row r="60">
          <cell r="B60" t="str">
            <v>Agosto</v>
          </cell>
          <cell r="C60">
            <v>0</v>
          </cell>
          <cell r="G60">
            <v>0</v>
          </cell>
          <cell r="I60">
            <v>0</v>
          </cell>
        </row>
        <row r="61">
          <cell r="B61" t="str">
            <v>Septiembre</v>
          </cell>
          <cell r="C61">
            <v>0</v>
          </cell>
          <cell r="G61">
            <v>0</v>
          </cell>
          <cell r="I61">
            <v>0</v>
          </cell>
        </row>
        <row r="62">
          <cell r="B62" t="str">
            <v>Octubre</v>
          </cell>
          <cell r="C62">
            <v>0</v>
          </cell>
          <cell r="G62">
            <v>0</v>
          </cell>
          <cell r="I62">
            <v>0</v>
          </cell>
        </row>
        <row r="63">
          <cell r="B63" t="str">
            <v>Noviembre</v>
          </cell>
          <cell r="C63">
            <v>0</v>
          </cell>
          <cell r="G63">
            <v>0</v>
          </cell>
          <cell r="I63">
            <v>0</v>
          </cell>
        </row>
        <row r="64">
          <cell r="B64" t="str">
            <v>Diciembre</v>
          </cell>
          <cell r="C64">
            <v>0</v>
          </cell>
          <cell r="G64">
            <v>0</v>
          </cell>
          <cell r="I64">
            <v>0</v>
          </cell>
        </row>
        <row r="65">
          <cell r="C65">
            <v>0</v>
          </cell>
          <cell r="G65">
            <v>0</v>
          </cell>
          <cell r="I65">
            <v>0</v>
          </cell>
          <cell r="K65">
            <v>0</v>
          </cell>
          <cell r="L65" t="str">
            <v>-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0</v>
          </cell>
          <cell r="G75">
            <v>0</v>
          </cell>
          <cell r="I75">
            <v>0</v>
          </cell>
          <cell r="K75">
            <v>0</v>
          </cell>
          <cell r="L75" t="str">
            <v>-</v>
          </cell>
        </row>
        <row r="76">
          <cell r="B76" t="str">
            <v>Febrero</v>
          </cell>
          <cell r="C76">
            <v>0</v>
          </cell>
          <cell r="G76">
            <v>0</v>
          </cell>
          <cell r="I76">
            <v>0</v>
          </cell>
          <cell r="K76">
            <v>0</v>
          </cell>
          <cell r="L76" t="str">
            <v>-</v>
          </cell>
        </row>
        <row r="77">
          <cell r="B77" t="str">
            <v>Marzo</v>
          </cell>
          <cell r="C77">
            <v>0</v>
          </cell>
          <cell r="G77">
            <v>0</v>
          </cell>
          <cell r="I77">
            <v>0</v>
          </cell>
          <cell r="K77">
            <v>0</v>
          </cell>
          <cell r="L77" t="str">
            <v>-</v>
          </cell>
        </row>
        <row r="78">
          <cell r="B78" t="str">
            <v>Abril</v>
          </cell>
          <cell r="C78">
            <v>0</v>
          </cell>
          <cell r="G78">
            <v>0</v>
          </cell>
          <cell r="I78">
            <v>0</v>
          </cell>
          <cell r="K78">
            <v>0</v>
          </cell>
          <cell r="L78" t="str">
            <v>-</v>
          </cell>
        </row>
        <row r="79">
          <cell r="B79" t="str">
            <v>Mayo</v>
          </cell>
          <cell r="C79">
            <v>0</v>
          </cell>
          <cell r="G79">
            <v>0</v>
          </cell>
          <cell r="I79">
            <v>0</v>
          </cell>
          <cell r="K79">
            <v>0</v>
          </cell>
          <cell r="L79" t="str">
            <v>-</v>
          </cell>
        </row>
        <row r="80">
          <cell r="B80" t="str">
            <v>Junio</v>
          </cell>
          <cell r="C80">
            <v>0</v>
          </cell>
          <cell r="G80">
            <v>0</v>
          </cell>
          <cell r="I80">
            <v>0</v>
          </cell>
        </row>
        <row r="81">
          <cell r="B81" t="str">
            <v>Julio</v>
          </cell>
          <cell r="C81">
            <v>0</v>
          </cell>
          <cell r="G81">
            <v>0</v>
          </cell>
          <cell r="I81">
            <v>0</v>
          </cell>
        </row>
        <row r="82">
          <cell r="B82" t="str">
            <v>Agosto</v>
          </cell>
          <cell r="C82">
            <v>0</v>
          </cell>
          <cell r="G82">
            <v>0</v>
          </cell>
          <cell r="I82">
            <v>0</v>
          </cell>
        </row>
        <row r="83">
          <cell r="B83" t="str">
            <v>Septiembre</v>
          </cell>
          <cell r="C83">
            <v>0</v>
          </cell>
          <cell r="G83">
            <v>0</v>
          </cell>
          <cell r="I83">
            <v>0</v>
          </cell>
        </row>
        <row r="84">
          <cell r="B84" t="str">
            <v>Octubre</v>
          </cell>
          <cell r="C84">
            <v>0</v>
          </cell>
          <cell r="G84">
            <v>0</v>
          </cell>
          <cell r="I84">
            <v>0</v>
          </cell>
        </row>
        <row r="85">
          <cell r="B85" t="str">
            <v>Noviembre</v>
          </cell>
          <cell r="C85">
            <v>0</v>
          </cell>
          <cell r="G85">
            <v>0</v>
          </cell>
          <cell r="I85">
            <v>0</v>
          </cell>
        </row>
        <row r="86">
          <cell r="B86" t="str">
            <v>Diciembre</v>
          </cell>
          <cell r="C86">
            <v>0</v>
          </cell>
          <cell r="G86">
            <v>0</v>
          </cell>
          <cell r="I86">
            <v>0</v>
          </cell>
        </row>
        <row r="87">
          <cell r="C87">
            <v>0</v>
          </cell>
          <cell r="G87">
            <v>0</v>
          </cell>
          <cell r="I87">
            <v>0</v>
          </cell>
          <cell r="K87">
            <v>0</v>
          </cell>
          <cell r="L87" t="str">
            <v>-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13386</v>
          </cell>
          <cell r="G97">
            <v>20807</v>
          </cell>
          <cell r="I97">
            <v>21327</v>
          </cell>
          <cell r="K97">
            <v>19371</v>
          </cell>
          <cell r="L97">
            <v>-9.1714727809818486E-2</v>
          </cell>
        </row>
        <row r="98">
          <cell r="B98" t="str">
            <v>Febrero</v>
          </cell>
          <cell r="C98">
            <v>13602</v>
          </cell>
          <cell r="G98">
            <v>20151</v>
          </cell>
          <cell r="I98">
            <v>19358</v>
          </cell>
          <cell r="K98">
            <v>19075</v>
          </cell>
          <cell r="L98">
            <v>-1.461927885112102E-2</v>
          </cell>
        </row>
        <row r="99">
          <cell r="B99" t="str">
            <v>Marzo</v>
          </cell>
          <cell r="C99">
            <v>13705</v>
          </cell>
          <cell r="G99">
            <v>20625</v>
          </cell>
          <cell r="I99">
            <v>20970</v>
          </cell>
          <cell r="K99">
            <v>22060</v>
          </cell>
          <cell r="L99">
            <v>5.1979017644253611E-2</v>
          </cell>
        </row>
        <row r="100">
          <cell r="B100" t="str">
            <v>Abril</v>
          </cell>
          <cell r="C100">
            <v>13588</v>
          </cell>
          <cell r="G100">
            <v>22359</v>
          </cell>
          <cell r="I100">
            <v>25760</v>
          </cell>
          <cell r="K100">
            <v>24047</v>
          </cell>
          <cell r="L100">
            <v>-6.6498447204968891E-2</v>
          </cell>
        </row>
        <row r="101">
          <cell r="B101" t="str">
            <v>Mayo</v>
          </cell>
          <cell r="C101">
            <v>12214</v>
          </cell>
          <cell r="G101">
            <v>20363</v>
          </cell>
          <cell r="I101">
            <v>23361</v>
          </cell>
          <cell r="K101">
            <v>22391</v>
          </cell>
          <cell r="L101">
            <v>-4.1522195111510674E-2</v>
          </cell>
        </row>
        <row r="102">
          <cell r="B102" t="str">
            <v>Junio</v>
          </cell>
          <cell r="C102">
            <v>11682</v>
          </cell>
          <cell r="G102">
            <v>18509</v>
          </cell>
          <cell r="I102">
            <v>23213</v>
          </cell>
        </row>
        <row r="103">
          <cell r="B103" t="str">
            <v>Julio</v>
          </cell>
          <cell r="C103">
            <v>15593</v>
          </cell>
          <cell r="G103">
            <v>25609</v>
          </cell>
          <cell r="I103">
            <v>27040</v>
          </cell>
        </row>
        <row r="104">
          <cell r="B104" t="str">
            <v>Agosto</v>
          </cell>
          <cell r="C104">
            <v>20831</v>
          </cell>
          <cell r="G104">
            <v>26931</v>
          </cell>
          <cell r="I104">
            <v>28711</v>
          </cell>
        </row>
        <row r="105">
          <cell r="B105" t="str">
            <v>Septiembre</v>
          </cell>
          <cell r="C105">
            <v>15007</v>
          </cell>
          <cell r="G105">
            <v>20837</v>
          </cell>
          <cell r="I105">
            <v>21652</v>
          </cell>
        </row>
        <row r="106">
          <cell r="B106" t="str">
            <v>Octubre</v>
          </cell>
          <cell r="C106">
            <v>17361</v>
          </cell>
          <cell r="G106">
            <v>24325</v>
          </cell>
          <cell r="I106">
            <v>23822</v>
          </cell>
        </row>
        <row r="107">
          <cell r="B107" t="str">
            <v>Noviembre</v>
          </cell>
          <cell r="C107">
            <v>17189</v>
          </cell>
          <cell r="G107">
            <v>20938</v>
          </cell>
          <cell r="I107">
            <v>20221</v>
          </cell>
        </row>
        <row r="108">
          <cell r="B108" t="str">
            <v>Diciembre</v>
          </cell>
          <cell r="C108">
            <v>18386</v>
          </cell>
          <cell r="G108">
            <v>23199</v>
          </cell>
          <cell r="I108">
            <v>20901</v>
          </cell>
        </row>
        <row r="109">
          <cell r="C109">
            <v>182544</v>
          </cell>
          <cell r="G109">
            <v>264653</v>
          </cell>
          <cell r="I109">
            <v>276336</v>
          </cell>
          <cell r="K109">
            <v>106944</v>
          </cell>
          <cell r="L109">
            <v>-3.4592330468693588E-2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3E63-4D4E-49F2-ABD7-350B428398C5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52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89709FC6-1A73-4757-AFCA-BE8C1645AC19}"/>
    <hyperlink ref="B19" location="'Viajeros entr evol mensu TF'!A1" tooltip="Evolución mensual de viajeros entrentrados en Tenerife según lugar de residencia" display="Evolución mensual de viajeros entrados en Tenerife según lugar de residencia" xr:uid="{940CC69D-D57F-4441-BAF7-ABD0EF0DE4B9}"/>
    <hyperlink ref="B14" location="'Establecim aloj islas cat y tip'!A1" tooltip="Establecimientos alojativos Canarias e islas" display="Establecimientos alojativos Canarias e islas" xr:uid="{71F3C853-8DC3-4542-815F-F5B68F5C18C2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0E439BAC-496D-49A1-BF3C-6DA8F56DC3F3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60605B98-FE5B-4CCD-A615-321BF4995518}"/>
    <hyperlink ref="B37" location="'Pernoctaciones lugar reside'!A1" tooltip="Pernoctaciones registradas en establecimientos alojativos de Canarias e islas según tipología y categoría" display="'Pernoctaciones lugar reside'!A1" xr:uid="{6E97974B-FB97-4885-8C19-D79BDA281EC9}"/>
    <hyperlink ref="B8" location="'Resumen indicadores (aloj)'!A1" tooltip="Resumen indicadores Tenerife" display="'Resumen indicadores (aloj)'!A1" xr:uid="{1E99CE8B-1FA7-47FE-B1D8-4132FDCDAD65}"/>
    <hyperlink ref="B9" location="'Resumen indicadores municipios '!A1" tooltip="Resumen indicadores municipios Tenerife" display="Resumen indicadores municipios Tenerife" xr:uid="{0C6B5B15-858B-4A99-B79F-FAE0098F77E2}"/>
    <hyperlink ref="B20" location="'Viajeros entr evol mensu TF cat'!A1" tooltip="Evolución mensual de viajeros entrentrados en Tenerife según lugar de residencia" display="'Viajeros entr evol mensu TF cat'!A1" xr:uid="{45B339A4-05AC-4C3E-94B9-F74AB9AB5084}"/>
    <hyperlink ref="B21" location="'Viajeros entr evol anual TF cat'!A1" tooltip="Evolución mensual de viajeros entrentrados en Tenerife según lugar de residencia" display="'Viajeros entr evol anual TF cat'!A1" xr:uid="{C2557BE7-BB65-4A0F-AF58-58164E7CA5B4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58E290E7-5DE1-43F3-A556-3223E6AA6D88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D8619B97-2323-45F0-A8F5-D154AB7D51EC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1EFAAF3F-78A8-41DF-A11D-29B302D6F73C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F617F164-F988-4010-88F3-3E07890D9BC2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24FC5550-C668-4973-8F01-B78A483BE97A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27EAD1D0-B0FE-4894-9BF2-638B9F58BA81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AB8CE8F8-4521-4090-ABF0-3C128012CAE1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929100D3-6FCC-416D-BF3D-35D5FFCCF684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B1B5FF47-F041-4371-B7EB-9690E1A0E225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42D06ACF-83E9-4F47-9BE6-67D8B2CA697D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342DEFCE-5048-4795-8C5C-3F6B2E11BEB6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60C4BA0E-8611-484C-B5AB-EBA1B373AF0D}"/>
    <hyperlink ref="B35" location="'Pernoctaciones evol mensu TF'!A1" tooltip="Evolución mensual de pernoctaciones en Tenerife según lugar de residencia" display="'Pernoctaciones evol mensu TF'!A1" xr:uid="{30BF4BA1-8FC2-4B6F-B9A4-17E96C0A7A61}"/>
    <hyperlink ref="B36" location="'Pernocta evol mensu TF cat'!A1" tooltip="Evolución mensual de pernoctaciones en Tenerife según lugar de residencia" display="'Pernocta evol mensu TF cat'!A1" xr:uid="{AD95CD16-1128-468F-9712-E51F350FEF88}"/>
    <hyperlink ref="B38" location="'Pernoctaciones lugar residen ac'!A1" tooltip="Pernoctaciones registradas en establecimientos alojativos de Canarias e islas según tipología y categoría" display="'Pernoctaciones lugar residen ac'!A1" xr:uid="{6954ADBD-7559-47B3-A73A-57E7A591890E}"/>
    <hyperlink ref="B39" location="'Pernoctaciones lugar reside año'!A1" tooltip="Pernoctaciones registradas en establecimientos alojativos de Canarias e islas según tipología y categoría" display="'Pernoctaciones lugar reside año'!A1" xr:uid="{606B80BD-9FDC-4D84-946D-A5F84F3A6DC5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BFC84366-C8A5-4905-827F-2A4933A45B1E}"/>
    <hyperlink ref="B41" location="'EM evol menusual lugar resd'!A1" tooltip="Evolución mensual de estancia media en Tenerife según lugar de residencia" display="'EM evol menusual lugar resd'!A1" xr:uid="{CB1ADBE3-20BB-4F26-95BF-7EEBD318574C}"/>
    <hyperlink ref="B42" location="'EM evol mensu TF cat '!A1" tooltip="Evolución mensual de estancia media en Tenerife según lugar de residencia" display="'EM evol mensu TF cat '!A1" xr:uid="{11C4DA5A-D678-41F4-8A64-816B2ED3CF61}"/>
    <hyperlink ref="B44" location="'tasa de ocupación evol mens'!A1" tooltip="Evolución mensual de estancia media en Tenerife según lugar de residencia" display="'tasa de ocupación evol mens'!A1" xr:uid="{ED00710F-4024-45DD-B53B-72BF3FE410B5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800D8734-28F4-4918-8E32-1E6FF5E9371C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3AB8F0C2-A82E-411C-B16A-FE1C334A3518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AEFF6C01-EE56-4211-86E5-1423D9BFE034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CB9D6631-3870-44E6-B60D-72AE3E7D89EB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DDA625A6-31F4-42FB-B1CC-F9FE497B32A7}"/>
    <hyperlink ref="B47" location="'ADR municipios'!A1" display="Tarifa media diaria (ADR) Tenerife y municipios" xr:uid="{BC55C6E8-DA0C-466E-885B-D1AD3D1A3975}"/>
    <hyperlink ref="B48" location="'RevPAR  municipios'!A1" display="Ingresos medios por habitación (RevPar) Tenerife y municipios" xr:uid="{05A42067-3992-4F8B-9AA0-911D34FD832B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6B2C-69CA-4537-942D-914AA845044A}">
  <sheetPr>
    <tabColor theme="7" tint="0.79998168889431442"/>
  </sheetPr>
  <dimension ref="A4:M11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262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11584</v>
      </c>
      <c r="D9" s="118">
        <v>3.6785137318255252</v>
      </c>
      <c r="E9" s="117">
        <v>15634</v>
      </c>
      <c r="F9" s="118">
        <f t="shared" ref="F9:J21" si="3">IFERROR(E9/C9-1,"-")</f>
        <v>0.34962016574585641</v>
      </c>
      <c r="G9" s="117">
        <v>17228</v>
      </c>
      <c r="H9" s="118">
        <f t="shared" si="3"/>
        <v>0.10195727261097609</v>
      </c>
      <c r="I9" s="117">
        <v>20420</v>
      </c>
      <c r="J9" s="118">
        <f t="shared" si="3"/>
        <v>0.18527977710703514</v>
      </c>
      <c r="K9" s="117">
        <v>16931</v>
      </c>
      <c r="L9" s="118">
        <f t="shared" ref="L9" si="4">IFERROR(K9/I9-1,"-")</f>
        <v>-0.17086190009794322</v>
      </c>
    </row>
    <row r="10" spans="1:13" x14ac:dyDescent="0.25">
      <c r="A10" s="1" t="s">
        <v>77</v>
      </c>
      <c r="B10" s="116" t="s">
        <v>78</v>
      </c>
      <c r="C10" s="117">
        <v>14671</v>
      </c>
      <c r="D10" s="118">
        <v>6.6212987012987012</v>
      </c>
      <c r="E10" s="117">
        <v>20512</v>
      </c>
      <c r="F10" s="118">
        <f t="shared" si="3"/>
        <v>0.3981323699815964</v>
      </c>
      <c r="G10" s="117">
        <v>17964</v>
      </c>
      <c r="H10" s="118">
        <f t="shared" si="3"/>
        <v>-0.12421996879875197</v>
      </c>
      <c r="I10" s="117">
        <v>19437</v>
      </c>
      <c r="J10" s="118">
        <f t="shared" si="3"/>
        <v>8.199732798931203E-2</v>
      </c>
      <c r="K10" s="117">
        <v>17589</v>
      </c>
      <c r="L10" s="118">
        <f>IFERROR(K10/I10-1,"-")</f>
        <v>-9.5076400679117157E-2</v>
      </c>
    </row>
    <row r="11" spans="1:13" x14ac:dyDescent="0.25">
      <c r="A11" s="1" t="s">
        <v>79</v>
      </c>
      <c r="B11" s="116" t="s">
        <v>80</v>
      </c>
      <c r="C11" s="117">
        <v>19941</v>
      </c>
      <c r="D11" s="118">
        <v>5.4680506000648723</v>
      </c>
      <c r="E11" s="117">
        <v>21527</v>
      </c>
      <c r="F11" s="118">
        <f t="shared" si="3"/>
        <v>7.953462715009274E-2</v>
      </c>
      <c r="G11" s="117">
        <v>21188</v>
      </c>
      <c r="H11" s="118">
        <f t="shared" si="3"/>
        <v>-1.5747665722116388E-2</v>
      </c>
      <c r="I11" s="117">
        <v>20505</v>
      </c>
      <c r="J11" s="118">
        <f t="shared" si="3"/>
        <v>-3.2235227487256934E-2</v>
      </c>
      <c r="K11" s="117">
        <v>18698</v>
      </c>
      <c r="L11" s="118">
        <f>IFERROR(K11/I11-1,"-")</f>
        <v>-8.812484759814676E-2</v>
      </c>
    </row>
    <row r="12" spans="1:13" x14ac:dyDescent="0.25">
      <c r="A12" s="1" t="s">
        <v>81</v>
      </c>
      <c r="B12" s="116" t="s">
        <v>82</v>
      </c>
      <c r="C12" s="117">
        <v>16329</v>
      </c>
      <c r="D12" s="118">
        <v>1.7798774259448416</v>
      </c>
      <c r="E12" s="117">
        <v>26292</v>
      </c>
      <c r="F12" s="118">
        <f t="shared" si="3"/>
        <v>0.61014146610325182</v>
      </c>
      <c r="G12" s="117">
        <v>20460</v>
      </c>
      <c r="H12" s="118">
        <f t="shared" si="3"/>
        <v>-0.221816522136011</v>
      </c>
      <c r="I12" s="117">
        <v>24747</v>
      </c>
      <c r="J12" s="118">
        <f t="shared" si="3"/>
        <v>0.20953079178885625</v>
      </c>
      <c r="K12" s="117">
        <v>20192</v>
      </c>
      <c r="L12" s="118">
        <f>IFERROR(K12/I12-1,"-")</f>
        <v>-0.18406271467248558</v>
      </c>
    </row>
    <row r="13" spans="1:13" x14ac:dyDescent="0.25">
      <c r="A13" s="1" t="s">
        <v>83</v>
      </c>
      <c r="B13" s="116" t="s">
        <v>84</v>
      </c>
      <c r="C13" s="117">
        <v>15949</v>
      </c>
      <c r="D13" s="118">
        <v>1.4305089911612314</v>
      </c>
      <c r="E13" s="117">
        <v>20694</v>
      </c>
      <c r="F13" s="118">
        <f t="shared" si="3"/>
        <v>0.29751081572512383</v>
      </c>
      <c r="G13" s="117">
        <v>21715</v>
      </c>
      <c r="H13" s="118">
        <f t="shared" si="3"/>
        <v>4.9337972359137838E-2</v>
      </c>
      <c r="I13" s="117">
        <v>23114</v>
      </c>
      <c r="J13" s="118">
        <f t="shared" si="3"/>
        <v>6.4425512318673661E-2</v>
      </c>
      <c r="K13" s="117">
        <v>19951</v>
      </c>
      <c r="L13" s="118">
        <f>IFERROR(K13/I13-1,"-")</f>
        <v>-0.13684347148914078</v>
      </c>
    </row>
    <row r="14" spans="1:13" x14ac:dyDescent="0.25">
      <c r="A14" s="1" t="s">
        <v>85</v>
      </c>
      <c r="B14" s="116" t="s">
        <v>86</v>
      </c>
      <c r="C14" s="117">
        <v>13606</v>
      </c>
      <c r="D14" s="118">
        <v>6.6468098448032586E-2</v>
      </c>
      <c r="E14" s="117">
        <v>22097</v>
      </c>
      <c r="F14" s="118">
        <f t="shared" si="3"/>
        <v>0.62406291342054976</v>
      </c>
      <c r="G14" s="117">
        <v>19721</v>
      </c>
      <c r="H14" s="118">
        <f t="shared" si="3"/>
        <v>-0.10752590849436572</v>
      </c>
      <c r="I14" s="117">
        <v>20354</v>
      </c>
      <c r="J14" s="118">
        <f t="shared" si="3"/>
        <v>3.2097763805080781E-2</v>
      </c>
      <c r="K14" s="117">
        <v>18082</v>
      </c>
      <c r="L14" s="118">
        <f>IFERROR(K14/I14-1,"-")</f>
        <v>-0.11162425076152105</v>
      </c>
    </row>
    <row r="15" spans="1:13" x14ac:dyDescent="0.25">
      <c r="A15" s="1" t="s">
        <v>87</v>
      </c>
      <c r="B15" s="116" t="s">
        <v>88</v>
      </c>
      <c r="C15" s="117">
        <v>15515</v>
      </c>
      <c r="D15" s="118">
        <v>0.45571401763933195</v>
      </c>
      <c r="E15" s="117">
        <v>21748</v>
      </c>
      <c r="F15" s="118">
        <f t="shared" si="3"/>
        <v>0.4017402513696422</v>
      </c>
      <c r="G15" s="117">
        <v>20589</v>
      </c>
      <c r="H15" s="118">
        <f t="shared" si="3"/>
        <v>-5.3292256759242207E-2</v>
      </c>
      <c r="I15" s="117">
        <v>22582</v>
      </c>
      <c r="J15" s="118">
        <f t="shared" si="3"/>
        <v>9.6799261741706832E-2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21074</v>
      </c>
      <c r="D16" s="118">
        <v>0.56462989086049453</v>
      </c>
      <c r="E16" s="117">
        <v>20367</v>
      </c>
      <c r="F16" s="118">
        <f t="shared" si="3"/>
        <v>-3.3548448324950186E-2</v>
      </c>
      <c r="G16" s="117">
        <v>22021</v>
      </c>
      <c r="H16" s="118">
        <f t="shared" si="3"/>
        <v>8.1209800166936796E-2</v>
      </c>
      <c r="I16" s="117">
        <v>22682</v>
      </c>
      <c r="J16" s="118">
        <f t="shared" si="3"/>
        <v>3.0016802143408627E-2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17425</v>
      </c>
      <c r="D17" s="118">
        <v>0.33545370938074792</v>
      </c>
      <c r="E17" s="117">
        <v>18863</v>
      </c>
      <c r="F17" s="118">
        <f t="shared" si="3"/>
        <v>8.2525107604017212E-2</v>
      </c>
      <c r="G17" s="117">
        <v>20469</v>
      </c>
      <c r="H17" s="118">
        <f t="shared" si="3"/>
        <v>8.5140221597836963E-2</v>
      </c>
      <c r="I17" s="117">
        <v>18177</v>
      </c>
      <c r="J17" s="118">
        <f t="shared" si="3"/>
        <v>-0.11197420489520737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20050</v>
      </c>
      <c r="D18" s="118">
        <v>0.50480336235364764</v>
      </c>
      <c r="E18" s="117">
        <v>26095</v>
      </c>
      <c r="F18" s="118">
        <f t="shared" si="3"/>
        <v>0.30149625935162105</v>
      </c>
      <c r="G18" s="117">
        <v>21212</v>
      </c>
      <c r="H18" s="118">
        <f t="shared" si="3"/>
        <v>-0.18712397010921633</v>
      </c>
      <c r="I18" s="117">
        <v>20345</v>
      </c>
      <c r="J18" s="118">
        <f t="shared" si="3"/>
        <v>-4.0873090703375414E-2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14824</v>
      </c>
      <c r="D19" s="118">
        <v>0.35453216374269014</v>
      </c>
      <c r="E19" s="117">
        <v>18426</v>
      </c>
      <c r="F19" s="118">
        <f t="shared" si="3"/>
        <v>0.24298434970318405</v>
      </c>
      <c r="G19" s="117">
        <v>18264</v>
      </c>
      <c r="H19" s="118">
        <f t="shared" si="3"/>
        <v>-8.7919244545751063E-3</v>
      </c>
      <c r="I19" s="117">
        <v>17280</v>
      </c>
      <c r="J19" s="118">
        <f t="shared" si="3"/>
        <v>-5.3876478318002574E-2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17905</v>
      </c>
      <c r="D20" s="118">
        <v>0.34240515819463191</v>
      </c>
      <c r="E20" s="117">
        <v>20333</v>
      </c>
      <c r="F20" s="118">
        <f t="shared" si="3"/>
        <v>0.13560457972633344</v>
      </c>
      <c r="G20" s="117">
        <v>18315</v>
      </c>
      <c r="H20" s="118">
        <f t="shared" si="3"/>
        <v>-9.9247528648010674E-2</v>
      </c>
      <c r="I20" s="117">
        <v>21025</v>
      </c>
      <c r="J20" s="118">
        <f t="shared" si="3"/>
        <v>0.14796614796614804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198873</v>
      </c>
      <c r="D21" s="121">
        <v>0.85068723885388842</v>
      </c>
      <c r="E21" s="120">
        <v>252588</v>
      </c>
      <c r="F21" s="121">
        <f t="shared" si="3"/>
        <v>0.27009699657570407</v>
      </c>
      <c r="G21" s="120">
        <v>239146</v>
      </c>
      <c r="H21" s="121">
        <f t="shared" si="3"/>
        <v>-5.3217096615832848E-2</v>
      </c>
      <c r="I21" s="120">
        <v>250668</v>
      </c>
      <c r="J21" s="121">
        <f t="shared" si="3"/>
        <v>4.8179773025682993E-2</v>
      </c>
      <c r="K21" s="120">
        <v>111443</v>
      </c>
      <c r="L21" s="121">
        <v>-0.13325866990208202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9886</v>
      </c>
      <c r="D31" s="118">
        <v>3.002429149797571</v>
      </c>
      <c r="E31" s="117">
        <v>13452</v>
      </c>
      <c r="F31" s="118">
        <f t="shared" ref="F31:J43" si="8">IFERROR(E31/C31-1,"-")</f>
        <v>0.36071211814687443</v>
      </c>
      <c r="G31" s="117">
        <v>15230</v>
      </c>
      <c r="H31" s="118">
        <f t="shared" si="8"/>
        <v>0.13217365447517104</v>
      </c>
      <c r="I31" s="117">
        <v>18184</v>
      </c>
      <c r="J31" s="118">
        <f t="shared" si="8"/>
        <v>0.19395929087327635</v>
      </c>
      <c r="K31" s="117">
        <v>14748</v>
      </c>
      <c r="L31" s="118">
        <f t="shared" ref="L31:L36" si="9">IFERROR(K31/I31-1,"-")</f>
        <v>-0.18895732512098551</v>
      </c>
    </row>
    <row r="32" spans="1:13" x14ac:dyDescent="0.25">
      <c r="B32" s="116" t="s">
        <v>78</v>
      </c>
      <c r="C32" s="117">
        <v>12864</v>
      </c>
      <c r="D32" s="118" t="s">
        <v>249</v>
      </c>
      <c r="E32" s="117">
        <v>18634</v>
      </c>
      <c r="F32" s="118">
        <f t="shared" si="8"/>
        <v>0.44853855721393043</v>
      </c>
      <c r="G32" s="117">
        <v>15773</v>
      </c>
      <c r="H32" s="118">
        <f t="shared" si="8"/>
        <v>-0.15353654609852962</v>
      </c>
      <c r="I32" s="117">
        <v>17286</v>
      </c>
      <c r="J32" s="118">
        <f t="shared" si="8"/>
        <v>9.5923413428009807E-2</v>
      </c>
      <c r="K32" s="117">
        <v>15295</v>
      </c>
      <c r="L32" s="118">
        <f t="shared" si="9"/>
        <v>-0.11517991438158048</v>
      </c>
    </row>
    <row r="33" spans="2:13" x14ac:dyDescent="0.25">
      <c r="B33" s="116" t="s">
        <v>80</v>
      </c>
      <c r="C33" s="117">
        <v>17909</v>
      </c>
      <c r="D33" s="118">
        <v>4.8089523191696397</v>
      </c>
      <c r="E33" s="117">
        <v>19058</v>
      </c>
      <c r="F33" s="118">
        <f t="shared" si="8"/>
        <v>6.4157686079624687E-2</v>
      </c>
      <c r="G33" s="117">
        <v>18718</v>
      </c>
      <c r="H33" s="118">
        <f t="shared" si="8"/>
        <v>-1.7840277049008257E-2</v>
      </c>
      <c r="I33" s="117">
        <v>18027</v>
      </c>
      <c r="J33" s="118">
        <f t="shared" si="8"/>
        <v>-3.6916337215514461E-2</v>
      </c>
      <c r="K33" s="117">
        <v>16320</v>
      </c>
      <c r="L33" s="118">
        <f t="shared" si="9"/>
        <v>-9.4691296388750179E-2</v>
      </c>
    </row>
    <row r="34" spans="2:13" x14ac:dyDescent="0.25">
      <c r="B34" s="116" t="s">
        <v>82</v>
      </c>
      <c r="C34" s="117">
        <v>13700</v>
      </c>
      <c r="D34" s="118">
        <v>1.3398804440649017</v>
      </c>
      <c r="E34" s="117">
        <v>23480</v>
      </c>
      <c r="F34" s="118">
        <f t="shared" si="8"/>
        <v>0.71386861313868621</v>
      </c>
      <c r="G34" s="117">
        <v>17736</v>
      </c>
      <c r="H34" s="118">
        <f t="shared" si="8"/>
        <v>-0.24463373083475293</v>
      </c>
      <c r="I34" s="117">
        <v>21495</v>
      </c>
      <c r="J34" s="118">
        <f t="shared" si="8"/>
        <v>0.21194181326116368</v>
      </c>
      <c r="K34" s="117">
        <v>16642</v>
      </c>
      <c r="L34" s="118">
        <f t="shared" si="9"/>
        <v>-0.22577343568271691</v>
      </c>
    </row>
    <row r="35" spans="2:13" x14ac:dyDescent="0.25">
      <c r="B35" s="116" t="s">
        <v>84</v>
      </c>
      <c r="C35" s="117">
        <v>13928</v>
      </c>
      <c r="D35" s="118">
        <v>1.1254387303525104</v>
      </c>
      <c r="E35" s="117">
        <v>18104</v>
      </c>
      <c r="F35" s="118">
        <f t="shared" si="8"/>
        <v>0.29982768523836878</v>
      </c>
      <c r="G35" s="117">
        <v>19179</v>
      </c>
      <c r="H35" s="118">
        <f t="shared" si="8"/>
        <v>5.937914273088829E-2</v>
      </c>
      <c r="I35" s="117">
        <v>20267</v>
      </c>
      <c r="J35" s="118">
        <f t="shared" si="8"/>
        <v>5.672871369727317E-2</v>
      </c>
      <c r="K35" s="117">
        <v>16762</v>
      </c>
      <c r="L35" s="118">
        <f t="shared" si="9"/>
        <v>-0.1729412345191691</v>
      </c>
    </row>
    <row r="36" spans="2:13" x14ac:dyDescent="0.25">
      <c r="B36" s="116" t="s">
        <v>86</v>
      </c>
      <c r="C36" s="117">
        <v>11319</v>
      </c>
      <c r="D36" s="118">
        <v>-8.8133408523322299E-2</v>
      </c>
      <c r="E36" s="117">
        <v>19134</v>
      </c>
      <c r="F36" s="118">
        <f t="shared" si="8"/>
        <v>0.69043201696262924</v>
      </c>
      <c r="G36" s="117">
        <v>17089</v>
      </c>
      <c r="H36" s="118">
        <f t="shared" si="8"/>
        <v>-0.10687780913557021</v>
      </c>
      <c r="I36" s="117">
        <v>17337</v>
      </c>
      <c r="J36" s="118">
        <f t="shared" si="8"/>
        <v>1.4512259348118617E-2</v>
      </c>
      <c r="K36" s="117">
        <v>15311</v>
      </c>
      <c r="L36" s="118">
        <f t="shared" si="9"/>
        <v>-0.11685989502220684</v>
      </c>
    </row>
    <row r="37" spans="2:13" x14ac:dyDescent="0.25">
      <c r="B37" s="116" t="s">
        <v>88</v>
      </c>
      <c r="C37" s="117">
        <v>12286</v>
      </c>
      <c r="D37" s="118">
        <v>0.26074910210364299</v>
      </c>
      <c r="E37" s="117">
        <v>18317</v>
      </c>
      <c r="F37" s="118">
        <f t="shared" si="8"/>
        <v>0.49088393293179222</v>
      </c>
      <c r="G37" s="117">
        <v>17239</v>
      </c>
      <c r="H37" s="118">
        <f t="shared" si="8"/>
        <v>-5.8852432166839552E-2</v>
      </c>
      <c r="I37" s="117">
        <v>19276</v>
      </c>
      <c r="J37" s="118">
        <f t="shared" si="8"/>
        <v>0.11816230639828307</v>
      </c>
      <c r="K37" s="117"/>
      <c r="L37" s="118"/>
    </row>
    <row r="38" spans="2:13" x14ac:dyDescent="0.25">
      <c r="B38" s="116" t="s">
        <v>90</v>
      </c>
      <c r="C38" s="117">
        <v>17921</v>
      </c>
      <c r="D38" s="118">
        <v>0.60971885385789992</v>
      </c>
      <c r="E38" s="117">
        <v>17179</v>
      </c>
      <c r="F38" s="118">
        <f t="shared" si="8"/>
        <v>-4.1403939512304033E-2</v>
      </c>
      <c r="G38" s="117">
        <v>18498</v>
      </c>
      <c r="H38" s="118">
        <f t="shared" si="8"/>
        <v>7.6779789277606314E-2</v>
      </c>
      <c r="I38" s="117">
        <v>19206</v>
      </c>
      <c r="J38" s="118">
        <f t="shared" si="8"/>
        <v>3.8274408044112862E-2</v>
      </c>
      <c r="K38" s="117"/>
      <c r="L38" s="118"/>
    </row>
    <row r="39" spans="2:13" x14ac:dyDescent="0.25">
      <c r="B39" s="116" t="s">
        <v>92</v>
      </c>
      <c r="C39" s="117">
        <v>14794</v>
      </c>
      <c r="D39" s="118">
        <v>0.3089718633870111</v>
      </c>
      <c r="E39" s="117">
        <v>16071</v>
      </c>
      <c r="F39" s="118">
        <f t="shared" si="8"/>
        <v>8.6318777882925524E-2</v>
      </c>
      <c r="G39" s="117">
        <v>17837</v>
      </c>
      <c r="H39" s="118">
        <f t="shared" si="8"/>
        <v>0.10988737477443844</v>
      </c>
      <c r="I39" s="117">
        <v>15779</v>
      </c>
      <c r="J39" s="118">
        <f t="shared" si="8"/>
        <v>-0.11537814654930767</v>
      </c>
      <c r="K39" s="117"/>
      <c r="L39" s="118"/>
    </row>
    <row r="40" spans="2:13" x14ac:dyDescent="0.25">
      <c r="B40" s="116" t="s">
        <v>94</v>
      </c>
      <c r="C40" s="117">
        <v>17422</v>
      </c>
      <c r="D40" s="118">
        <v>0.54395604395604402</v>
      </c>
      <c r="E40" s="117">
        <v>23469</v>
      </c>
      <c r="F40" s="118">
        <f t="shared" si="8"/>
        <v>0.34708988635059113</v>
      </c>
      <c r="G40" s="117">
        <v>18252</v>
      </c>
      <c r="H40" s="118">
        <f t="shared" si="8"/>
        <v>-0.22229323788827815</v>
      </c>
      <c r="I40" s="117">
        <v>17456</v>
      </c>
      <c r="J40" s="118">
        <f t="shared" si="8"/>
        <v>-4.3611658996274394E-2</v>
      </c>
      <c r="K40" s="117"/>
      <c r="L40" s="118"/>
    </row>
    <row r="41" spans="2:13" x14ac:dyDescent="0.25">
      <c r="B41" s="116" t="s">
        <v>96</v>
      </c>
      <c r="C41" s="117">
        <v>12627</v>
      </c>
      <c r="D41" s="118">
        <v>0.38788744779072326</v>
      </c>
      <c r="E41" s="117">
        <v>16350</v>
      </c>
      <c r="F41" s="118">
        <f t="shared" si="8"/>
        <v>0.29484438108814448</v>
      </c>
      <c r="G41" s="117">
        <v>16167</v>
      </c>
      <c r="H41" s="118">
        <f t="shared" si="8"/>
        <v>-1.1192660550458755E-2</v>
      </c>
      <c r="I41" s="117">
        <v>15283</v>
      </c>
      <c r="J41" s="118">
        <f t="shared" si="8"/>
        <v>-5.4679284963196628E-2</v>
      </c>
      <c r="K41" s="117"/>
      <c r="L41" s="118"/>
    </row>
    <row r="42" spans="2:13" x14ac:dyDescent="0.25">
      <c r="B42" s="116" t="s">
        <v>98</v>
      </c>
      <c r="C42" s="117">
        <v>15138</v>
      </c>
      <c r="D42" s="118">
        <v>0.359375</v>
      </c>
      <c r="E42" s="117">
        <v>17513</v>
      </c>
      <c r="F42" s="118">
        <f t="shared" si="8"/>
        <v>0.15688994583168192</v>
      </c>
      <c r="G42" s="117">
        <v>15560</v>
      </c>
      <c r="H42" s="118">
        <f t="shared" si="8"/>
        <v>-0.11151715868212186</v>
      </c>
      <c r="I42" s="117">
        <v>18388</v>
      </c>
      <c r="J42" s="118">
        <f t="shared" si="8"/>
        <v>0.18174807197943443</v>
      </c>
      <c r="K42" s="117"/>
      <c r="L42" s="118"/>
    </row>
    <row r="43" spans="2:13" ht="15.75" x14ac:dyDescent="0.25">
      <c r="B43" s="119" t="s">
        <v>32</v>
      </c>
      <c r="C43" s="120">
        <v>169794</v>
      </c>
      <c r="D43" s="121">
        <v>0.76874277321166296</v>
      </c>
      <c r="E43" s="120">
        <v>220761</v>
      </c>
      <c r="F43" s="121">
        <f t="shared" si="8"/>
        <v>0.3001696173009647</v>
      </c>
      <c r="G43" s="120">
        <v>207278</v>
      </c>
      <c r="H43" s="121">
        <f t="shared" si="8"/>
        <v>-6.1075099315549441E-2</v>
      </c>
      <c r="I43" s="120">
        <v>217984</v>
      </c>
      <c r="J43" s="121">
        <f t="shared" si="8"/>
        <v>5.1650440471251224E-2</v>
      </c>
      <c r="K43" s="120">
        <v>95078</v>
      </c>
      <c r="L43" s="121">
        <v>-0.15558279157341293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264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0</v>
      </c>
      <c r="D53" s="118" t="s">
        <v>249</v>
      </c>
      <c r="E53" s="117">
        <v>0</v>
      </c>
      <c r="F53" s="118" t="str">
        <f t="shared" ref="F53:J65" si="13">IFERROR(E53/C53-1,"-")</f>
        <v>-</v>
      </c>
      <c r="G53" s="117">
        <v>0</v>
      </c>
      <c r="H53" s="118" t="str">
        <f t="shared" si="13"/>
        <v>-</v>
      </c>
      <c r="I53" s="117">
        <v>0</v>
      </c>
      <c r="J53" s="118" t="str">
        <f t="shared" si="13"/>
        <v>-</v>
      </c>
      <c r="K53" s="117">
        <v>0</v>
      </c>
      <c r="L53" s="118" t="str">
        <f t="shared" ref="L53:L58" si="14">IFERROR(K53/I53-1,"-")</f>
        <v>-</v>
      </c>
    </row>
    <row r="54" spans="1:13" x14ac:dyDescent="0.25">
      <c r="A54" s="1">
        <v>2</v>
      </c>
      <c r="B54" s="116" t="s">
        <v>78</v>
      </c>
      <c r="C54" s="117">
        <v>0</v>
      </c>
      <c r="D54" s="118" t="s">
        <v>249</v>
      </c>
      <c r="E54" s="117">
        <v>0</v>
      </c>
      <c r="F54" s="118" t="str">
        <f t="shared" si="13"/>
        <v>-</v>
      </c>
      <c r="G54" s="117">
        <v>0</v>
      </c>
      <c r="H54" s="118" t="str">
        <f t="shared" si="13"/>
        <v>-</v>
      </c>
      <c r="I54" s="117">
        <v>0</v>
      </c>
      <c r="J54" s="118" t="str">
        <f t="shared" si="13"/>
        <v>-</v>
      </c>
      <c r="K54" s="117">
        <v>0</v>
      </c>
      <c r="L54" s="118" t="str">
        <f t="shared" si="14"/>
        <v>-</v>
      </c>
    </row>
    <row r="55" spans="1:13" x14ac:dyDescent="0.25">
      <c r="A55" s="1">
        <v>3</v>
      </c>
      <c r="B55" s="116" t="s">
        <v>80</v>
      </c>
      <c r="C55" s="117">
        <v>0</v>
      </c>
      <c r="D55" s="118" t="s">
        <v>249</v>
      </c>
      <c r="E55" s="117">
        <v>0</v>
      </c>
      <c r="F55" s="118" t="str">
        <f t="shared" si="13"/>
        <v>-</v>
      </c>
      <c r="G55" s="117">
        <v>0</v>
      </c>
      <c r="H55" s="118" t="str">
        <f t="shared" si="13"/>
        <v>-</v>
      </c>
      <c r="I55" s="117">
        <v>0</v>
      </c>
      <c r="J55" s="118" t="str">
        <f t="shared" si="13"/>
        <v>-</v>
      </c>
      <c r="K55" s="117">
        <v>0</v>
      </c>
      <c r="L55" s="118" t="str">
        <f t="shared" si="14"/>
        <v>-</v>
      </c>
    </row>
    <row r="56" spans="1:13" x14ac:dyDescent="0.25">
      <c r="A56" s="1">
        <v>4</v>
      </c>
      <c r="B56" s="116" t="s">
        <v>82</v>
      </c>
      <c r="C56" s="117">
        <v>0</v>
      </c>
      <c r="D56" s="118" t="s">
        <v>249</v>
      </c>
      <c r="E56" s="117">
        <v>0</v>
      </c>
      <c r="F56" s="118" t="str">
        <f t="shared" si="13"/>
        <v>-</v>
      </c>
      <c r="G56" s="117">
        <v>0</v>
      </c>
      <c r="H56" s="118" t="str">
        <f t="shared" si="13"/>
        <v>-</v>
      </c>
      <c r="I56" s="117">
        <v>0</v>
      </c>
      <c r="J56" s="118" t="str">
        <f t="shared" si="13"/>
        <v>-</v>
      </c>
      <c r="K56" s="117">
        <v>0</v>
      </c>
      <c r="L56" s="118" t="str">
        <f t="shared" si="14"/>
        <v>-</v>
      </c>
    </row>
    <row r="57" spans="1:13" x14ac:dyDescent="0.25">
      <c r="A57" s="1">
        <v>5</v>
      </c>
      <c r="B57" s="116" t="s">
        <v>84</v>
      </c>
      <c r="C57" s="117">
        <v>0</v>
      </c>
      <c r="D57" s="118" t="s">
        <v>249</v>
      </c>
      <c r="E57" s="117">
        <v>0</v>
      </c>
      <c r="F57" s="118" t="str">
        <f t="shared" si="13"/>
        <v>-</v>
      </c>
      <c r="G57" s="117">
        <v>0</v>
      </c>
      <c r="H57" s="118" t="str">
        <f t="shared" si="13"/>
        <v>-</v>
      </c>
      <c r="I57" s="117">
        <v>0</v>
      </c>
      <c r="J57" s="118" t="str">
        <f t="shared" si="13"/>
        <v>-</v>
      </c>
      <c r="K57" s="117">
        <v>0</v>
      </c>
      <c r="L57" s="118" t="str">
        <f t="shared" si="14"/>
        <v>-</v>
      </c>
    </row>
    <row r="58" spans="1:13" x14ac:dyDescent="0.25">
      <c r="A58" s="1">
        <v>6</v>
      </c>
      <c r="B58" s="116" t="s">
        <v>86</v>
      </c>
      <c r="C58" s="117">
        <v>0</v>
      </c>
      <c r="D58" s="118" t="s">
        <v>249</v>
      </c>
      <c r="E58" s="117">
        <v>0</v>
      </c>
      <c r="F58" s="118" t="str">
        <f t="shared" si="13"/>
        <v>-</v>
      </c>
      <c r="G58" s="117">
        <v>0</v>
      </c>
      <c r="H58" s="118" t="str">
        <f t="shared" si="13"/>
        <v>-</v>
      </c>
      <c r="I58" s="117">
        <v>0</v>
      </c>
      <c r="J58" s="118" t="str">
        <f t="shared" si="13"/>
        <v>-</v>
      </c>
      <c r="K58" s="117">
        <v>0</v>
      </c>
      <c r="L58" s="118" t="str">
        <f t="shared" si="14"/>
        <v>-</v>
      </c>
    </row>
    <row r="59" spans="1:13" x14ac:dyDescent="0.25">
      <c r="A59" s="1">
        <v>7</v>
      </c>
      <c r="B59" s="116" t="s">
        <v>88</v>
      </c>
      <c r="C59" s="117">
        <v>0</v>
      </c>
      <c r="D59" s="118" t="s">
        <v>249</v>
      </c>
      <c r="E59" s="117">
        <v>0</v>
      </c>
      <c r="F59" s="118" t="str">
        <f t="shared" si="13"/>
        <v>-</v>
      </c>
      <c r="G59" s="117">
        <v>0</v>
      </c>
      <c r="H59" s="118" t="str">
        <f t="shared" si="13"/>
        <v>-</v>
      </c>
      <c r="I59" s="117">
        <v>0</v>
      </c>
      <c r="J59" s="118" t="str">
        <f t="shared" si="13"/>
        <v>-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0</v>
      </c>
      <c r="D60" s="118" t="s">
        <v>249</v>
      </c>
      <c r="E60" s="117">
        <v>0</v>
      </c>
      <c r="F60" s="118" t="str">
        <f t="shared" si="13"/>
        <v>-</v>
      </c>
      <c r="G60" s="117">
        <v>0</v>
      </c>
      <c r="H60" s="118" t="str">
        <f t="shared" si="13"/>
        <v>-</v>
      </c>
      <c r="I60" s="117">
        <v>0</v>
      </c>
      <c r="J60" s="118" t="str">
        <f t="shared" si="13"/>
        <v>-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0</v>
      </c>
      <c r="D61" s="118" t="s">
        <v>249</v>
      </c>
      <c r="E61" s="117">
        <v>0</v>
      </c>
      <c r="F61" s="118" t="str">
        <f t="shared" si="13"/>
        <v>-</v>
      </c>
      <c r="G61" s="117">
        <v>0</v>
      </c>
      <c r="H61" s="118" t="str">
        <f t="shared" si="13"/>
        <v>-</v>
      </c>
      <c r="I61" s="117">
        <v>0</v>
      </c>
      <c r="J61" s="118" t="str">
        <f t="shared" si="13"/>
        <v>-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0</v>
      </c>
      <c r="D62" s="118" t="s">
        <v>249</v>
      </c>
      <c r="E62" s="117">
        <v>0</v>
      </c>
      <c r="F62" s="118" t="str">
        <f t="shared" si="13"/>
        <v>-</v>
      </c>
      <c r="G62" s="117">
        <v>0</v>
      </c>
      <c r="H62" s="118" t="str">
        <f t="shared" si="13"/>
        <v>-</v>
      </c>
      <c r="I62" s="117">
        <v>0</v>
      </c>
      <c r="J62" s="118" t="str">
        <f t="shared" si="13"/>
        <v>-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0</v>
      </c>
      <c r="D63" s="118" t="s">
        <v>249</v>
      </c>
      <c r="E63" s="117">
        <v>0</v>
      </c>
      <c r="F63" s="118" t="str">
        <f t="shared" si="13"/>
        <v>-</v>
      </c>
      <c r="G63" s="117">
        <v>0</v>
      </c>
      <c r="H63" s="118" t="str">
        <f t="shared" si="13"/>
        <v>-</v>
      </c>
      <c r="I63" s="117">
        <v>0</v>
      </c>
      <c r="J63" s="118" t="str">
        <f t="shared" si="13"/>
        <v>-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0</v>
      </c>
      <c r="D64" s="118" t="s">
        <v>249</v>
      </c>
      <c r="E64" s="117">
        <v>0</v>
      </c>
      <c r="F64" s="118" t="str">
        <f t="shared" si="13"/>
        <v>-</v>
      </c>
      <c r="G64" s="117">
        <v>0</v>
      </c>
      <c r="H64" s="118" t="str">
        <f t="shared" si="13"/>
        <v>-</v>
      </c>
      <c r="I64" s="117">
        <v>0</v>
      </c>
      <c r="J64" s="118" t="str">
        <f t="shared" si="13"/>
        <v>-</v>
      </c>
      <c r="K64" s="117"/>
      <c r="L64" s="118"/>
    </row>
    <row r="65" spans="1:13" ht="15.75" x14ac:dyDescent="0.25">
      <c r="B65" s="119" t="s">
        <v>32</v>
      </c>
      <c r="C65" s="120">
        <v>0</v>
      </c>
      <c r="D65" s="121" t="s">
        <v>249</v>
      </c>
      <c r="E65" s="120">
        <v>0</v>
      </c>
      <c r="F65" s="121" t="str">
        <f t="shared" si="13"/>
        <v>-</v>
      </c>
      <c r="G65" s="120">
        <v>0</v>
      </c>
      <c r="H65" s="121" t="str">
        <f t="shared" si="13"/>
        <v>-</v>
      </c>
      <c r="I65" s="120">
        <v>0</v>
      </c>
      <c r="J65" s="121" t="str">
        <f t="shared" si="13"/>
        <v>-</v>
      </c>
      <c r="K65" s="120">
        <v>0</v>
      </c>
      <c r="L65" s="121" t="s">
        <v>249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265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0</v>
      </c>
      <c r="D75" s="118" t="s">
        <v>249</v>
      </c>
      <c r="E75" s="117">
        <v>0</v>
      </c>
      <c r="F75" s="118" t="str">
        <f t="shared" ref="F75:J87" si="18">IFERROR(E75/C75-1,"-")</f>
        <v>-</v>
      </c>
      <c r="G75" s="117">
        <v>0</v>
      </c>
      <c r="H75" s="118" t="str">
        <f t="shared" si="18"/>
        <v>-</v>
      </c>
      <c r="I75" s="117">
        <v>0</v>
      </c>
      <c r="J75" s="118" t="str">
        <f t="shared" si="18"/>
        <v>-</v>
      </c>
      <c r="K75" s="117">
        <v>0</v>
      </c>
      <c r="L75" s="118" t="str">
        <f t="shared" ref="L75:L80" si="19">IFERROR(K75/I75-1,"-")</f>
        <v>-</v>
      </c>
    </row>
    <row r="76" spans="1:13" x14ac:dyDescent="0.25">
      <c r="A76" s="1">
        <v>2</v>
      </c>
      <c r="B76" s="116" t="s">
        <v>78</v>
      </c>
      <c r="C76" s="117">
        <v>0</v>
      </c>
      <c r="D76" s="118" t="s">
        <v>249</v>
      </c>
      <c r="E76" s="117">
        <v>0</v>
      </c>
      <c r="F76" s="118" t="str">
        <f t="shared" si="18"/>
        <v>-</v>
      </c>
      <c r="G76" s="117">
        <v>0</v>
      </c>
      <c r="H76" s="118" t="str">
        <f t="shared" si="18"/>
        <v>-</v>
      </c>
      <c r="I76" s="117">
        <v>0</v>
      </c>
      <c r="J76" s="118" t="str">
        <f t="shared" si="18"/>
        <v>-</v>
      </c>
      <c r="K76" s="117">
        <v>0</v>
      </c>
      <c r="L76" s="118" t="str">
        <f t="shared" si="19"/>
        <v>-</v>
      </c>
    </row>
    <row r="77" spans="1:13" x14ac:dyDescent="0.25">
      <c r="A77" s="1">
        <v>3</v>
      </c>
      <c r="B77" s="116" t="s">
        <v>80</v>
      </c>
      <c r="C77" s="117">
        <v>0</v>
      </c>
      <c r="D77" s="118" t="s">
        <v>249</v>
      </c>
      <c r="E77" s="117">
        <v>0</v>
      </c>
      <c r="F77" s="118" t="str">
        <f t="shared" si="18"/>
        <v>-</v>
      </c>
      <c r="G77" s="117">
        <v>0</v>
      </c>
      <c r="H77" s="118" t="str">
        <f t="shared" si="18"/>
        <v>-</v>
      </c>
      <c r="I77" s="117">
        <v>0</v>
      </c>
      <c r="J77" s="118" t="str">
        <f t="shared" si="18"/>
        <v>-</v>
      </c>
      <c r="K77" s="117">
        <v>0</v>
      </c>
      <c r="L77" s="118" t="str">
        <f t="shared" si="19"/>
        <v>-</v>
      </c>
    </row>
    <row r="78" spans="1:13" x14ac:dyDescent="0.25">
      <c r="A78" s="1">
        <v>4</v>
      </c>
      <c r="B78" s="116" t="s">
        <v>82</v>
      </c>
      <c r="C78" s="117">
        <v>0</v>
      </c>
      <c r="D78" s="118" t="s">
        <v>249</v>
      </c>
      <c r="E78" s="117">
        <v>0</v>
      </c>
      <c r="F78" s="118" t="str">
        <f t="shared" si="18"/>
        <v>-</v>
      </c>
      <c r="G78" s="117">
        <v>0</v>
      </c>
      <c r="H78" s="118" t="str">
        <f t="shared" si="18"/>
        <v>-</v>
      </c>
      <c r="I78" s="117">
        <v>0</v>
      </c>
      <c r="J78" s="118" t="str">
        <f t="shared" si="18"/>
        <v>-</v>
      </c>
      <c r="K78" s="117">
        <v>0</v>
      </c>
      <c r="L78" s="118" t="str">
        <f t="shared" si="19"/>
        <v>-</v>
      </c>
    </row>
    <row r="79" spans="1:13" x14ac:dyDescent="0.25">
      <c r="A79" s="1">
        <v>5</v>
      </c>
      <c r="B79" s="116" t="s">
        <v>84</v>
      </c>
      <c r="C79" s="117">
        <v>0</v>
      </c>
      <c r="D79" s="118" t="s">
        <v>249</v>
      </c>
      <c r="E79" s="117">
        <v>0</v>
      </c>
      <c r="F79" s="118" t="str">
        <f t="shared" si="18"/>
        <v>-</v>
      </c>
      <c r="G79" s="117">
        <v>0</v>
      </c>
      <c r="H79" s="118" t="str">
        <f t="shared" si="18"/>
        <v>-</v>
      </c>
      <c r="I79" s="117">
        <v>0</v>
      </c>
      <c r="J79" s="118" t="str">
        <f t="shared" si="18"/>
        <v>-</v>
      </c>
      <c r="K79" s="117">
        <v>0</v>
      </c>
      <c r="L79" s="118" t="str">
        <f t="shared" si="19"/>
        <v>-</v>
      </c>
    </row>
    <row r="80" spans="1:13" x14ac:dyDescent="0.25">
      <c r="A80" s="1">
        <v>6</v>
      </c>
      <c r="B80" s="116" t="s">
        <v>86</v>
      </c>
      <c r="C80" s="117">
        <v>0</v>
      </c>
      <c r="D80" s="118" t="s">
        <v>249</v>
      </c>
      <c r="E80" s="117">
        <v>0</v>
      </c>
      <c r="F80" s="118" t="str">
        <f t="shared" si="18"/>
        <v>-</v>
      </c>
      <c r="G80" s="117">
        <v>0</v>
      </c>
      <c r="H80" s="118" t="str">
        <f t="shared" si="18"/>
        <v>-</v>
      </c>
      <c r="I80" s="117">
        <v>0</v>
      </c>
      <c r="J80" s="118" t="str">
        <f t="shared" si="18"/>
        <v>-</v>
      </c>
      <c r="K80" s="117">
        <v>0</v>
      </c>
      <c r="L80" s="118" t="str">
        <f t="shared" si="19"/>
        <v>-</v>
      </c>
    </row>
    <row r="81" spans="1:13" x14ac:dyDescent="0.25">
      <c r="A81" s="1">
        <v>7</v>
      </c>
      <c r="B81" s="116" t="s">
        <v>88</v>
      </c>
      <c r="C81" s="117">
        <v>0</v>
      </c>
      <c r="D81" s="118" t="s">
        <v>249</v>
      </c>
      <c r="E81" s="117">
        <v>0</v>
      </c>
      <c r="F81" s="118" t="str">
        <f t="shared" si="18"/>
        <v>-</v>
      </c>
      <c r="G81" s="117">
        <v>0</v>
      </c>
      <c r="H81" s="118" t="str">
        <f t="shared" si="18"/>
        <v>-</v>
      </c>
      <c r="I81" s="117">
        <v>0</v>
      </c>
      <c r="J81" s="118" t="str">
        <f t="shared" si="18"/>
        <v>-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0</v>
      </c>
      <c r="D82" s="118" t="s">
        <v>249</v>
      </c>
      <c r="E82" s="117">
        <v>0</v>
      </c>
      <c r="F82" s="118" t="str">
        <f t="shared" si="18"/>
        <v>-</v>
      </c>
      <c r="G82" s="117">
        <v>0</v>
      </c>
      <c r="H82" s="118" t="str">
        <f t="shared" si="18"/>
        <v>-</v>
      </c>
      <c r="I82" s="117">
        <v>0</v>
      </c>
      <c r="J82" s="118" t="str">
        <f t="shared" si="18"/>
        <v>-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0</v>
      </c>
      <c r="D83" s="118" t="s">
        <v>249</v>
      </c>
      <c r="E83" s="117">
        <v>0</v>
      </c>
      <c r="F83" s="118" t="str">
        <f t="shared" si="18"/>
        <v>-</v>
      </c>
      <c r="G83" s="117">
        <v>0</v>
      </c>
      <c r="H83" s="118" t="str">
        <f t="shared" si="18"/>
        <v>-</v>
      </c>
      <c r="I83" s="117">
        <v>0</v>
      </c>
      <c r="J83" s="118" t="str">
        <f t="shared" si="18"/>
        <v>-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0</v>
      </c>
      <c r="D84" s="118" t="s">
        <v>249</v>
      </c>
      <c r="E84" s="117">
        <v>0</v>
      </c>
      <c r="F84" s="118" t="str">
        <f t="shared" si="18"/>
        <v>-</v>
      </c>
      <c r="G84" s="117">
        <v>0</v>
      </c>
      <c r="H84" s="118" t="str">
        <f t="shared" si="18"/>
        <v>-</v>
      </c>
      <c r="I84" s="117">
        <v>0</v>
      </c>
      <c r="J84" s="118" t="str">
        <f t="shared" si="18"/>
        <v>-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0</v>
      </c>
      <c r="D85" s="118" t="s">
        <v>249</v>
      </c>
      <c r="E85" s="117">
        <v>0</v>
      </c>
      <c r="F85" s="118" t="str">
        <f t="shared" si="18"/>
        <v>-</v>
      </c>
      <c r="G85" s="117">
        <v>0</v>
      </c>
      <c r="H85" s="118" t="str">
        <f t="shared" si="18"/>
        <v>-</v>
      </c>
      <c r="I85" s="117">
        <v>0</v>
      </c>
      <c r="J85" s="118" t="str">
        <f t="shared" si="18"/>
        <v>-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0</v>
      </c>
      <c r="D86" s="118" t="s">
        <v>249</v>
      </c>
      <c r="E86" s="117">
        <v>0</v>
      </c>
      <c r="F86" s="118" t="str">
        <f t="shared" si="18"/>
        <v>-</v>
      </c>
      <c r="G86" s="117">
        <v>0</v>
      </c>
      <c r="H86" s="118" t="str">
        <f t="shared" si="18"/>
        <v>-</v>
      </c>
      <c r="I86" s="117">
        <v>0</v>
      </c>
      <c r="J86" s="118" t="str">
        <f t="shared" si="18"/>
        <v>-</v>
      </c>
      <c r="K86" s="117"/>
      <c r="L86" s="118"/>
    </row>
    <row r="87" spans="1:13" ht="15.75" x14ac:dyDescent="0.25">
      <c r="B87" s="119" t="s">
        <v>32</v>
      </c>
      <c r="C87" s="120">
        <v>0</v>
      </c>
      <c r="D87" s="121" t="s">
        <v>249</v>
      </c>
      <c r="E87" s="120">
        <v>0</v>
      </c>
      <c r="F87" s="121" t="str">
        <f t="shared" si="18"/>
        <v>-</v>
      </c>
      <c r="G87" s="120">
        <v>0</v>
      </c>
      <c r="H87" s="121" t="str">
        <f t="shared" si="18"/>
        <v>-</v>
      </c>
      <c r="I87" s="120">
        <v>0</v>
      </c>
      <c r="J87" s="121" t="str">
        <f t="shared" si="18"/>
        <v>-</v>
      </c>
      <c r="K87" s="120">
        <v>0</v>
      </c>
      <c r="L87" s="121" t="s">
        <v>249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266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5">
        <f t="shared" ref="C95" si="20">E95-1</f>
        <v>2022</v>
      </c>
      <c r="D95" s="302"/>
      <c r="E95" s="303">
        <f t="shared" ref="E95" si="21">G95-1</f>
        <v>2023</v>
      </c>
      <c r="F95" s="302"/>
      <c r="G95" s="303">
        <f t="shared" ref="G95" si="22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1698</v>
      </c>
      <c r="D97" s="118">
        <v>282</v>
      </c>
      <c r="E97" s="117">
        <v>2182</v>
      </c>
      <c r="F97" s="118">
        <f t="shared" ref="F97:J109" si="23">IFERROR(E97/C97-1,"-")</f>
        <v>0.28504122497055362</v>
      </c>
      <c r="G97" s="117">
        <v>1998</v>
      </c>
      <c r="H97" s="118">
        <f t="shared" si="23"/>
        <v>-8.4326306141154883E-2</v>
      </c>
      <c r="I97" s="117">
        <v>2236</v>
      </c>
      <c r="J97" s="118">
        <f t="shared" si="23"/>
        <v>0.11911911911911921</v>
      </c>
      <c r="K97" s="117">
        <v>2183</v>
      </c>
      <c r="L97" s="118">
        <f t="shared" ref="L97:L102" si="24">IFERROR(K97/I97-1,"-")</f>
        <v>-2.3703041144901627E-2</v>
      </c>
    </row>
    <row r="98" spans="2:12" x14ac:dyDescent="0.25">
      <c r="B98" s="116" t="s">
        <v>78</v>
      </c>
      <c r="C98" s="117">
        <v>1807</v>
      </c>
      <c r="D98" s="118" t="s">
        <v>249</v>
      </c>
      <c r="E98" s="117">
        <v>1878</v>
      </c>
      <c r="F98" s="118">
        <f t="shared" si="23"/>
        <v>3.9291643608190263E-2</v>
      </c>
      <c r="G98" s="117">
        <v>2191</v>
      </c>
      <c r="H98" s="118">
        <f t="shared" si="23"/>
        <v>0.16666666666666674</v>
      </c>
      <c r="I98" s="117">
        <v>2151</v>
      </c>
      <c r="J98" s="118">
        <f t="shared" si="23"/>
        <v>-1.8256503879507058E-2</v>
      </c>
      <c r="K98" s="117">
        <v>2294</v>
      </c>
      <c r="L98" s="118">
        <f t="shared" si="24"/>
        <v>6.6480706648070598E-2</v>
      </c>
    </row>
    <row r="99" spans="2:12" x14ac:dyDescent="0.25">
      <c r="B99" s="116" t="s">
        <v>80</v>
      </c>
      <c r="C99" s="117">
        <v>2032</v>
      </c>
      <c r="D99" s="118" t="s">
        <v>249</v>
      </c>
      <c r="E99" s="117">
        <v>2469</v>
      </c>
      <c r="F99" s="118">
        <f t="shared" si="23"/>
        <v>0.21505905511811019</v>
      </c>
      <c r="G99" s="117">
        <v>2470</v>
      </c>
      <c r="H99" s="118">
        <f t="shared" si="23"/>
        <v>4.0502227622529752E-4</v>
      </c>
      <c r="I99" s="117">
        <v>2478</v>
      </c>
      <c r="J99" s="118">
        <f t="shared" si="23"/>
        <v>3.2388663967610754E-3</v>
      </c>
      <c r="K99" s="117">
        <v>2378</v>
      </c>
      <c r="L99" s="118">
        <f t="shared" si="24"/>
        <v>-4.035512510088779E-2</v>
      </c>
    </row>
    <row r="100" spans="2:12" x14ac:dyDescent="0.25">
      <c r="B100" s="116" t="s">
        <v>82</v>
      </c>
      <c r="C100" s="117">
        <v>2629</v>
      </c>
      <c r="D100" s="118">
        <v>137.36842105263159</v>
      </c>
      <c r="E100" s="117">
        <v>2812</v>
      </c>
      <c r="F100" s="118">
        <f t="shared" si="23"/>
        <v>6.960821605173062E-2</v>
      </c>
      <c r="G100" s="117">
        <v>2724</v>
      </c>
      <c r="H100" s="118">
        <f t="shared" si="23"/>
        <v>-3.1294452347083945E-2</v>
      </c>
      <c r="I100" s="117">
        <v>3252</v>
      </c>
      <c r="J100" s="118">
        <f t="shared" si="23"/>
        <v>0.19383259911894268</v>
      </c>
      <c r="K100" s="117">
        <v>3550</v>
      </c>
      <c r="L100" s="118">
        <f t="shared" si="24"/>
        <v>9.1635916359163572E-2</v>
      </c>
    </row>
    <row r="101" spans="2:12" x14ac:dyDescent="0.25">
      <c r="B101" s="116" t="s">
        <v>84</v>
      </c>
      <c r="C101" s="117">
        <v>2021</v>
      </c>
      <c r="D101" s="118">
        <v>223.55555555555554</v>
      </c>
      <c r="E101" s="117">
        <v>2590</v>
      </c>
      <c r="F101" s="118">
        <f t="shared" si="23"/>
        <v>0.2815437902028699</v>
      </c>
      <c r="G101" s="117">
        <v>2536</v>
      </c>
      <c r="H101" s="118">
        <f t="shared" si="23"/>
        <v>-2.0849420849420874E-2</v>
      </c>
      <c r="I101" s="117">
        <v>2847</v>
      </c>
      <c r="J101" s="118">
        <f t="shared" si="23"/>
        <v>0.12263406940063093</v>
      </c>
      <c r="K101" s="117">
        <v>3189</v>
      </c>
      <c r="L101" s="118">
        <f t="shared" si="24"/>
        <v>0.12012644889357227</v>
      </c>
    </row>
    <row r="102" spans="2:12" x14ac:dyDescent="0.25">
      <c r="B102" s="116" t="s">
        <v>86</v>
      </c>
      <c r="C102" s="117">
        <v>2287</v>
      </c>
      <c r="D102" s="118">
        <v>5.6289855072463766</v>
      </c>
      <c r="E102" s="117">
        <v>2963</v>
      </c>
      <c r="F102" s="118">
        <f t="shared" si="23"/>
        <v>0.29558373414954087</v>
      </c>
      <c r="G102" s="117">
        <v>2632</v>
      </c>
      <c r="H102" s="118">
        <f t="shared" si="23"/>
        <v>-0.11171110361120484</v>
      </c>
      <c r="I102" s="117">
        <v>3017</v>
      </c>
      <c r="J102" s="118">
        <f t="shared" si="23"/>
        <v>0.14627659574468077</v>
      </c>
      <c r="K102" s="117">
        <v>2771</v>
      </c>
      <c r="L102" s="118">
        <f t="shared" si="24"/>
        <v>-8.1537951607557169E-2</v>
      </c>
    </row>
    <row r="103" spans="2:12" x14ac:dyDescent="0.25">
      <c r="B103" s="116" t="s">
        <v>88</v>
      </c>
      <c r="C103" s="117">
        <v>3229</v>
      </c>
      <c r="D103" s="118">
        <v>2.5366922234392115</v>
      </c>
      <c r="E103" s="117">
        <v>3431</v>
      </c>
      <c r="F103" s="118">
        <f t="shared" si="23"/>
        <v>6.2558067513162063E-2</v>
      </c>
      <c r="G103" s="117">
        <v>3350</v>
      </c>
      <c r="H103" s="118">
        <f t="shared" si="23"/>
        <v>-2.3608277470125283E-2</v>
      </c>
      <c r="I103" s="117">
        <v>3306</v>
      </c>
      <c r="J103" s="118">
        <f t="shared" si="23"/>
        <v>-1.3134328358208935E-2</v>
      </c>
      <c r="K103" s="117"/>
      <c r="L103" s="118"/>
    </row>
    <row r="104" spans="2:12" x14ac:dyDescent="0.25">
      <c r="B104" s="116" t="s">
        <v>90</v>
      </c>
      <c r="C104" s="117">
        <v>3153</v>
      </c>
      <c r="D104" s="118">
        <v>0.34974315068493156</v>
      </c>
      <c r="E104" s="117">
        <v>3188</v>
      </c>
      <c r="F104" s="118">
        <f t="shared" si="23"/>
        <v>1.1100539169045298E-2</v>
      </c>
      <c r="G104" s="117">
        <v>3523</v>
      </c>
      <c r="H104" s="118">
        <f t="shared" si="23"/>
        <v>0.10508155583437895</v>
      </c>
      <c r="I104" s="117">
        <v>3476</v>
      </c>
      <c r="J104" s="118">
        <f t="shared" si="23"/>
        <v>-1.3340902639795593E-2</v>
      </c>
      <c r="K104" s="117"/>
      <c r="L104" s="118"/>
    </row>
    <row r="105" spans="2:12" x14ac:dyDescent="0.25">
      <c r="B105" s="116" t="s">
        <v>92</v>
      </c>
      <c r="C105" s="117">
        <v>2631</v>
      </c>
      <c r="D105" s="118">
        <v>0.50687285223367695</v>
      </c>
      <c r="E105" s="117">
        <v>2792</v>
      </c>
      <c r="F105" s="118">
        <f t="shared" si="23"/>
        <v>6.1193462561763612E-2</v>
      </c>
      <c r="G105" s="117">
        <v>2632</v>
      </c>
      <c r="H105" s="118">
        <f t="shared" si="23"/>
        <v>-5.7306590257879653E-2</v>
      </c>
      <c r="I105" s="117">
        <v>2398</v>
      </c>
      <c r="J105" s="118">
        <f t="shared" si="23"/>
        <v>-8.8905775075987847E-2</v>
      </c>
      <c r="K105" s="117"/>
      <c r="L105" s="118"/>
    </row>
    <row r="106" spans="2:12" x14ac:dyDescent="0.25">
      <c r="B106" s="116" t="s">
        <v>94</v>
      </c>
      <c r="C106" s="117">
        <v>2628</v>
      </c>
      <c r="D106" s="118">
        <v>0.28823529411764715</v>
      </c>
      <c r="E106" s="117">
        <v>2626</v>
      </c>
      <c r="F106" s="118">
        <f t="shared" si="23"/>
        <v>-7.6103500761037779E-4</v>
      </c>
      <c r="G106" s="117">
        <v>2960</v>
      </c>
      <c r="H106" s="118">
        <f t="shared" si="23"/>
        <v>0.12718964204112715</v>
      </c>
      <c r="I106" s="117">
        <v>2889</v>
      </c>
      <c r="J106" s="118">
        <f t="shared" si="23"/>
        <v>-2.3986486486486491E-2</v>
      </c>
      <c r="K106" s="117"/>
      <c r="L106" s="118"/>
    </row>
    <row r="107" spans="2:12" x14ac:dyDescent="0.25">
      <c r="B107" s="116" t="s">
        <v>96</v>
      </c>
      <c r="C107" s="117">
        <v>2197</v>
      </c>
      <c r="D107" s="118">
        <v>0.1901408450704225</v>
      </c>
      <c r="E107" s="117">
        <v>2076</v>
      </c>
      <c r="F107" s="118">
        <f t="shared" si="23"/>
        <v>-5.5075102412380561E-2</v>
      </c>
      <c r="G107" s="117">
        <v>2097</v>
      </c>
      <c r="H107" s="118">
        <f t="shared" si="23"/>
        <v>1.0115606936416111E-2</v>
      </c>
      <c r="I107" s="117">
        <v>1997</v>
      </c>
      <c r="J107" s="118">
        <f t="shared" si="23"/>
        <v>-4.7687172150691515E-2</v>
      </c>
      <c r="K107" s="117"/>
      <c r="L107" s="118"/>
    </row>
    <row r="108" spans="2:12" x14ac:dyDescent="0.25">
      <c r="B108" s="116" t="s">
        <v>98</v>
      </c>
      <c r="C108" s="117">
        <v>2767</v>
      </c>
      <c r="D108" s="118">
        <v>0.25658492279745682</v>
      </c>
      <c r="E108" s="117">
        <v>2820</v>
      </c>
      <c r="F108" s="118">
        <f t="shared" si="23"/>
        <v>1.9154318756776201E-2</v>
      </c>
      <c r="G108" s="117">
        <v>2755</v>
      </c>
      <c r="H108" s="118">
        <f t="shared" si="23"/>
        <v>-2.3049645390070927E-2</v>
      </c>
      <c r="I108" s="117">
        <v>2637</v>
      </c>
      <c r="J108" s="118">
        <f t="shared" si="23"/>
        <v>-4.2831215970961845E-2</v>
      </c>
      <c r="K108" s="117"/>
      <c r="L108" s="118"/>
    </row>
    <row r="109" spans="2:12" ht="15.75" x14ac:dyDescent="0.25">
      <c r="B109" s="119" t="s">
        <v>32</v>
      </c>
      <c r="C109" s="120">
        <v>29079</v>
      </c>
      <c r="D109" s="121">
        <v>1.5369917989879602</v>
      </c>
      <c r="E109" s="120">
        <v>31827</v>
      </c>
      <c r="F109" s="121">
        <f t="shared" si="23"/>
        <v>9.4501186423191941E-2</v>
      </c>
      <c r="G109" s="120">
        <v>31868</v>
      </c>
      <c r="H109" s="121">
        <f t="shared" si="23"/>
        <v>1.2882144091495018E-3</v>
      </c>
      <c r="I109" s="120">
        <v>32684</v>
      </c>
      <c r="J109" s="121">
        <f t="shared" si="23"/>
        <v>2.560562319568227E-2</v>
      </c>
      <c r="K109" s="120">
        <v>16365</v>
      </c>
      <c r="L109" s="121">
        <v>2.402853388398718E-2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9:9" x14ac:dyDescent="0.25">
      <c r="I114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E07F-C57B-4AED-AD4D-BF3E57C6C5CB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250668</v>
      </c>
      <c r="D8" s="118">
        <f t="shared" ref="D8:D10" si="0">C8/C9-1</f>
        <v>4.8179773025682993E-2</v>
      </c>
    </row>
    <row r="9" spans="1:5" x14ac:dyDescent="0.25">
      <c r="A9" s="1"/>
      <c r="B9" s="116">
        <f>B8-1</f>
        <v>2024</v>
      </c>
      <c r="C9" s="117">
        <v>239146</v>
      </c>
      <c r="D9" s="118">
        <f t="shared" si="0"/>
        <v>-5.3217096615832848E-2</v>
      </c>
    </row>
    <row r="10" spans="1:5" x14ac:dyDescent="0.25">
      <c r="A10" s="1"/>
      <c r="B10" s="116">
        <f t="shared" ref="B10:B22" si="1">B9-1</f>
        <v>2023</v>
      </c>
      <c r="C10" s="117">
        <v>252588</v>
      </c>
      <c r="D10" s="118">
        <f t="shared" si="0"/>
        <v>0.27009699657570407</v>
      </c>
    </row>
    <row r="11" spans="1:5" x14ac:dyDescent="0.25">
      <c r="A11" s="1"/>
      <c r="B11" s="116">
        <f t="shared" si="1"/>
        <v>2022</v>
      </c>
      <c r="C11" s="117">
        <v>198873</v>
      </c>
      <c r="D11" s="118">
        <f>C11/C12-1</f>
        <v>0.85068723885388842</v>
      </c>
    </row>
    <row r="12" spans="1:5" x14ac:dyDescent="0.25">
      <c r="A12" s="1" t="s">
        <v>77</v>
      </c>
      <c r="B12" s="116">
        <f t="shared" si="1"/>
        <v>2021</v>
      </c>
      <c r="C12" s="117">
        <v>107459</v>
      </c>
      <c r="D12" s="118">
        <f t="shared" ref="D12:D21" si="2">C12/C13-1</f>
        <v>0.38715840293286163</v>
      </c>
    </row>
    <row r="13" spans="1:5" x14ac:dyDescent="0.25">
      <c r="A13" s="1" t="s">
        <v>79</v>
      </c>
      <c r="B13" s="116">
        <f t="shared" si="1"/>
        <v>2020</v>
      </c>
      <c r="C13" s="117">
        <v>77467</v>
      </c>
      <c r="D13" s="118">
        <f t="shared" si="2"/>
        <v>-0.45789742549037449</v>
      </c>
    </row>
    <row r="14" spans="1:5" x14ac:dyDescent="0.25">
      <c r="A14" s="1" t="s">
        <v>81</v>
      </c>
      <c r="B14" s="116">
        <f t="shared" si="1"/>
        <v>2019</v>
      </c>
      <c r="C14" s="117">
        <v>142901</v>
      </c>
      <c r="D14" s="118">
        <f t="shared" si="2"/>
        <v>-2.6540051908417794E-2</v>
      </c>
    </row>
    <row r="15" spans="1:5" x14ac:dyDescent="0.25">
      <c r="A15" s="1" t="s">
        <v>83</v>
      </c>
      <c r="B15" s="116">
        <f t="shared" si="1"/>
        <v>2018</v>
      </c>
      <c r="C15" s="117">
        <v>146797</v>
      </c>
      <c r="D15" s="118">
        <f>C15/C16-1</f>
        <v>-2.1959718307982379E-2</v>
      </c>
    </row>
    <row r="16" spans="1:5" x14ac:dyDescent="0.25">
      <c r="A16" s="1" t="s">
        <v>85</v>
      </c>
      <c r="B16" s="116">
        <f t="shared" si="1"/>
        <v>2017</v>
      </c>
      <c r="C16" s="117">
        <v>150093</v>
      </c>
      <c r="D16" s="118">
        <f>C16/C17-1</f>
        <v>-1.5809421392225742E-2</v>
      </c>
    </row>
    <row r="17" spans="1:5" x14ac:dyDescent="0.25">
      <c r="A17" s="1" t="s">
        <v>87</v>
      </c>
      <c r="B17" s="116">
        <f t="shared" si="1"/>
        <v>2016</v>
      </c>
      <c r="C17" s="117">
        <v>152504</v>
      </c>
      <c r="D17" s="118">
        <f t="shared" si="2"/>
        <v>0.1475698494277351</v>
      </c>
    </row>
    <row r="18" spans="1:5" x14ac:dyDescent="0.25">
      <c r="A18" s="1" t="s">
        <v>89</v>
      </c>
      <c r="B18" s="116">
        <f t="shared" si="1"/>
        <v>2015</v>
      </c>
      <c r="C18" s="117">
        <v>132893</v>
      </c>
      <c r="D18" s="118">
        <f t="shared" si="2"/>
        <v>-2.8410794054642863E-2</v>
      </c>
    </row>
    <row r="19" spans="1:5" x14ac:dyDescent="0.25">
      <c r="A19" s="1" t="s">
        <v>91</v>
      </c>
      <c r="B19" s="116">
        <f t="shared" si="1"/>
        <v>2014</v>
      </c>
      <c r="C19" s="117">
        <v>136779</v>
      </c>
      <c r="D19" s="118">
        <f t="shared" si="2"/>
        <v>-8.9052808532839034E-3</v>
      </c>
    </row>
    <row r="20" spans="1:5" x14ac:dyDescent="0.25">
      <c r="A20" s="1" t="s">
        <v>93</v>
      </c>
      <c r="B20" s="116">
        <f t="shared" si="1"/>
        <v>2013</v>
      </c>
      <c r="C20" s="117">
        <v>138008</v>
      </c>
      <c r="D20" s="118">
        <f>C20/C21-1</f>
        <v>-2.1573757009875849E-2</v>
      </c>
    </row>
    <row r="21" spans="1:5" x14ac:dyDescent="0.25">
      <c r="A21" s="1" t="s">
        <v>95</v>
      </c>
      <c r="B21" s="116">
        <f t="shared" si="1"/>
        <v>2012</v>
      </c>
      <c r="C21" s="117">
        <v>141051</v>
      </c>
      <c r="D21" s="118">
        <f t="shared" si="2"/>
        <v>-7.1825276706631747E-2</v>
      </c>
    </row>
    <row r="22" spans="1:5" x14ac:dyDescent="0.25">
      <c r="A22" s="1" t="s">
        <v>97</v>
      </c>
      <c r="B22" s="116">
        <f t="shared" si="1"/>
        <v>2011</v>
      </c>
      <c r="C22" s="117">
        <v>151966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268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217984</v>
      </c>
      <c r="D31" s="118">
        <f t="shared" ref="D31:D44" si="3">C31/C32-1</f>
        <v>5.1650440471251224E-2</v>
      </c>
    </row>
    <row r="32" spans="1:5" x14ac:dyDescent="0.25">
      <c r="B32" s="116">
        <f>B31-1</f>
        <v>2024</v>
      </c>
      <c r="C32" s="117">
        <v>207278</v>
      </c>
      <c r="D32" s="118">
        <f t="shared" si="3"/>
        <v>-6.1075099315549441E-2</v>
      </c>
    </row>
    <row r="33" spans="2:4" x14ac:dyDescent="0.25">
      <c r="B33" s="116">
        <f t="shared" ref="B33:B45" si="4">B32-1</f>
        <v>2023</v>
      </c>
      <c r="C33" s="117">
        <v>220761</v>
      </c>
      <c r="D33" s="118">
        <f t="shared" si="3"/>
        <v>0.3001696173009647</v>
      </c>
    </row>
    <row r="34" spans="2:4" x14ac:dyDescent="0.25">
      <c r="B34" s="116">
        <f t="shared" si="4"/>
        <v>2022</v>
      </c>
      <c r="C34" s="117">
        <v>169794</v>
      </c>
      <c r="D34" s="118">
        <f t="shared" si="3"/>
        <v>0.76874277321166296</v>
      </c>
    </row>
    <row r="35" spans="2:4" x14ac:dyDescent="0.25">
      <c r="B35" s="116">
        <f t="shared" si="4"/>
        <v>2021</v>
      </c>
      <c r="C35" s="117">
        <v>95997</v>
      </c>
      <c r="D35" s="118">
        <f t="shared" si="3"/>
        <v>0.51178758720609774</v>
      </c>
    </row>
    <row r="36" spans="2:4" x14ac:dyDescent="0.25">
      <c r="B36" s="116">
        <f t="shared" si="4"/>
        <v>2020</v>
      </c>
      <c r="C36" s="117">
        <v>63499</v>
      </c>
      <c r="D36" s="118">
        <f t="shared" si="3"/>
        <v>-0.23119112768481975</v>
      </c>
    </row>
    <row r="37" spans="2:4" x14ac:dyDescent="0.25">
      <c r="B37" s="116">
        <f t="shared" si="4"/>
        <v>2019</v>
      </c>
      <c r="C37" s="117">
        <v>82594</v>
      </c>
      <c r="D37" s="118">
        <f t="shared" si="3"/>
        <v>-3.9492964298174171E-2</v>
      </c>
    </row>
    <row r="38" spans="2:4" x14ac:dyDescent="0.25">
      <c r="B38" s="116">
        <f t="shared" si="4"/>
        <v>2018</v>
      </c>
      <c r="C38" s="117">
        <v>85990</v>
      </c>
      <c r="D38" s="118">
        <f>C38/C39-1</f>
        <v>8.584200424285271E-2</v>
      </c>
    </row>
    <row r="39" spans="2:4" x14ac:dyDescent="0.25">
      <c r="B39" s="116">
        <f t="shared" si="4"/>
        <v>2017</v>
      </c>
      <c r="C39" s="117">
        <v>79192</v>
      </c>
      <c r="D39" s="118">
        <f>C39/C40-1</f>
        <v>-0.11417353661674068</v>
      </c>
    </row>
    <row r="40" spans="2:4" x14ac:dyDescent="0.25">
      <c r="B40" s="116">
        <f t="shared" si="4"/>
        <v>2016</v>
      </c>
      <c r="C40" s="117">
        <v>89399</v>
      </c>
      <c r="D40" s="118">
        <f t="shared" si="3"/>
        <v>0.23348096637553972</v>
      </c>
    </row>
    <row r="41" spans="2:4" x14ac:dyDescent="0.25">
      <c r="B41" s="116">
        <f t="shared" si="4"/>
        <v>2015</v>
      </c>
      <c r="C41" s="117">
        <v>72477</v>
      </c>
      <c r="D41" s="118">
        <f t="shared" si="3"/>
        <v>-5.5514289065248801E-2</v>
      </c>
    </row>
    <row r="42" spans="2:4" x14ac:dyDescent="0.25">
      <c r="B42" s="116">
        <f t="shared" si="4"/>
        <v>2014</v>
      </c>
      <c r="C42" s="117">
        <v>76737</v>
      </c>
      <c r="D42" s="118">
        <f t="shared" si="3"/>
        <v>-3.2039557500914473E-2</v>
      </c>
    </row>
    <row r="43" spans="2:4" x14ac:dyDescent="0.25">
      <c r="B43" s="116">
        <f t="shared" si="4"/>
        <v>2013</v>
      </c>
      <c r="C43" s="117">
        <v>79277</v>
      </c>
      <c r="D43" s="118">
        <f>C43/C44-1</f>
        <v>-1.0039834667399217E-2</v>
      </c>
    </row>
    <row r="44" spans="2:4" x14ac:dyDescent="0.25">
      <c r="B44" s="116">
        <f t="shared" si="4"/>
        <v>2012</v>
      </c>
      <c r="C44" s="117">
        <v>80081</v>
      </c>
      <c r="D44" s="118">
        <f t="shared" si="3"/>
        <v>-0.14801102209739025</v>
      </c>
    </row>
    <row r="45" spans="2:4" x14ac:dyDescent="0.25">
      <c r="B45" s="116">
        <f t="shared" si="4"/>
        <v>2011</v>
      </c>
      <c r="C45" s="117">
        <v>93993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269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0</v>
      </c>
      <c r="D54" s="118" t="e">
        <f t="shared" ref="D54:D56" si="5">C54/C55-1</f>
        <v>#DIV/0!</v>
      </c>
    </row>
    <row r="55" spans="1:5" x14ac:dyDescent="0.25">
      <c r="A55" s="1"/>
      <c r="B55" s="116">
        <f>B54-1</f>
        <v>2024</v>
      </c>
      <c r="C55" s="117">
        <v>0</v>
      </c>
      <c r="D55" s="118" t="e">
        <f t="shared" si="5"/>
        <v>#DIV/0!</v>
      </c>
    </row>
    <row r="56" spans="1:5" x14ac:dyDescent="0.25">
      <c r="A56" s="1"/>
      <c r="B56" s="116">
        <f t="shared" ref="B56:B68" si="6">B55-1</f>
        <v>2023</v>
      </c>
      <c r="C56" s="117">
        <v>0</v>
      </c>
      <c r="D56" s="118" t="e">
        <f t="shared" si="5"/>
        <v>#DIV/0!</v>
      </c>
    </row>
    <row r="57" spans="1:5" x14ac:dyDescent="0.25">
      <c r="A57" s="1"/>
      <c r="B57" s="116">
        <f t="shared" si="6"/>
        <v>2022</v>
      </c>
      <c r="C57" s="117">
        <v>0</v>
      </c>
      <c r="D57" s="118" t="e">
        <f>C57/C58-1</f>
        <v>#DIV/0!</v>
      </c>
    </row>
    <row r="58" spans="1:5" x14ac:dyDescent="0.25">
      <c r="A58" s="1">
        <v>2</v>
      </c>
      <c r="B58" s="116">
        <f t="shared" si="6"/>
        <v>2021</v>
      </c>
      <c r="C58" s="117">
        <v>0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>
        <f t="shared" si="7"/>
        <v>-1</v>
      </c>
    </row>
    <row r="60" spans="1:5" x14ac:dyDescent="0.25">
      <c r="A60" s="1">
        <v>4</v>
      </c>
      <c r="B60" s="116">
        <f t="shared" si="6"/>
        <v>2019</v>
      </c>
      <c r="C60" s="117">
        <v>82594</v>
      </c>
      <c r="D60" s="118">
        <f t="shared" si="7"/>
        <v>-3.9492964298174171E-2</v>
      </c>
    </row>
    <row r="61" spans="1:5" x14ac:dyDescent="0.25">
      <c r="A61" s="1">
        <v>5</v>
      </c>
      <c r="B61" s="116">
        <f t="shared" si="6"/>
        <v>2018</v>
      </c>
      <c r="C61" s="117">
        <v>85990</v>
      </c>
      <c r="D61" s="118">
        <f>C61/C62-1</f>
        <v>8.584200424285271E-2</v>
      </c>
    </row>
    <row r="62" spans="1:5" x14ac:dyDescent="0.25">
      <c r="A62" s="1">
        <v>6</v>
      </c>
      <c r="B62" s="116">
        <f t="shared" si="6"/>
        <v>2017</v>
      </c>
      <c r="C62" s="117">
        <v>79192</v>
      </c>
      <c r="D62" s="118">
        <f>C62/C63-1</f>
        <v>-0.11417353661674068</v>
      </c>
    </row>
    <row r="63" spans="1:5" x14ac:dyDescent="0.25">
      <c r="A63" s="1">
        <v>7</v>
      </c>
      <c r="B63" s="116">
        <f t="shared" si="6"/>
        <v>2016</v>
      </c>
      <c r="C63" s="117">
        <v>89399</v>
      </c>
      <c r="D63" s="118">
        <f t="shared" si="7"/>
        <v>0.23348096637553972</v>
      </c>
    </row>
    <row r="64" spans="1:5" x14ac:dyDescent="0.25">
      <c r="A64" s="1">
        <v>8</v>
      </c>
      <c r="B64" s="116">
        <f t="shared" si="6"/>
        <v>2015</v>
      </c>
      <c r="C64" s="117">
        <v>72477</v>
      </c>
      <c r="D64" s="118">
        <f t="shared" si="7"/>
        <v>-5.5514289065248801E-2</v>
      </c>
    </row>
    <row r="65" spans="1:5" x14ac:dyDescent="0.25">
      <c r="A65" s="1">
        <v>9</v>
      </c>
      <c r="B65" s="116">
        <f t="shared" si="6"/>
        <v>2014</v>
      </c>
      <c r="C65" s="117">
        <v>76737</v>
      </c>
      <c r="D65" s="118">
        <f t="shared" si="7"/>
        <v>-3.2039557500914473E-2</v>
      </c>
    </row>
    <row r="66" spans="1:5" x14ac:dyDescent="0.25">
      <c r="A66" s="1">
        <v>10</v>
      </c>
      <c r="B66" s="116">
        <f t="shared" si="6"/>
        <v>2013</v>
      </c>
      <c r="C66" s="117">
        <v>79277</v>
      </c>
      <c r="D66" s="118">
        <f>C66/C67-1</f>
        <v>-1.0039834667399217E-2</v>
      </c>
    </row>
    <row r="67" spans="1:5" x14ac:dyDescent="0.25">
      <c r="A67" s="1">
        <v>11</v>
      </c>
      <c r="B67" s="116">
        <f t="shared" si="6"/>
        <v>2012</v>
      </c>
      <c r="C67" s="117">
        <v>80081</v>
      </c>
      <c r="D67" s="118">
        <f t="shared" si="7"/>
        <v>-0.14801102209739025</v>
      </c>
    </row>
    <row r="68" spans="1:5" x14ac:dyDescent="0.25">
      <c r="A68" s="1">
        <v>12</v>
      </c>
      <c r="B68" s="116">
        <f t="shared" si="6"/>
        <v>2011</v>
      </c>
      <c r="C68" s="117">
        <v>93993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0</v>
      </c>
      <c r="D77" s="118" t="e">
        <f t="shared" ref="D77:D83" si="8">C77/C78-1</f>
        <v>#DIV/0!</v>
      </c>
    </row>
    <row r="78" spans="1:5" x14ac:dyDescent="0.25">
      <c r="A78" s="1"/>
      <c r="B78" s="116">
        <f>B77-1</f>
        <v>2024</v>
      </c>
      <c r="C78" s="117">
        <v>0</v>
      </c>
      <c r="D78" s="118" t="e">
        <f t="shared" si="8"/>
        <v>#DIV/0!</v>
      </c>
    </row>
    <row r="79" spans="1:5" x14ac:dyDescent="0.25">
      <c r="A79" s="1"/>
      <c r="B79" s="116">
        <f t="shared" ref="B79:B91" si="9">B78-1</f>
        <v>2023</v>
      </c>
      <c r="C79" s="117">
        <v>0</v>
      </c>
      <c r="D79" s="118" t="e">
        <f t="shared" si="8"/>
        <v>#DIV/0!</v>
      </c>
    </row>
    <row r="80" spans="1:5" x14ac:dyDescent="0.25">
      <c r="A80" s="1"/>
      <c r="B80" s="116">
        <f t="shared" si="9"/>
        <v>2022</v>
      </c>
      <c r="C80" s="117">
        <v>0</v>
      </c>
      <c r="D80" s="118" t="e">
        <f t="shared" si="8"/>
        <v>#DIV/0!</v>
      </c>
    </row>
    <row r="81" spans="1:5" x14ac:dyDescent="0.25">
      <c r="A81" s="1">
        <v>2</v>
      </c>
      <c r="B81" s="116">
        <f t="shared" si="9"/>
        <v>2021</v>
      </c>
      <c r="C81" s="117">
        <v>0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 t="e">
        <f t="shared" si="8"/>
        <v>#DIV/0!</v>
      </c>
    </row>
    <row r="83" spans="1:5" x14ac:dyDescent="0.25">
      <c r="A83" s="1">
        <v>4</v>
      </c>
      <c r="B83" s="116">
        <f t="shared" si="9"/>
        <v>2019</v>
      </c>
      <c r="C83" s="117">
        <v>0</v>
      </c>
      <c r="D83" s="118" t="e">
        <f t="shared" si="8"/>
        <v>#DIV/0!</v>
      </c>
    </row>
    <row r="84" spans="1:5" x14ac:dyDescent="0.25">
      <c r="A84" s="1">
        <v>5</v>
      </c>
      <c r="B84" s="116">
        <f t="shared" si="9"/>
        <v>2018</v>
      </c>
      <c r="C84" s="117">
        <v>0</v>
      </c>
      <c r="D84" s="118" t="e">
        <f>C84/C85-1</f>
        <v>#DIV/0!</v>
      </c>
    </row>
    <row r="85" spans="1:5" x14ac:dyDescent="0.25">
      <c r="A85" s="1">
        <v>6</v>
      </c>
      <c r="B85" s="116">
        <f t="shared" si="9"/>
        <v>2017</v>
      </c>
      <c r="C85" s="117">
        <v>0</v>
      </c>
      <c r="D85" s="118" t="e">
        <f>C85/C86-1</f>
        <v>#DIV/0!</v>
      </c>
    </row>
    <row r="86" spans="1:5" x14ac:dyDescent="0.25">
      <c r="A86" s="1">
        <v>7</v>
      </c>
      <c r="B86" s="116">
        <f t="shared" si="9"/>
        <v>2016</v>
      </c>
      <c r="C86" s="117">
        <v>0</v>
      </c>
      <c r="D86" s="118" t="e">
        <f t="shared" ref="D86:D88" si="10">C86/C87-1</f>
        <v>#DIV/0!</v>
      </c>
    </row>
    <row r="87" spans="1:5" x14ac:dyDescent="0.25">
      <c r="A87" s="1">
        <v>8</v>
      </c>
      <c r="B87" s="116">
        <f t="shared" si="9"/>
        <v>2015</v>
      </c>
      <c r="C87" s="117">
        <v>0</v>
      </c>
      <c r="D87" s="118" t="e">
        <f t="shared" si="10"/>
        <v>#DIV/0!</v>
      </c>
    </row>
    <row r="88" spans="1:5" x14ac:dyDescent="0.25">
      <c r="A88" s="1">
        <v>9</v>
      </c>
      <c r="B88" s="116">
        <f t="shared" si="9"/>
        <v>2014</v>
      </c>
      <c r="C88" s="117">
        <v>0</v>
      </c>
      <c r="D88" s="118" t="e">
        <f t="shared" si="10"/>
        <v>#DIV/0!</v>
      </c>
    </row>
    <row r="89" spans="1:5" x14ac:dyDescent="0.25">
      <c r="A89" s="1">
        <v>10</v>
      </c>
      <c r="B89" s="116">
        <f t="shared" si="9"/>
        <v>2013</v>
      </c>
      <c r="C89" s="117">
        <v>0</v>
      </c>
      <c r="D89" s="118" t="e">
        <f>C89/C90-1</f>
        <v>#DIV/0!</v>
      </c>
    </row>
    <row r="90" spans="1:5" x14ac:dyDescent="0.25">
      <c r="A90" s="1">
        <v>11</v>
      </c>
      <c r="B90" s="116">
        <f t="shared" si="9"/>
        <v>2012</v>
      </c>
      <c r="C90" s="117">
        <v>0</v>
      </c>
      <c r="D90" s="118" t="e">
        <f t="shared" ref="D90" si="11">C90/C91-1</f>
        <v>#DIV/0!</v>
      </c>
    </row>
    <row r="91" spans="1:5" x14ac:dyDescent="0.25">
      <c r="A91" s="1">
        <v>12</v>
      </c>
      <c r="B91" s="116">
        <f t="shared" si="9"/>
        <v>2011</v>
      </c>
      <c r="C91" s="117">
        <v>0</v>
      </c>
      <c r="D91" s="118"/>
    </row>
    <row r="92" spans="1:5" ht="6" customHeight="1" x14ac:dyDescent="0.25">
      <c r="C92" s="117" t="s">
        <v>249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270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>
        <v>32684</v>
      </c>
      <c r="D100" s="118">
        <f t="shared" ref="D100:D113" si="12">C100/C101-1</f>
        <v>2.560562319568227E-2</v>
      </c>
    </row>
    <row r="101" spans="2:5" x14ac:dyDescent="0.25">
      <c r="B101" s="116">
        <f>B100-1</f>
        <v>2024</v>
      </c>
      <c r="C101" s="117">
        <v>31868</v>
      </c>
      <c r="D101" s="118">
        <f t="shared" si="12"/>
        <v>1.2882144091495018E-3</v>
      </c>
    </row>
    <row r="102" spans="2:5" x14ac:dyDescent="0.25">
      <c r="B102" s="116">
        <f t="shared" ref="B102:B114" si="13">B101-1</f>
        <v>2023</v>
      </c>
      <c r="C102" s="117">
        <v>31827</v>
      </c>
      <c r="D102" s="118">
        <f t="shared" si="12"/>
        <v>9.4501186423191941E-2</v>
      </c>
    </row>
    <row r="103" spans="2:5" x14ac:dyDescent="0.25">
      <c r="B103" s="116">
        <f t="shared" si="13"/>
        <v>2022</v>
      </c>
      <c r="C103" s="117">
        <v>29079</v>
      </c>
      <c r="D103" s="118">
        <f t="shared" si="12"/>
        <v>1.5369917989879602</v>
      </c>
    </row>
    <row r="104" spans="2:5" x14ac:dyDescent="0.25">
      <c r="B104" s="116">
        <f t="shared" si="13"/>
        <v>2021</v>
      </c>
      <c r="C104" s="117">
        <v>11462</v>
      </c>
      <c r="D104" s="118">
        <f t="shared" si="12"/>
        <v>-0.17941008018327609</v>
      </c>
    </row>
    <row r="105" spans="2:5" x14ac:dyDescent="0.25">
      <c r="B105" s="116">
        <f t="shared" si="13"/>
        <v>2020</v>
      </c>
      <c r="C105" s="117">
        <v>13968</v>
      </c>
      <c r="D105" s="118">
        <f t="shared" si="12"/>
        <v>-0.76838509625748252</v>
      </c>
    </row>
    <row r="106" spans="2:5" x14ac:dyDescent="0.25">
      <c r="B106" s="116">
        <f t="shared" si="13"/>
        <v>2019</v>
      </c>
      <c r="C106" s="117">
        <v>60307</v>
      </c>
      <c r="D106" s="118">
        <f t="shared" si="12"/>
        <v>-8.2227375137731151E-3</v>
      </c>
    </row>
    <row r="107" spans="2:5" x14ac:dyDescent="0.25">
      <c r="B107" s="116">
        <f t="shared" si="13"/>
        <v>2018</v>
      </c>
      <c r="C107" s="117">
        <v>60807</v>
      </c>
      <c r="D107" s="118">
        <f t="shared" si="12"/>
        <v>-0.14236752655110652</v>
      </c>
    </row>
    <row r="108" spans="2:5" x14ac:dyDescent="0.25">
      <c r="B108" s="116">
        <f t="shared" si="13"/>
        <v>2017</v>
      </c>
      <c r="C108" s="117">
        <v>70901</v>
      </c>
      <c r="D108" s="118">
        <f t="shared" si="12"/>
        <v>0.12354013152682031</v>
      </c>
    </row>
    <row r="109" spans="2:5" x14ac:dyDescent="0.25">
      <c r="B109" s="116">
        <f t="shared" si="13"/>
        <v>2016</v>
      </c>
      <c r="C109" s="117">
        <v>63105</v>
      </c>
      <c r="D109" s="118">
        <f t="shared" si="12"/>
        <v>4.4508077330508433E-2</v>
      </c>
    </row>
    <row r="110" spans="2:5" x14ac:dyDescent="0.25">
      <c r="B110" s="116">
        <f t="shared" si="13"/>
        <v>2015</v>
      </c>
      <c r="C110" s="117">
        <v>60416</v>
      </c>
      <c r="D110" s="118">
        <f t="shared" si="12"/>
        <v>6.2289730521967179E-3</v>
      </c>
    </row>
    <row r="111" spans="2:5" x14ac:dyDescent="0.25">
      <c r="B111" s="116">
        <f t="shared" si="13"/>
        <v>2014</v>
      </c>
      <c r="C111" s="117">
        <v>60042</v>
      </c>
      <c r="D111" s="118">
        <f t="shared" si="12"/>
        <v>2.2322112683250683E-2</v>
      </c>
    </row>
    <row r="112" spans="2:5" x14ac:dyDescent="0.25">
      <c r="B112" s="116">
        <f t="shared" si="13"/>
        <v>2013</v>
      </c>
      <c r="C112" s="117">
        <v>58731</v>
      </c>
      <c r="D112" s="118">
        <f t="shared" si="12"/>
        <v>-3.6722978514023286E-2</v>
      </c>
    </row>
    <row r="113" spans="2:4" x14ac:dyDescent="0.25">
      <c r="B113" s="116">
        <f t="shared" si="13"/>
        <v>2012</v>
      </c>
      <c r="C113" s="117">
        <v>60970</v>
      </c>
      <c r="D113" s="118">
        <f t="shared" si="12"/>
        <v>5.1696479395580752E-2</v>
      </c>
    </row>
    <row r="114" spans="2:4" x14ac:dyDescent="0.25">
      <c r="B114" s="116">
        <f t="shared" si="13"/>
        <v>2011</v>
      </c>
      <c r="C114" s="117">
        <v>57973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9EBD-E1DB-4C1A-A061-AADB76FAD6E1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271</v>
      </c>
      <c r="D5" s="129" t="s">
        <v>241</v>
      </c>
      <c r="E5" s="129" t="s">
        <v>242</v>
      </c>
      <c r="F5" s="129" t="s">
        <v>243</v>
      </c>
      <c r="G5" s="129" t="s">
        <v>244</v>
      </c>
      <c r="H5" s="129" t="s">
        <v>245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272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8848-2299-43E6-BB5E-DD90FD2DF49C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273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52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77467</v>
      </c>
      <c r="P8" s="157">
        <v>107459</v>
      </c>
      <c r="Q8" s="157">
        <v>198873</v>
      </c>
      <c r="R8" s="157">
        <v>252588</v>
      </c>
      <c r="S8" s="157">
        <v>239146</v>
      </c>
      <c r="T8" s="157">
        <v>250668</v>
      </c>
      <c r="U8" s="158">
        <f>IFERROR(T8/S8-1,"-")</f>
        <v>4.8179773025682993E-2</v>
      </c>
      <c r="V8" s="157">
        <f>T8-S8</f>
        <v>11522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30584</v>
      </c>
      <c r="P9" s="160">
        <v>44398</v>
      </c>
      <c r="Q9" s="160">
        <v>48630</v>
      </c>
      <c r="R9" s="160">
        <v>55684</v>
      </c>
      <c r="S9" s="160">
        <v>49807</v>
      </c>
      <c r="T9" s="160">
        <v>52122</v>
      </c>
      <c r="U9" s="161">
        <f>IFERROR(T9/S9-1,"-")</f>
        <v>4.647941052462512E-2</v>
      </c>
      <c r="V9" s="160">
        <f t="shared" ref="V9:V19" si="2">T9-S9</f>
        <v>2315</v>
      </c>
      <c r="W9" s="161">
        <f>T9/T$8</f>
        <v>0.20793240461486906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4963</v>
      </c>
      <c r="P10" s="164">
        <v>24120</v>
      </c>
      <c r="Q10" s="164">
        <v>16359</v>
      </c>
      <c r="R10" s="164">
        <v>19520</v>
      </c>
      <c r="S10" s="164">
        <v>16099</v>
      </c>
      <c r="T10" s="164">
        <v>20486</v>
      </c>
      <c r="U10" s="165">
        <f>IFERROR(T10/S10-1,"-")</f>
        <v>0.2725013976023356</v>
      </c>
      <c r="V10" s="164">
        <f t="shared" si="2"/>
        <v>4387</v>
      </c>
      <c r="W10" s="165">
        <f>T10/T$8</f>
        <v>8.1725629118994045E-2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25621</v>
      </c>
      <c r="P11" s="164">
        <v>20278</v>
      </c>
      <c r="Q11" s="164">
        <v>32271</v>
      </c>
      <c r="R11" s="164">
        <v>36164</v>
      </c>
      <c r="S11" s="164">
        <v>33708</v>
      </c>
      <c r="T11" s="164">
        <v>31636</v>
      </c>
      <c r="U11" s="165">
        <f>IFERROR(T11/S11-1,"-")</f>
        <v>-6.146908745698354E-2</v>
      </c>
      <c r="V11" s="164">
        <f t="shared" si="2"/>
        <v>-2072</v>
      </c>
      <c r="W11" s="165">
        <f>T11/T$8</f>
        <v>0.12620677549587503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46883</v>
      </c>
      <c r="P12" s="160">
        <v>63061</v>
      </c>
      <c r="Q12" s="160">
        <v>150243</v>
      </c>
      <c r="R12" s="160">
        <v>196904</v>
      </c>
      <c r="S12" s="160">
        <v>189339</v>
      </c>
      <c r="T12" s="160">
        <v>198546</v>
      </c>
      <c r="U12" s="161">
        <f>IFERROR(T12/S12-1,"-")</f>
        <v>4.8627065739229591E-2</v>
      </c>
      <c r="V12" s="160">
        <f t="shared" si="2"/>
        <v>9207</v>
      </c>
      <c r="W12" s="161">
        <f>T12/T$8</f>
        <v>0.79206759538513094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26382</v>
      </c>
      <c r="P13" s="164">
        <v>26812</v>
      </c>
      <c r="Q13" s="164">
        <v>90804</v>
      </c>
      <c r="R13" s="164">
        <v>128108</v>
      </c>
      <c r="S13" s="164">
        <v>116734</v>
      </c>
      <c r="T13" s="164">
        <v>118438</v>
      </c>
      <c r="U13" s="165">
        <f t="shared" ref="U13:U20" si="4">IFERROR(T13/S13-1,"-")</f>
        <v>1.4597289564308502E-2</v>
      </c>
      <c r="V13" s="164">
        <f t="shared" si="2"/>
        <v>1704</v>
      </c>
      <c r="W13" s="165">
        <f t="shared" ref="W13:W20" si="5">T13/T$8</f>
        <v>0.47248950803453171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3197</v>
      </c>
      <c r="P14" s="164">
        <v>7197</v>
      </c>
      <c r="Q14" s="164">
        <v>6944</v>
      </c>
      <c r="R14" s="164">
        <v>8880</v>
      </c>
      <c r="S14" s="164">
        <v>8516</v>
      </c>
      <c r="T14" s="164">
        <v>9837</v>
      </c>
      <c r="U14" s="165">
        <f t="shared" si="4"/>
        <v>0.15511977454203851</v>
      </c>
      <c r="V14" s="164">
        <f t="shared" si="2"/>
        <v>1321</v>
      </c>
      <c r="W14" s="165">
        <f t="shared" si="5"/>
        <v>3.9243142323711046E-2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2498</v>
      </c>
      <c r="P15" s="164">
        <v>6746</v>
      </c>
      <c r="Q15" s="164">
        <v>9830</v>
      </c>
      <c r="R15" s="164">
        <v>13414</v>
      </c>
      <c r="S15" s="164">
        <v>14245</v>
      </c>
      <c r="T15" s="164">
        <v>15602</v>
      </c>
      <c r="U15" s="165">
        <f t="shared" si="4"/>
        <v>9.5261495261495188E-2</v>
      </c>
      <c r="V15" s="164">
        <f t="shared" si="2"/>
        <v>1357</v>
      </c>
      <c r="W15" s="165">
        <f t="shared" si="5"/>
        <v>6.2241690203775513E-2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1300</v>
      </c>
      <c r="P16" s="164">
        <v>3663</v>
      </c>
      <c r="Q16" s="164">
        <v>6290</v>
      </c>
      <c r="R16" s="164">
        <v>6514</v>
      </c>
      <c r="S16" s="164">
        <v>6482</v>
      </c>
      <c r="T16" s="164">
        <v>6405</v>
      </c>
      <c r="U16" s="165">
        <f t="shared" si="4"/>
        <v>-1.1879049676025932E-2</v>
      </c>
      <c r="V16" s="164">
        <f t="shared" si="2"/>
        <v>-77</v>
      </c>
      <c r="W16" s="165">
        <f t="shared" si="5"/>
        <v>2.5551725788692612E-2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2838</v>
      </c>
      <c r="P17" s="164">
        <v>4368</v>
      </c>
      <c r="Q17" s="164">
        <v>4750</v>
      </c>
      <c r="R17" s="164">
        <v>5340</v>
      </c>
      <c r="S17" s="164">
        <v>5146</v>
      </c>
      <c r="T17" s="164">
        <v>4828</v>
      </c>
      <c r="U17" s="165">
        <f t="shared" si="4"/>
        <v>-6.1795569374271331E-2</v>
      </c>
      <c r="V17" s="164">
        <f t="shared" si="2"/>
        <v>-318</v>
      </c>
      <c r="W17" s="165">
        <f t="shared" si="5"/>
        <v>1.9260535848213575E-2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406</v>
      </c>
      <c r="P18" s="164">
        <v>369</v>
      </c>
      <c r="Q18" s="164">
        <v>1261</v>
      </c>
      <c r="R18" s="164">
        <v>1457</v>
      </c>
      <c r="S18" s="164">
        <v>1177</v>
      </c>
      <c r="T18" s="164">
        <v>1362</v>
      </c>
      <c r="U18" s="165">
        <f t="shared" si="4"/>
        <v>0.15717926932880211</v>
      </c>
      <c r="V18" s="164">
        <f t="shared" si="2"/>
        <v>185</v>
      </c>
      <c r="W18" s="165">
        <f t="shared" si="5"/>
        <v>5.4334817367992722E-3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932</v>
      </c>
      <c r="P19" s="164">
        <v>521</v>
      </c>
      <c r="Q19" s="164">
        <v>980</v>
      </c>
      <c r="R19" s="164">
        <v>944</v>
      </c>
      <c r="S19" s="164">
        <v>1508</v>
      </c>
      <c r="T19" s="164">
        <v>1010</v>
      </c>
      <c r="U19" s="165">
        <f t="shared" si="4"/>
        <v>-0.33023872679045096</v>
      </c>
      <c r="V19" s="164">
        <f t="shared" si="2"/>
        <v>-498</v>
      </c>
      <c r="W19" s="165">
        <f t="shared" si="5"/>
        <v>4.0292338870537925E-3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9330</v>
      </c>
      <c r="P20" s="169">
        <f t="shared" si="7"/>
        <v>13385</v>
      </c>
      <c r="Q20" s="169">
        <f t="shared" si="7"/>
        <v>29384</v>
      </c>
      <c r="R20" s="169">
        <f t="shared" si="7"/>
        <v>32247</v>
      </c>
      <c r="S20" s="169">
        <f t="shared" si="7"/>
        <v>35531</v>
      </c>
      <c r="T20" s="169">
        <f t="shared" si="7"/>
        <v>41064</v>
      </c>
      <c r="U20" s="170">
        <f t="shared" si="4"/>
        <v>0.15572317131518965</v>
      </c>
      <c r="V20" s="169">
        <f>T20-S20</f>
        <v>5533</v>
      </c>
      <c r="W20" s="170">
        <f t="shared" si="5"/>
        <v>0.1638182775623534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E161-B5C4-4114-81E9-983D9ECEAA46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273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272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272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52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12758</v>
      </c>
      <c r="O11" s="176">
        <v>13606</v>
      </c>
      <c r="P11" s="176">
        <v>22097</v>
      </c>
      <c r="Q11" s="176">
        <v>19721</v>
      </c>
      <c r="R11" s="176">
        <v>20354</v>
      </c>
      <c r="S11" s="177">
        <f t="shared" ref="S11:S23" si="1">IFERROR(R11/Q11-1,"-")</f>
        <v>3.2097763805080781E-2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7593</v>
      </c>
      <c r="O12" s="160">
        <v>4013</v>
      </c>
      <c r="P12" s="160">
        <v>5372</v>
      </c>
      <c r="Q12" s="160">
        <v>5322</v>
      </c>
      <c r="R12" s="160">
        <v>5416</v>
      </c>
      <c r="S12" s="161">
        <f t="shared" si="1"/>
        <v>1.7662532882374959E-2</v>
      </c>
      <c r="T12" s="161">
        <f>R12/R11</f>
        <v>0.26609020339982314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3386</v>
      </c>
      <c r="O13" s="164">
        <v>964</v>
      </c>
      <c r="P13" s="164">
        <v>2060</v>
      </c>
      <c r="Q13" s="164">
        <v>2056</v>
      </c>
      <c r="R13" s="164">
        <v>2029</v>
      </c>
      <c r="S13" s="165">
        <f t="shared" si="1"/>
        <v>-1.3132295719844311E-2</v>
      </c>
      <c r="T13" s="165">
        <f>R13/R11</f>
        <v>9.9685565490812617E-2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4207</v>
      </c>
      <c r="O14" s="164">
        <v>3049</v>
      </c>
      <c r="P14" s="164">
        <v>3312</v>
      </c>
      <c r="Q14" s="164">
        <v>3266</v>
      </c>
      <c r="R14" s="164">
        <v>3387</v>
      </c>
      <c r="S14" s="165">
        <f t="shared" si="1"/>
        <v>3.7048377219840889E-2</v>
      </c>
      <c r="T14" s="165">
        <f>R14/R11</f>
        <v>0.16640463790901053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5165</v>
      </c>
      <c r="O15" s="160">
        <v>9593</v>
      </c>
      <c r="P15" s="160">
        <v>16725</v>
      </c>
      <c r="Q15" s="160">
        <v>14399</v>
      </c>
      <c r="R15" s="160">
        <v>14938</v>
      </c>
      <c r="S15" s="161">
        <f t="shared" si="1"/>
        <v>3.7433155080213831E-2</v>
      </c>
      <c r="T15" s="161">
        <f>R15/R11</f>
        <v>0.73390979660017686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407</v>
      </c>
      <c r="O16" s="164">
        <v>6784</v>
      </c>
      <c r="P16" s="164">
        <v>11071</v>
      </c>
      <c r="Q16" s="164">
        <v>9672</v>
      </c>
      <c r="R16" s="164">
        <v>9636</v>
      </c>
      <c r="S16" s="165">
        <f t="shared" si="1"/>
        <v>-3.7220843672456372E-3</v>
      </c>
      <c r="T16" s="165">
        <f>R16/R11</f>
        <v>0.473420457895254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2089</v>
      </c>
      <c r="O17" s="164">
        <v>179</v>
      </c>
      <c r="P17" s="164">
        <v>633</v>
      </c>
      <c r="Q17" s="164">
        <v>501</v>
      </c>
      <c r="R17" s="164">
        <v>708</v>
      </c>
      <c r="S17" s="165">
        <f t="shared" si="1"/>
        <v>0.41317365269461082</v>
      </c>
      <c r="T17" s="165">
        <f>R17/R11</f>
        <v>3.4784317578854279E-2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555</v>
      </c>
      <c r="O18" s="164">
        <v>339</v>
      </c>
      <c r="P18" s="164">
        <v>1022</v>
      </c>
      <c r="Q18" s="164">
        <v>949</v>
      </c>
      <c r="R18" s="164">
        <v>1007</v>
      </c>
      <c r="S18" s="165">
        <f t="shared" si="1"/>
        <v>6.1116965226554187E-2</v>
      </c>
      <c r="T18" s="165">
        <f>R18/R11</f>
        <v>4.9474304804952345E-2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591</v>
      </c>
      <c r="O19" s="164">
        <v>258</v>
      </c>
      <c r="P19" s="164">
        <v>259</v>
      </c>
      <c r="Q19" s="164">
        <v>182</v>
      </c>
      <c r="R19" s="164">
        <v>304</v>
      </c>
      <c r="S19" s="165">
        <f t="shared" si="1"/>
        <v>0.67032967032967039</v>
      </c>
      <c r="T19" s="165">
        <f>R19/R11</f>
        <v>1.4935639186400708E-2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520</v>
      </c>
      <c r="O20" s="164">
        <v>128</v>
      </c>
      <c r="P20" s="164">
        <v>260</v>
      </c>
      <c r="Q20" s="164">
        <v>315</v>
      </c>
      <c r="R20" s="164">
        <v>235</v>
      </c>
      <c r="S20" s="165">
        <f t="shared" si="1"/>
        <v>-0.25396825396825395</v>
      </c>
      <c r="T20" s="165">
        <f>R20/R11</f>
        <v>1.1545642134224231E-2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10</v>
      </c>
      <c r="O21" s="164">
        <v>6</v>
      </c>
      <c r="P21" s="164">
        <v>14</v>
      </c>
      <c r="Q21" s="164">
        <v>7</v>
      </c>
      <c r="R21" s="164">
        <v>16</v>
      </c>
      <c r="S21" s="165">
        <f t="shared" si="1"/>
        <v>1.2857142857142856</v>
      </c>
      <c r="T21" s="165">
        <f>R21/R11</f>
        <v>7.8608627296845824E-4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14</v>
      </c>
      <c r="O22" s="164">
        <v>10</v>
      </c>
      <c r="P22" s="164">
        <v>15</v>
      </c>
      <c r="Q22" s="164">
        <v>11</v>
      </c>
      <c r="R22" s="164">
        <v>29</v>
      </c>
      <c r="S22" s="165">
        <f t="shared" si="1"/>
        <v>1.6363636363636362</v>
      </c>
      <c r="T22" s="165">
        <f>R22/R11</f>
        <v>1.4247813697553307E-3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979</v>
      </c>
      <c r="O23" s="169">
        <f>O15-SUM(O16:O22)</f>
        <v>1889</v>
      </c>
      <c r="P23" s="169">
        <f>P15-SUM(P16:P22)</f>
        <v>3451</v>
      </c>
      <c r="Q23" s="169">
        <f>Q15-SUM(Q16:Q22)</f>
        <v>2762</v>
      </c>
      <c r="R23" s="169">
        <f>R15-SUM(R16:R22)</f>
        <v>3003</v>
      </c>
      <c r="S23" s="170">
        <f t="shared" si="1"/>
        <v>8.725561187545261E-2</v>
      </c>
      <c r="T23" s="170">
        <f>R23/R11</f>
        <v>0.14753856735776752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BDEF-17A5-4C96-894E-DEEAA2A39251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273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2" t="s">
        <v>279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52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32678</v>
      </c>
      <c r="R9" s="176">
        <v>92080</v>
      </c>
      <c r="S9" s="176">
        <v>126756</v>
      </c>
      <c r="T9" s="176">
        <v>118276</v>
      </c>
      <c r="U9" s="176">
        <v>128577</v>
      </c>
      <c r="V9" s="176">
        <v>111443</v>
      </c>
      <c r="W9" s="177">
        <f>IFERROR(V9/U9-1,"-")</f>
        <v>-0.13325866990208202</v>
      </c>
      <c r="X9" s="176">
        <f>V9-U9</f>
        <v>-17134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19665</v>
      </c>
      <c r="R10" s="160">
        <v>19181</v>
      </c>
      <c r="S10" s="160">
        <v>24592</v>
      </c>
      <c r="T10" s="160">
        <v>22839</v>
      </c>
      <c r="U10" s="160">
        <v>25193</v>
      </c>
      <c r="V10" s="160">
        <v>20059</v>
      </c>
      <c r="W10" s="178">
        <f>IFERROR(V10/U10-1,"-")</f>
        <v>-0.20378676616520464</v>
      </c>
      <c r="X10" s="159">
        <f t="shared" ref="X10:X20" si="5">V10-U10</f>
        <v>-5134</v>
      </c>
      <c r="Y10" s="161">
        <f t="shared" si="1"/>
        <v>0.17999335983417533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14560</v>
      </c>
      <c r="R11" s="164">
        <v>7536</v>
      </c>
      <c r="S11" s="164">
        <v>9982</v>
      </c>
      <c r="T11" s="164">
        <v>6776</v>
      </c>
      <c r="U11" s="164">
        <v>8640</v>
      </c>
      <c r="V11" s="164">
        <v>11394</v>
      </c>
      <c r="W11" s="179">
        <f>IFERROR(V11/U11-1,"-")</f>
        <v>0.31875000000000009</v>
      </c>
      <c r="X11" s="163">
        <f t="shared" si="5"/>
        <v>2754</v>
      </c>
      <c r="Y11" s="165">
        <f>V11/V$9</f>
        <v>0.10224060730597705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5105</v>
      </c>
      <c r="R12" s="164">
        <v>11645</v>
      </c>
      <c r="S12" s="164">
        <v>14610</v>
      </c>
      <c r="T12" s="164">
        <v>16063</v>
      </c>
      <c r="U12" s="164">
        <v>16553</v>
      </c>
      <c r="V12" s="164">
        <v>8665</v>
      </c>
      <c r="W12" s="179">
        <f>IFERROR(V12/U12-1,"-")</f>
        <v>-0.47652993415090916</v>
      </c>
      <c r="X12" s="163">
        <f t="shared" si="5"/>
        <v>-7888</v>
      </c>
      <c r="Y12" s="165">
        <f t="shared" si="1"/>
        <v>7.7752752528198271E-2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13013</v>
      </c>
      <c r="R13" s="160">
        <v>72899</v>
      </c>
      <c r="S13" s="160">
        <v>102164</v>
      </c>
      <c r="T13" s="160">
        <v>95437</v>
      </c>
      <c r="U13" s="160">
        <v>103384</v>
      </c>
      <c r="V13" s="160">
        <v>91384</v>
      </c>
      <c r="W13" s="178">
        <f>IFERROR(V13/U13-1,"-")</f>
        <v>-0.11607211947690166</v>
      </c>
      <c r="X13" s="159">
        <f t="shared" si="5"/>
        <v>-12000</v>
      </c>
      <c r="Y13" s="161">
        <f t="shared" si="1"/>
        <v>0.8200066401658247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1478</v>
      </c>
      <c r="R14" s="164">
        <v>41971</v>
      </c>
      <c r="S14" s="164">
        <v>65849</v>
      </c>
      <c r="T14" s="164">
        <v>57884</v>
      </c>
      <c r="U14" s="164">
        <v>60238</v>
      </c>
      <c r="V14" s="164">
        <v>55867</v>
      </c>
      <c r="W14" s="179">
        <f t="shared" ref="W14:W21" si="7">IFERROR(V14/U14-1,"-")</f>
        <v>-7.2562170058766862E-2</v>
      </c>
      <c r="X14" s="163">
        <f t="shared" si="5"/>
        <v>-4371</v>
      </c>
      <c r="Y14" s="165">
        <f t="shared" si="1"/>
        <v>0.50130560017228543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3751</v>
      </c>
      <c r="R15" s="164">
        <v>3633</v>
      </c>
      <c r="S15" s="164">
        <v>4995</v>
      </c>
      <c r="T15" s="164">
        <v>4429</v>
      </c>
      <c r="U15" s="164">
        <v>5263</v>
      </c>
      <c r="V15" s="164">
        <v>4745</v>
      </c>
      <c r="W15" s="179">
        <f t="shared" si="7"/>
        <v>-9.84229526885807E-2</v>
      </c>
      <c r="X15" s="163">
        <f t="shared" si="5"/>
        <v>-518</v>
      </c>
      <c r="Y15" s="165">
        <f t="shared" si="1"/>
        <v>4.2577820051506149E-2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2692</v>
      </c>
      <c r="R16" s="164">
        <v>4513</v>
      </c>
      <c r="S16" s="164">
        <v>8423</v>
      </c>
      <c r="T16" s="164">
        <v>6264</v>
      </c>
      <c r="U16" s="164">
        <v>7976</v>
      </c>
      <c r="V16" s="164">
        <v>7206</v>
      </c>
      <c r="W16" s="179">
        <f t="shared" si="7"/>
        <v>-9.6539618856569698E-2</v>
      </c>
      <c r="X16" s="163">
        <f t="shared" si="5"/>
        <v>-770</v>
      </c>
      <c r="Y16" s="165">
        <f t="shared" si="1"/>
        <v>6.4660858017102918E-2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755</v>
      </c>
      <c r="R17" s="164">
        <v>3676</v>
      </c>
      <c r="S17" s="164">
        <v>3101</v>
      </c>
      <c r="T17" s="164">
        <v>3519</v>
      </c>
      <c r="U17" s="164">
        <v>3554</v>
      </c>
      <c r="V17" s="164">
        <v>1849</v>
      </c>
      <c r="W17" s="179">
        <f t="shared" si="7"/>
        <v>-0.47974113674732699</v>
      </c>
      <c r="X17" s="163">
        <f t="shared" si="5"/>
        <v>-1705</v>
      </c>
      <c r="Y17" s="165">
        <f t="shared" si="1"/>
        <v>1.659144136464381E-2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995</v>
      </c>
      <c r="R18" s="164">
        <v>2405</v>
      </c>
      <c r="S18" s="164">
        <v>2335</v>
      </c>
      <c r="T18" s="164">
        <v>2642</v>
      </c>
      <c r="U18" s="164">
        <v>2479</v>
      </c>
      <c r="V18" s="164">
        <v>1676</v>
      </c>
      <c r="W18" s="179">
        <f t="shared" si="7"/>
        <v>-0.32392093586123438</v>
      </c>
      <c r="X18" s="163">
        <f t="shared" si="5"/>
        <v>-803</v>
      </c>
      <c r="Y18" s="165">
        <f t="shared" si="1"/>
        <v>1.5039078273197958E-2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14</v>
      </c>
      <c r="R19" s="164">
        <v>471</v>
      </c>
      <c r="S19" s="164">
        <v>700</v>
      </c>
      <c r="T19" s="164">
        <v>878</v>
      </c>
      <c r="U19" s="164">
        <v>838</v>
      </c>
      <c r="V19" s="164">
        <v>811</v>
      </c>
      <c r="W19" s="179">
        <f t="shared" si="7"/>
        <v>-3.2219570405727871E-2</v>
      </c>
      <c r="X19" s="163">
        <f t="shared" si="5"/>
        <v>-27</v>
      </c>
      <c r="Y19" s="165">
        <f t="shared" si="1"/>
        <v>7.2772628159687011E-3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20</v>
      </c>
      <c r="R20" s="164">
        <v>701</v>
      </c>
      <c r="S20" s="164">
        <v>437</v>
      </c>
      <c r="T20" s="164">
        <v>1078</v>
      </c>
      <c r="U20" s="164">
        <v>719</v>
      </c>
      <c r="V20" s="164">
        <v>806</v>
      </c>
      <c r="W20" s="179">
        <f t="shared" si="7"/>
        <v>0.12100139082058425</v>
      </c>
      <c r="X20" s="163">
        <f t="shared" si="5"/>
        <v>87</v>
      </c>
      <c r="Y20" s="165">
        <f t="shared" si="1"/>
        <v>7.2323968306667987E-3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3308</v>
      </c>
      <c r="R21" s="169">
        <f t="shared" si="9"/>
        <v>15529</v>
      </c>
      <c r="S21" s="169">
        <f t="shared" si="9"/>
        <v>16324</v>
      </c>
      <c r="T21" s="169">
        <f t="shared" si="9"/>
        <v>18743</v>
      </c>
      <c r="U21" s="169">
        <f t="shared" si="9"/>
        <v>22317</v>
      </c>
      <c r="V21" s="169">
        <f t="shared" si="9"/>
        <v>18424</v>
      </c>
      <c r="W21" s="180">
        <f t="shared" si="7"/>
        <v>-0.17444100909620464</v>
      </c>
      <c r="X21" s="168">
        <f>V21-U21</f>
        <v>-3893</v>
      </c>
      <c r="Y21" s="170">
        <f t="shared" si="1"/>
        <v>0.16532218264045298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2CBC3-7866-4A8D-9874-4664147043FA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52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30374</v>
      </c>
      <c r="P9" s="176">
        <f t="shared" si="3"/>
        <v>79606</v>
      </c>
      <c r="Q9" s="176">
        <f t="shared" si="3"/>
        <v>111862</v>
      </c>
      <c r="R9" s="176">
        <f t="shared" si="3"/>
        <v>103725</v>
      </c>
      <c r="S9" s="176">
        <f t="shared" si="3"/>
        <v>112596</v>
      </c>
      <c r="T9" s="176">
        <f t="shared" si="3"/>
        <v>95078</v>
      </c>
      <c r="U9" s="177">
        <f>IFERROR(T9/S9-1,"-")</f>
        <v>-0.15558279157341293</v>
      </c>
      <c r="V9" s="176">
        <f>T9-S9</f>
        <v>-17518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18405</v>
      </c>
      <c r="P10" s="160">
        <v>16402</v>
      </c>
      <c r="Q10" s="160">
        <v>21854</v>
      </c>
      <c r="R10" s="160">
        <v>20614</v>
      </c>
      <c r="S10" s="160">
        <v>22311</v>
      </c>
      <c r="T10" s="160">
        <v>17288</v>
      </c>
      <c r="U10" s="178">
        <f>IFERROR(T10/S10-1,"-")</f>
        <v>-0.22513558334453854</v>
      </c>
      <c r="V10" s="159">
        <f t="shared" ref="V10:V20" si="5">T10-S10</f>
        <v>-5023</v>
      </c>
      <c r="W10" s="161">
        <f t="shared" si="4"/>
        <v>0.18182965565114959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13340</v>
      </c>
      <c r="P11" s="164">
        <v>5588</v>
      </c>
      <c r="Q11" s="164">
        <v>8088</v>
      </c>
      <c r="R11" s="164">
        <v>5528</v>
      </c>
      <c r="S11" s="164">
        <v>6995</v>
      </c>
      <c r="T11" s="164">
        <v>9536</v>
      </c>
      <c r="U11" s="179">
        <f>IFERROR(T11/S11-1,"-")</f>
        <v>0.36325947105075063</v>
      </c>
      <c r="V11" s="163">
        <f t="shared" si="5"/>
        <v>2541</v>
      </c>
      <c r="W11" s="165">
        <f>T11/T$9</f>
        <v>0.10029659858221671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5065</v>
      </c>
      <c r="P12" s="164">
        <v>10814</v>
      </c>
      <c r="Q12" s="164">
        <v>13766</v>
      </c>
      <c r="R12" s="164">
        <v>15086</v>
      </c>
      <c r="S12" s="164">
        <v>15316</v>
      </c>
      <c r="T12" s="164">
        <v>7752</v>
      </c>
      <c r="U12" s="179">
        <f>IFERROR(T12/S12-1,"-")</f>
        <v>-0.49386262731783759</v>
      </c>
      <c r="V12" s="163">
        <f t="shared" si="5"/>
        <v>-7564</v>
      </c>
      <c r="W12" s="165">
        <f t="shared" si="4"/>
        <v>8.1533057068932879E-2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11969</v>
      </c>
      <c r="P13" s="160">
        <v>63204</v>
      </c>
      <c r="Q13" s="160">
        <v>90008</v>
      </c>
      <c r="R13" s="160">
        <v>83111</v>
      </c>
      <c r="S13" s="160">
        <v>90285</v>
      </c>
      <c r="T13" s="160">
        <v>77790</v>
      </c>
      <c r="U13" s="178">
        <f>IFERROR(T13/S13-1,"-")</f>
        <v>-0.13839508223957464</v>
      </c>
      <c r="V13" s="159">
        <f t="shared" si="5"/>
        <v>-12495</v>
      </c>
      <c r="W13" s="161">
        <f t="shared" si="4"/>
        <v>0.81817034434885039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1375</v>
      </c>
      <c r="P14" s="164">
        <v>36083</v>
      </c>
      <c r="Q14" s="164">
        <v>58680</v>
      </c>
      <c r="R14" s="164">
        <v>50875</v>
      </c>
      <c r="S14" s="164">
        <v>53064</v>
      </c>
      <c r="T14" s="164">
        <v>48286</v>
      </c>
      <c r="U14" s="179">
        <f t="shared" ref="U14:U21" si="7">IFERROR(T14/S14-1,"-")</f>
        <v>-9.0042213176541486E-2</v>
      </c>
      <c r="V14" s="163">
        <f t="shared" si="5"/>
        <v>-4778</v>
      </c>
      <c r="W14" s="165">
        <f t="shared" si="4"/>
        <v>0.50785670712467657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3614</v>
      </c>
      <c r="P15" s="164">
        <v>3239</v>
      </c>
      <c r="Q15" s="164">
        <v>4324</v>
      </c>
      <c r="R15" s="164">
        <v>3803</v>
      </c>
      <c r="S15" s="164">
        <v>4507</v>
      </c>
      <c r="T15" s="164">
        <v>3909</v>
      </c>
      <c r="U15" s="179">
        <f t="shared" si="7"/>
        <v>-0.13268249389838027</v>
      </c>
      <c r="V15" s="163">
        <f t="shared" si="5"/>
        <v>-598</v>
      </c>
      <c r="W15" s="165">
        <f t="shared" si="4"/>
        <v>4.1113611981741308E-2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2386</v>
      </c>
      <c r="P16" s="164">
        <v>4047</v>
      </c>
      <c r="Q16" s="164">
        <v>7774</v>
      </c>
      <c r="R16" s="164">
        <v>5668</v>
      </c>
      <c r="S16" s="164">
        <v>7265</v>
      </c>
      <c r="T16" s="164">
        <v>6279</v>
      </c>
      <c r="U16" s="179">
        <f t="shared" si="7"/>
        <v>-0.13571920165175499</v>
      </c>
      <c r="V16" s="163">
        <f t="shared" si="5"/>
        <v>-986</v>
      </c>
      <c r="W16" s="165">
        <f t="shared" si="4"/>
        <v>6.6040514104209178E-2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718</v>
      </c>
      <c r="P17" s="164">
        <v>3460</v>
      </c>
      <c r="Q17" s="164">
        <v>2844</v>
      </c>
      <c r="R17" s="164">
        <v>3264</v>
      </c>
      <c r="S17" s="164">
        <v>3266</v>
      </c>
      <c r="T17" s="164">
        <v>1570</v>
      </c>
      <c r="U17" s="179">
        <f t="shared" si="7"/>
        <v>-0.51928965094917334</v>
      </c>
      <c r="V17" s="163">
        <f t="shared" si="5"/>
        <v>-1696</v>
      </c>
      <c r="W17" s="165">
        <f t="shared" si="4"/>
        <v>1.6512757946107407E-2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963</v>
      </c>
      <c r="P18" s="164">
        <v>2207</v>
      </c>
      <c r="Q18" s="164">
        <v>2103</v>
      </c>
      <c r="R18" s="164">
        <v>2457</v>
      </c>
      <c r="S18" s="164">
        <v>2247</v>
      </c>
      <c r="T18" s="164">
        <v>1337</v>
      </c>
      <c r="U18" s="179">
        <f t="shared" si="7"/>
        <v>-0.40498442367601251</v>
      </c>
      <c r="V18" s="163">
        <f t="shared" si="5"/>
        <v>-910</v>
      </c>
      <c r="W18" s="165">
        <f t="shared" si="4"/>
        <v>1.4062138454742423E-2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10</v>
      </c>
      <c r="P19" s="164">
        <v>419</v>
      </c>
      <c r="Q19" s="164">
        <v>590</v>
      </c>
      <c r="R19" s="164">
        <v>813</v>
      </c>
      <c r="S19" s="164">
        <v>783</v>
      </c>
      <c r="T19" s="164">
        <v>766</v>
      </c>
      <c r="U19" s="179">
        <f t="shared" si="7"/>
        <v>-2.1711366538952781E-2</v>
      </c>
      <c r="V19" s="163">
        <f t="shared" si="5"/>
        <v>-17</v>
      </c>
      <c r="W19" s="165">
        <f t="shared" si="4"/>
        <v>8.0565430488651422E-3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16</v>
      </c>
      <c r="P20" s="164">
        <v>623</v>
      </c>
      <c r="Q20" s="164">
        <v>373</v>
      </c>
      <c r="R20" s="164">
        <v>1010</v>
      </c>
      <c r="S20" s="164">
        <v>661</v>
      </c>
      <c r="T20" s="164">
        <v>739</v>
      </c>
      <c r="U20" s="179">
        <f t="shared" si="7"/>
        <v>0.11800302571860821</v>
      </c>
      <c r="V20" s="163">
        <f t="shared" si="5"/>
        <v>78</v>
      </c>
      <c r="W20" s="165">
        <f t="shared" si="4"/>
        <v>7.7725656829129765E-3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2887</v>
      </c>
      <c r="P21" s="169">
        <f t="shared" si="9"/>
        <v>13126</v>
      </c>
      <c r="Q21" s="169">
        <f t="shared" si="9"/>
        <v>13320</v>
      </c>
      <c r="R21" s="169">
        <f t="shared" si="9"/>
        <v>15221</v>
      </c>
      <c r="S21" s="169">
        <f t="shared" si="9"/>
        <v>18492</v>
      </c>
      <c r="T21" s="169">
        <f t="shared" si="9"/>
        <v>14904</v>
      </c>
      <c r="U21" s="180">
        <f t="shared" si="7"/>
        <v>-0.19402985074626866</v>
      </c>
      <c r="V21" s="168">
        <f>T21-S21</f>
        <v>-3588</v>
      </c>
      <c r="W21" s="170">
        <f t="shared" si="4"/>
        <v>0.1567555060055954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0047-9CA9-46B5-849E-65835469514D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281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52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379</v>
      </c>
      <c r="P9" s="176">
        <f t="shared" si="3"/>
        <v>12474</v>
      </c>
      <c r="Q9" s="176">
        <f t="shared" si="3"/>
        <v>14894</v>
      </c>
      <c r="R9" s="176">
        <f t="shared" si="3"/>
        <v>14551</v>
      </c>
      <c r="S9" s="176">
        <f t="shared" si="3"/>
        <v>15981</v>
      </c>
      <c r="T9" s="176">
        <f t="shared" si="3"/>
        <v>16365</v>
      </c>
      <c r="U9" s="177">
        <f>IFERROR(T9/S9-1,"-")</f>
        <v>2.402853388398718E-2</v>
      </c>
      <c r="V9" s="176">
        <f>T9-S9</f>
        <v>384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268</v>
      </c>
      <c r="P10" s="160">
        <v>2779</v>
      </c>
      <c r="Q10" s="160">
        <v>2738</v>
      </c>
      <c r="R10" s="160">
        <v>2225</v>
      </c>
      <c r="S10" s="160">
        <v>2882</v>
      </c>
      <c r="T10" s="160">
        <v>2771</v>
      </c>
      <c r="U10" s="178">
        <f>IFERROR(T10/S10-1,"-")</f>
        <v>-3.8514920194309465E-2</v>
      </c>
      <c r="V10" s="159">
        <f t="shared" ref="V10:V20" si="5">T10-S10</f>
        <v>-111</v>
      </c>
      <c r="W10" s="161">
        <f t="shared" si="4"/>
        <v>0.16932477849068134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228</v>
      </c>
      <c r="P11" s="164">
        <v>1948</v>
      </c>
      <c r="Q11" s="164">
        <v>1894</v>
      </c>
      <c r="R11" s="164">
        <v>1248</v>
      </c>
      <c r="S11" s="164">
        <v>1645</v>
      </c>
      <c r="T11" s="164">
        <v>1858</v>
      </c>
      <c r="U11" s="179">
        <f>IFERROR(T11/S11-1,"-")</f>
        <v>0.12948328267477205</v>
      </c>
      <c r="V11" s="163">
        <f t="shared" si="5"/>
        <v>213</v>
      </c>
      <c r="W11" s="165">
        <f>T11/T$9</f>
        <v>0.11353498319584479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40</v>
      </c>
      <c r="P12" s="164">
        <v>831</v>
      </c>
      <c r="Q12" s="164">
        <v>844</v>
      </c>
      <c r="R12" s="164">
        <v>977</v>
      </c>
      <c r="S12" s="164">
        <v>1237</v>
      </c>
      <c r="T12" s="164">
        <v>913</v>
      </c>
      <c r="U12" s="179">
        <f>IFERROR(T12/S12-1,"-")</f>
        <v>-0.26192400970088925</v>
      </c>
      <c r="V12" s="163">
        <f t="shared" si="5"/>
        <v>-324</v>
      </c>
      <c r="W12" s="165">
        <f t="shared" si="4"/>
        <v>5.578979529483654E-2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111</v>
      </c>
      <c r="P13" s="160">
        <v>9695</v>
      </c>
      <c r="Q13" s="160">
        <v>12156</v>
      </c>
      <c r="R13" s="160">
        <v>12326</v>
      </c>
      <c r="S13" s="160">
        <v>13099</v>
      </c>
      <c r="T13" s="160">
        <v>13594</v>
      </c>
      <c r="U13" s="178">
        <f>IFERROR(T13/S13-1,"-")</f>
        <v>3.778914420948154E-2</v>
      </c>
      <c r="V13" s="159">
        <f t="shared" si="5"/>
        <v>495</v>
      </c>
      <c r="W13" s="161">
        <f t="shared" si="4"/>
        <v>0.83067522150931872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31</v>
      </c>
      <c r="P14" s="164">
        <v>5888</v>
      </c>
      <c r="Q14" s="164">
        <v>7169</v>
      </c>
      <c r="R14" s="164">
        <v>7009</v>
      </c>
      <c r="S14" s="164">
        <v>7174</v>
      </c>
      <c r="T14" s="164">
        <v>7581</v>
      </c>
      <c r="U14" s="179">
        <f t="shared" ref="U14:U21" si="7">IFERROR(T14/S14-1,"-")</f>
        <v>5.6732645664901105E-2</v>
      </c>
      <c r="V14" s="163">
        <f t="shared" si="5"/>
        <v>407</v>
      </c>
      <c r="W14" s="165">
        <f t="shared" si="4"/>
        <v>0.46324472960586616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14</v>
      </c>
      <c r="P15" s="164">
        <v>394</v>
      </c>
      <c r="Q15" s="164">
        <v>671</v>
      </c>
      <c r="R15" s="164">
        <v>626</v>
      </c>
      <c r="S15" s="164">
        <v>756</v>
      </c>
      <c r="T15" s="164">
        <v>836</v>
      </c>
      <c r="U15" s="179">
        <f t="shared" si="7"/>
        <v>0.10582010582010581</v>
      </c>
      <c r="V15" s="163">
        <f t="shared" si="5"/>
        <v>80</v>
      </c>
      <c r="W15" s="165">
        <f t="shared" si="4"/>
        <v>5.1084631836235871E-2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8</v>
      </c>
      <c r="P16" s="164">
        <v>466</v>
      </c>
      <c r="Q16" s="164">
        <v>649</v>
      </c>
      <c r="R16" s="164">
        <v>596</v>
      </c>
      <c r="S16" s="164">
        <v>711</v>
      </c>
      <c r="T16" s="164">
        <v>927</v>
      </c>
      <c r="U16" s="179">
        <f t="shared" si="7"/>
        <v>0.30379746835443044</v>
      </c>
      <c r="V16" s="163">
        <f t="shared" si="5"/>
        <v>216</v>
      </c>
      <c r="W16" s="165">
        <f t="shared" si="4"/>
        <v>5.6645279560036663E-2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1</v>
      </c>
      <c r="P17" s="164">
        <v>216</v>
      </c>
      <c r="Q17" s="164">
        <v>257</v>
      </c>
      <c r="R17" s="164">
        <v>255</v>
      </c>
      <c r="S17" s="164">
        <v>288</v>
      </c>
      <c r="T17" s="164">
        <v>279</v>
      </c>
      <c r="U17" s="179">
        <f t="shared" si="7"/>
        <v>-3.125E-2</v>
      </c>
      <c r="V17" s="163">
        <f t="shared" si="5"/>
        <v>-9</v>
      </c>
      <c r="W17" s="165">
        <f t="shared" si="4"/>
        <v>1.7048579285059578E-2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7</v>
      </c>
      <c r="P18" s="164">
        <v>198</v>
      </c>
      <c r="Q18" s="164">
        <v>232</v>
      </c>
      <c r="R18" s="164">
        <v>185</v>
      </c>
      <c r="S18" s="164">
        <v>232</v>
      </c>
      <c r="T18" s="164">
        <v>339</v>
      </c>
      <c r="U18" s="179">
        <f t="shared" si="7"/>
        <v>0.4612068965517242</v>
      </c>
      <c r="V18" s="163">
        <f t="shared" si="5"/>
        <v>107</v>
      </c>
      <c r="W18" s="165">
        <f t="shared" si="4"/>
        <v>2.0714940421631529E-2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4</v>
      </c>
      <c r="P19" s="164">
        <v>52</v>
      </c>
      <c r="Q19" s="164">
        <v>110</v>
      </c>
      <c r="R19" s="164">
        <v>65</v>
      </c>
      <c r="S19" s="164">
        <v>55</v>
      </c>
      <c r="T19" s="164">
        <v>45</v>
      </c>
      <c r="U19" s="179">
        <f t="shared" si="7"/>
        <v>-0.18181818181818177</v>
      </c>
      <c r="V19" s="163">
        <f t="shared" si="5"/>
        <v>-10</v>
      </c>
      <c r="W19" s="165">
        <f t="shared" si="4"/>
        <v>2.7497708524289641E-3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4</v>
      </c>
      <c r="P20" s="164">
        <v>78</v>
      </c>
      <c r="Q20" s="164">
        <v>64</v>
      </c>
      <c r="R20" s="164">
        <v>68</v>
      </c>
      <c r="S20" s="164">
        <v>58</v>
      </c>
      <c r="T20" s="164">
        <v>67</v>
      </c>
      <c r="U20" s="179">
        <f t="shared" si="7"/>
        <v>0.15517241379310343</v>
      </c>
      <c r="V20" s="163">
        <f t="shared" si="5"/>
        <v>9</v>
      </c>
      <c r="W20" s="165">
        <f t="shared" si="4"/>
        <v>4.0941032691720136E-3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>
        <f t="shared" ref="O21:T21" si="9">O13-SUM(O14:O20)</f>
        <v>42</v>
      </c>
      <c r="P21" s="169">
        <f t="shared" si="9"/>
        <v>2403</v>
      </c>
      <c r="Q21" s="169">
        <f t="shared" si="9"/>
        <v>3004</v>
      </c>
      <c r="R21" s="169">
        <f t="shared" si="9"/>
        <v>3522</v>
      </c>
      <c r="S21" s="169">
        <f t="shared" si="9"/>
        <v>3825</v>
      </c>
      <c r="T21" s="169">
        <f t="shared" si="9"/>
        <v>3520</v>
      </c>
      <c r="U21" s="180">
        <f t="shared" si="7"/>
        <v>-7.9738562091503318E-2</v>
      </c>
      <c r="V21" s="168">
        <f>T21-S21</f>
        <v>-305</v>
      </c>
      <c r="W21" s="170">
        <f t="shared" si="4"/>
        <v>0.21509318667888788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329</v>
      </c>
      <c r="D66" s="160" t="s">
        <v>329</v>
      </c>
      <c r="E66" s="160" t="s">
        <v>329</v>
      </c>
      <c r="F66" s="160" t="s">
        <v>329</v>
      </c>
      <c r="G66" s="160" t="s">
        <v>329</v>
      </c>
      <c r="H66" s="160" t="s">
        <v>329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329</v>
      </c>
      <c r="D67" s="164" t="s">
        <v>329</v>
      </c>
      <c r="E67" s="164" t="s">
        <v>329</v>
      </c>
      <c r="F67" s="164" t="s">
        <v>329</v>
      </c>
      <c r="G67" s="164" t="s">
        <v>329</v>
      </c>
      <c r="H67" s="164" t="s">
        <v>329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329</v>
      </c>
      <c r="D68" s="164" t="s">
        <v>329</v>
      </c>
      <c r="E68" s="164" t="s">
        <v>329</v>
      </c>
      <c r="F68" s="164" t="s">
        <v>329</v>
      </c>
      <c r="G68" s="164" t="s">
        <v>329</v>
      </c>
      <c r="H68" s="164" t="s">
        <v>329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329</v>
      </c>
      <c r="D69" s="160" t="s">
        <v>329</v>
      </c>
      <c r="E69" s="160" t="s">
        <v>329</v>
      </c>
      <c r="F69" s="160" t="s">
        <v>329</v>
      </c>
      <c r="G69" s="160" t="s">
        <v>329</v>
      </c>
      <c r="H69" s="160" t="s">
        <v>329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329</v>
      </c>
      <c r="D70" s="164" t="s">
        <v>329</v>
      </c>
      <c r="E70" s="164" t="s">
        <v>329</v>
      </c>
      <c r="F70" s="164" t="s">
        <v>329</v>
      </c>
      <c r="G70" s="164" t="s">
        <v>329</v>
      </c>
      <c r="H70" s="164" t="s">
        <v>329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329</v>
      </c>
      <c r="D71" s="164" t="s">
        <v>329</v>
      </c>
      <c r="E71" s="164" t="s">
        <v>329</v>
      </c>
      <c r="F71" s="164" t="s">
        <v>329</v>
      </c>
      <c r="G71" s="164" t="s">
        <v>329</v>
      </c>
      <c r="H71" s="164" t="s">
        <v>329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329</v>
      </c>
      <c r="D72" s="164" t="s">
        <v>329</v>
      </c>
      <c r="E72" s="164" t="s">
        <v>329</v>
      </c>
      <c r="F72" s="164" t="s">
        <v>329</v>
      </c>
      <c r="G72" s="164" t="s">
        <v>329</v>
      </c>
      <c r="H72" s="164" t="s">
        <v>329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329</v>
      </c>
      <c r="D73" s="164" t="s">
        <v>329</v>
      </c>
      <c r="E73" s="164" t="s">
        <v>329</v>
      </c>
      <c r="F73" s="164" t="s">
        <v>329</v>
      </c>
      <c r="G73" s="164" t="s">
        <v>329</v>
      </c>
      <c r="H73" s="164" t="s">
        <v>329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329</v>
      </c>
      <c r="D74" s="164" t="s">
        <v>329</v>
      </c>
      <c r="E74" s="164" t="s">
        <v>329</v>
      </c>
      <c r="F74" s="164" t="s">
        <v>329</v>
      </c>
      <c r="G74" s="164" t="s">
        <v>329</v>
      </c>
      <c r="H74" s="164" t="s">
        <v>329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329</v>
      </c>
      <c r="D75" s="164" t="s">
        <v>329</v>
      </c>
      <c r="E75" s="164" t="s">
        <v>329</v>
      </c>
      <c r="F75" s="164" t="s">
        <v>329</v>
      </c>
      <c r="G75" s="164" t="s">
        <v>329</v>
      </c>
      <c r="H75" s="164" t="s">
        <v>329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329</v>
      </c>
      <c r="D76" s="164" t="s">
        <v>329</v>
      </c>
      <c r="E76" s="164" t="s">
        <v>329</v>
      </c>
      <c r="F76" s="164" t="s">
        <v>329</v>
      </c>
      <c r="G76" s="164" t="s">
        <v>329</v>
      </c>
      <c r="H76" s="164" t="s">
        <v>329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329</v>
      </c>
      <c r="D94" s="160" t="s">
        <v>329</v>
      </c>
      <c r="E94" s="160" t="s">
        <v>329</v>
      </c>
      <c r="F94" s="160" t="s">
        <v>329</v>
      </c>
      <c r="G94" s="160" t="s">
        <v>329</v>
      </c>
      <c r="H94" s="160" t="s">
        <v>329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329</v>
      </c>
      <c r="D95" s="164" t="s">
        <v>329</v>
      </c>
      <c r="E95" s="164" t="s">
        <v>329</v>
      </c>
      <c r="F95" s="164" t="s">
        <v>329</v>
      </c>
      <c r="G95" s="164" t="s">
        <v>329</v>
      </c>
      <c r="H95" s="164" t="s">
        <v>329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329</v>
      </c>
      <c r="D96" s="164" t="s">
        <v>329</v>
      </c>
      <c r="E96" s="164" t="s">
        <v>329</v>
      </c>
      <c r="F96" s="164" t="s">
        <v>329</v>
      </c>
      <c r="G96" s="164" t="s">
        <v>329</v>
      </c>
      <c r="H96" s="164" t="s">
        <v>329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329</v>
      </c>
      <c r="D97" s="160" t="s">
        <v>329</v>
      </c>
      <c r="E97" s="160" t="s">
        <v>329</v>
      </c>
      <c r="F97" s="160" t="s">
        <v>329</v>
      </c>
      <c r="G97" s="160" t="s">
        <v>329</v>
      </c>
      <c r="H97" s="160" t="s">
        <v>329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329</v>
      </c>
      <c r="D98" s="164" t="s">
        <v>329</v>
      </c>
      <c r="E98" s="164" t="s">
        <v>329</v>
      </c>
      <c r="F98" s="164" t="s">
        <v>329</v>
      </c>
      <c r="G98" s="164" t="s">
        <v>329</v>
      </c>
      <c r="H98" s="164" t="s">
        <v>329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329</v>
      </c>
      <c r="D99" s="164" t="s">
        <v>329</v>
      </c>
      <c r="E99" s="164" t="s">
        <v>329</v>
      </c>
      <c r="F99" s="164" t="s">
        <v>329</v>
      </c>
      <c r="G99" s="164" t="s">
        <v>329</v>
      </c>
      <c r="H99" s="164" t="s">
        <v>329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329</v>
      </c>
      <c r="D100" s="164" t="s">
        <v>329</v>
      </c>
      <c r="E100" s="164" t="s">
        <v>329</v>
      </c>
      <c r="F100" s="164" t="s">
        <v>329</v>
      </c>
      <c r="G100" s="164" t="s">
        <v>329</v>
      </c>
      <c r="H100" s="164" t="s">
        <v>329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329</v>
      </c>
      <c r="D101" s="164" t="s">
        <v>329</v>
      </c>
      <c r="E101" s="164" t="s">
        <v>329</v>
      </c>
      <c r="F101" s="164" t="s">
        <v>329</v>
      </c>
      <c r="G101" s="164" t="s">
        <v>329</v>
      </c>
      <c r="H101" s="164" t="s">
        <v>329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329</v>
      </c>
      <c r="D102" s="164" t="s">
        <v>329</v>
      </c>
      <c r="E102" s="164" t="s">
        <v>329</v>
      </c>
      <c r="F102" s="164" t="s">
        <v>329</v>
      </c>
      <c r="G102" s="164" t="s">
        <v>329</v>
      </c>
      <c r="H102" s="164" t="s">
        <v>329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329</v>
      </c>
      <c r="D103" s="164" t="s">
        <v>329</v>
      </c>
      <c r="E103" s="164" t="s">
        <v>329</v>
      </c>
      <c r="F103" s="164" t="s">
        <v>329</v>
      </c>
      <c r="G103" s="164" t="s">
        <v>329</v>
      </c>
      <c r="H103" s="164" t="s">
        <v>329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329</v>
      </c>
      <c r="D104" s="164" t="s">
        <v>329</v>
      </c>
      <c r="E104" s="164" t="s">
        <v>329</v>
      </c>
      <c r="F104" s="164" t="s">
        <v>329</v>
      </c>
      <c r="G104" s="164" t="s">
        <v>329</v>
      </c>
      <c r="H104" s="164" t="s">
        <v>329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329</v>
      </c>
      <c r="D122" s="160" t="s">
        <v>329</v>
      </c>
      <c r="E122" s="160" t="s">
        <v>329</v>
      </c>
      <c r="F122" s="160" t="s">
        <v>329</v>
      </c>
      <c r="G122" s="160" t="s">
        <v>329</v>
      </c>
      <c r="H122" s="160" t="s">
        <v>329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329</v>
      </c>
      <c r="D123" s="164" t="s">
        <v>329</v>
      </c>
      <c r="E123" s="164" t="s">
        <v>329</v>
      </c>
      <c r="F123" s="164" t="s">
        <v>329</v>
      </c>
      <c r="G123" s="164" t="s">
        <v>329</v>
      </c>
      <c r="H123" s="164" t="s">
        <v>329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329</v>
      </c>
      <c r="D124" s="164" t="s">
        <v>329</v>
      </c>
      <c r="E124" s="164" t="s">
        <v>329</v>
      </c>
      <c r="F124" s="164" t="s">
        <v>329</v>
      </c>
      <c r="G124" s="164" t="s">
        <v>329</v>
      </c>
      <c r="H124" s="164" t="s">
        <v>329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329</v>
      </c>
      <c r="D125" s="160" t="s">
        <v>329</v>
      </c>
      <c r="E125" s="160" t="s">
        <v>329</v>
      </c>
      <c r="F125" s="160" t="s">
        <v>329</v>
      </c>
      <c r="G125" s="160" t="s">
        <v>329</v>
      </c>
      <c r="H125" s="160" t="s">
        <v>329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329</v>
      </c>
      <c r="D126" s="164" t="s">
        <v>329</v>
      </c>
      <c r="E126" s="164" t="s">
        <v>329</v>
      </c>
      <c r="F126" s="164" t="s">
        <v>329</v>
      </c>
      <c r="G126" s="164" t="s">
        <v>329</v>
      </c>
      <c r="H126" s="164" t="s">
        <v>329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329</v>
      </c>
      <c r="D127" s="164" t="s">
        <v>329</v>
      </c>
      <c r="E127" s="164" t="s">
        <v>329</v>
      </c>
      <c r="F127" s="164" t="s">
        <v>329</v>
      </c>
      <c r="G127" s="164" t="s">
        <v>329</v>
      </c>
      <c r="H127" s="164" t="s">
        <v>329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329</v>
      </c>
      <c r="D128" s="164" t="s">
        <v>329</v>
      </c>
      <c r="E128" s="164" t="s">
        <v>329</v>
      </c>
      <c r="F128" s="164" t="s">
        <v>329</v>
      </c>
      <c r="G128" s="164" t="s">
        <v>329</v>
      </c>
      <c r="H128" s="164" t="s">
        <v>329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329</v>
      </c>
      <c r="D129" s="164" t="s">
        <v>329</v>
      </c>
      <c r="E129" s="164" t="s">
        <v>329</v>
      </c>
      <c r="F129" s="164" t="s">
        <v>329</v>
      </c>
      <c r="G129" s="164" t="s">
        <v>329</v>
      </c>
      <c r="H129" s="164" t="s">
        <v>329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329</v>
      </c>
      <c r="D130" s="164" t="s">
        <v>329</v>
      </c>
      <c r="E130" s="164" t="s">
        <v>329</v>
      </c>
      <c r="F130" s="164" t="s">
        <v>329</v>
      </c>
      <c r="G130" s="164" t="s">
        <v>329</v>
      </c>
      <c r="H130" s="164" t="s">
        <v>329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329</v>
      </c>
      <c r="D131" s="164" t="s">
        <v>329</v>
      </c>
      <c r="E131" s="164" t="s">
        <v>329</v>
      </c>
      <c r="F131" s="164" t="s">
        <v>329</v>
      </c>
      <c r="G131" s="164" t="s">
        <v>329</v>
      </c>
      <c r="H131" s="164" t="s">
        <v>329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329</v>
      </c>
      <c r="D132" s="164" t="s">
        <v>329</v>
      </c>
      <c r="E132" s="164" t="s">
        <v>329</v>
      </c>
      <c r="F132" s="164" t="s">
        <v>329</v>
      </c>
      <c r="G132" s="164" t="s">
        <v>329</v>
      </c>
      <c r="H132" s="164" t="s">
        <v>329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F502-B3DC-4C97-A613-4F9AC84292FF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274</v>
      </c>
      <c r="L6" s="172" t="s">
        <v>275</v>
      </c>
      <c r="M6" s="172" t="s">
        <v>276</v>
      </c>
      <c r="N6" s="172" t="s">
        <v>277</v>
      </c>
      <c r="O6" s="172" t="s">
        <v>278</v>
      </c>
      <c r="P6" s="172" t="s">
        <v>279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274</v>
      </c>
      <c r="T6" s="172" t="s">
        <v>276</v>
      </c>
      <c r="U6" s="172" t="s">
        <v>277</v>
      </c>
      <c r="V6" s="172" t="s">
        <v>278</v>
      </c>
      <c r="W6" s="172" t="s">
        <v>279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27AF-61AC-4E48-915D-C9074D9A89F1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082C-C912-42B0-B375-18386C4251D3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52</v>
      </c>
      <c r="C7" s="285" t="s">
        <v>8</v>
      </c>
      <c r="D7" s="15" t="s">
        <v>32</v>
      </c>
      <c r="E7" s="16">
        <v>13606</v>
      </c>
      <c r="F7" s="16">
        <v>22097</v>
      </c>
      <c r="G7" s="16">
        <v>19721</v>
      </c>
      <c r="H7" s="16">
        <v>20354</v>
      </c>
      <c r="I7" s="16">
        <v>18082</v>
      </c>
      <c r="J7" s="17">
        <f>I7/H7-1</f>
        <v>-0.11162425076152105</v>
      </c>
      <c r="K7" s="16">
        <f>I7-H7</f>
        <v>-2272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11319</v>
      </c>
      <c r="F8" s="20">
        <v>19134</v>
      </c>
      <c r="G8" s="20">
        <v>17089</v>
      </c>
      <c r="H8" s="20">
        <v>17337</v>
      </c>
      <c r="I8" s="20">
        <v>15311</v>
      </c>
      <c r="J8" s="21">
        <f t="shared" ref="J8:J20" si="0">I8/H8-1</f>
        <v>-0.11685989502220684</v>
      </c>
      <c r="K8" s="20">
        <f t="shared" ref="K8:K17" si="1">I8-H8</f>
        <v>-2026</v>
      </c>
      <c r="L8" s="22">
        <f>I8/$I$7</f>
        <v>0.84675367769052101</v>
      </c>
    </row>
    <row r="9" spans="2:12" x14ac:dyDescent="0.25">
      <c r="B9" s="278"/>
      <c r="C9" s="281"/>
      <c r="D9" s="23" t="s">
        <v>34</v>
      </c>
      <c r="E9" s="24">
        <v>2287</v>
      </c>
      <c r="F9" s="24">
        <v>2963</v>
      </c>
      <c r="G9" s="24">
        <v>2632</v>
      </c>
      <c r="H9" s="24">
        <v>3017</v>
      </c>
      <c r="I9" s="24">
        <v>2771</v>
      </c>
      <c r="J9" s="25">
        <f>IFERROR(I9/H9-1,"-")</f>
        <v>-8.1537951607557169E-2</v>
      </c>
      <c r="K9" s="24">
        <f>IFERROR(I9-H9,"-")</f>
        <v>-246</v>
      </c>
      <c r="L9" s="25">
        <f>IFERROR(I9/$I$7,"-")</f>
        <v>0.15324632230947904</v>
      </c>
    </row>
    <row r="10" spans="2:12" x14ac:dyDescent="0.25">
      <c r="B10" s="278"/>
      <c r="C10" s="282" t="s">
        <v>35</v>
      </c>
      <c r="D10" s="26" t="s">
        <v>32</v>
      </c>
      <c r="E10" s="27">
        <v>16290</v>
      </c>
      <c r="F10" s="27">
        <v>24851</v>
      </c>
      <c r="G10" s="27">
        <v>23158</v>
      </c>
      <c r="H10" s="27">
        <v>23497</v>
      </c>
      <c r="I10" s="27">
        <v>20708</v>
      </c>
      <c r="J10" s="28">
        <f t="shared" si="0"/>
        <v>-0.11869600374515898</v>
      </c>
      <c r="K10" s="27">
        <f t="shared" si="1"/>
        <v>-2789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13714</v>
      </c>
      <c r="F11" s="29">
        <v>21495</v>
      </c>
      <c r="G11" s="29">
        <v>19932</v>
      </c>
      <c r="H11" s="29">
        <v>19836</v>
      </c>
      <c r="I11" s="29">
        <v>17380</v>
      </c>
      <c r="J11" s="30">
        <f t="shared" si="0"/>
        <v>-0.12381528533978625</v>
      </c>
      <c r="K11" s="29">
        <f t="shared" si="1"/>
        <v>-2456</v>
      </c>
      <c r="L11" s="31">
        <f>I11/$I$10</f>
        <v>0.83928916360826733</v>
      </c>
    </row>
    <row r="12" spans="2:12" x14ac:dyDescent="0.25">
      <c r="B12" s="278"/>
      <c r="C12" s="284"/>
      <c r="D12" s="32" t="s">
        <v>34</v>
      </c>
      <c r="E12" s="33">
        <v>2576</v>
      </c>
      <c r="F12" s="33">
        <v>3356</v>
      </c>
      <c r="G12" s="33">
        <v>3226</v>
      </c>
      <c r="H12" s="33">
        <v>3661</v>
      </c>
      <c r="I12" s="33">
        <v>3328</v>
      </c>
      <c r="J12" s="34">
        <f>IFERROR(I12/H12-1,"-")</f>
        <v>-9.0958754438677958E-2</v>
      </c>
      <c r="K12" s="33">
        <f>IFERROR(I12-H12,"-")</f>
        <v>-333</v>
      </c>
      <c r="L12" s="34">
        <f>IFERROR(I12/$I$10,"-")</f>
        <v>0.16071083639173267</v>
      </c>
    </row>
    <row r="13" spans="2:12" x14ac:dyDescent="0.25">
      <c r="B13" s="278"/>
      <c r="C13" s="285" t="s">
        <v>21</v>
      </c>
      <c r="D13" s="15" t="s">
        <v>32</v>
      </c>
      <c r="E13" s="16">
        <v>93083</v>
      </c>
      <c r="F13" s="16">
        <v>128219</v>
      </c>
      <c r="G13" s="16">
        <v>124929</v>
      </c>
      <c r="H13" s="16">
        <v>121111</v>
      </c>
      <c r="I13" s="16">
        <v>99057</v>
      </c>
      <c r="J13" s="17">
        <f t="shared" si="0"/>
        <v>-0.18209741476827046</v>
      </c>
      <c r="K13" s="16">
        <f t="shared" si="1"/>
        <v>-22054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81401</v>
      </c>
      <c r="F14" s="20">
        <v>111389</v>
      </c>
      <c r="G14" s="20">
        <v>106420</v>
      </c>
      <c r="H14" s="20">
        <v>97898</v>
      </c>
      <c r="I14" s="20">
        <v>76691</v>
      </c>
      <c r="J14" s="21">
        <f t="shared" si="0"/>
        <v>-0.21662342438047766</v>
      </c>
      <c r="K14" s="20">
        <f t="shared" si="1"/>
        <v>-21207</v>
      </c>
      <c r="L14" s="22">
        <f>I14/$I$13</f>
        <v>0.77421080791867314</v>
      </c>
    </row>
    <row r="15" spans="2:12" x14ac:dyDescent="0.25">
      <c r="B15" s="278"/>
      <c r="C15" s="281"/>
      <c r="D15" s="23" t="s">
        <v>34</v>
      </c>
      <c r="E15" s="24">
        <v>11682</v>
      </c>
      <c r="F15" s="24">
        <v>16830</v>
      </c>
      <c r="G15" s="24">
        <v>18509</v>
      </c>
      <c r="H15" s="24">
        <v>23213</v>
      </c>
      <c r="I15" s="24">
        <v>22366</v>
      </c>
      <c r="J15" s="25">
        <f>IFERROR(I15/H15-1,"-")</f>
        <v>-3.6488174729677358E-2</v>
      </c>
      <c r="K15" s="24">
        <f>IFERROR(I15-H15,"-")</f>
        <v>-847</v>
      </c>
      <c r="L15" s="25">
        <f>IFERROR(I15/$I$13,"-")</f>
        <v>0.22578919208132692</v>
      </c>
    </row>
    <row r="16" spans="2:12" x14ac:dyDescent="0.25">
      <c r="B16" s="278"/>
      <c r="C16" s="282" t="s">
        <v>22</v>
      </c>
      <c r="D16" s="26" t="s">
        <v>32</v>
      </c>
      <c r="E16" s="35">
        <v>6.8413200058797585</v>
      </c>
      <c r="F16" s="35">
        <v>5.8025523826763816</v>
      </c>
      <c r="G16" s="35">
        <v>6.334820749454896</v>
      </c>
      <c r="H16" s="35">
        <v>5.9502309128426845</v>
      </c>
      <c r="I16" s="35">
        <v>5.4782103749585227</v>
      </c>
      <c r="J16" s="36">
        <f t="shared" si="0"/>
        <v>-7.9328104202708527E-2</v>
      </c>
      <c r="K16" s="37">
        <f t="shared" si="1"/>
        <v>-0.47202053788416176</v>
      </c>
      <c r="L16" s="38"/>
    </row>
    <row r="17" spans="2:12" x14ac:dyDescent="0.25">
      <c r="B17" s="278"/>
      <c r="C17" s="283"/>
      <c r="D17" s="4" t="s">
        <v>33</v>
      </c>
      <c r="E17" s="39">
        <f>E14/E8</f>
        <v>7.1915363548016611</v>
      </c>
      <c r="F17" s="39">
        <f t="shared" ref="F17:I17" si="2">F14/F8</f>
        <v>5.8215218981917003</v>
      </c>
      <c r="G17" s="39">
        <f t="shared" si="2"/>
        <v>6.2273977412370529</v>
      </c>
      <c r="H17" s="39">
        <f t="shared" si="2"/>
        <v>5.6467670300513353</v>
      </c>
      <c r="I17" s="39">
        <f t="shared" si="2"/>
        <v>5.0088825027757817</v>
      </c>
      <c r="J17" s="40">
        <f t="shared" si="0"/>
        <v>-0.11296455544930717</v>
      </c>
      <c r="K17" s="41">
        <f t="shared" si="1"/>
        <v>-0.63788452727555356</v>
      </c>
      <c r="L17" s="42"/>
    </row>
    <row r="18" spans="2:12" x14ac:dyDescent="0.25">
      <c r="B18" s="278"/>
      <c r="C18" s="284"/>
      <c r="D18" s="32" t="s">
        <v>34</v>
      </c>
      <c r="E18" s="43">
        <f>IFERROR(E15/E9,"-")</f>
        <v>5.1080017490161786</v>
      </c>
      <c r="F18" s="43">
        <f t="shared" ref="F18:H18" si="3">IFERROR(F15/F9,"-")</f>
        <v>5.6800539993250085</v>
      </c>
      <c r="G18" s="43">
        <f t="shared" si="3"/>
        <v>7.0322948328267474</v>
      </c>
      <c r="H18" s="43">
        <f t="shared" si="3"/>
        <v>7.6940669539277424</v>
      </c>
      <c r="I18" s="43">
        <f>IFERROR(I15/I9,"-")</f>
        <v>8.0714543486106098</v>
      </c>
      <c r="J18" s="34">
        <f>IFERROR(I18/H18-1,"-")</f>
        <v>4.9049143572920784E-2</v>
      </c>
      <c r="K18" s="33">
        <f>IFERROR(I18-H18,"-")</f>
        <v>0.37738739468286742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0.75730000000000008</v>
      </c>
      <c r="F19" s="18">
        <v>0.89209999999999989</v>
      </c>
      <c r="G19" s="18">
        <v>0.86809999999999998</v>
      </c>
      <c r="H19" s="18">
        <v>0.87670000000000003</v>
      </c>
      <c r="I19" s="18">
        <v>0.7127</v>
      </c>
      <c r="J19" s="17">
        <f t="shared" si="0"/>
        <v>-0.18706513060339913</v>
      </c>
      <c r="K19" s="44">
        <f>(I19-H19)*100</f>
        <v>-16.400000000000002</v>
      </c>
      <c r="L19" s="18"/>
    </row>
    <row r="20" spans="2:12" x14ac:dyDescent="0.25">
      <c r="B20" s="278"/>
      <c r="C20" s="287"/>
      <c r="D20" s="19" t="s">
        <v>33</v>
      </c>
      <c r="E20" s="22">
        <v>0.83409999999999995</v>
      </c>
      <c r="F20" s="22">
        <v>0.94840000000000002</v>
      </c>
      <c r="G20" s="22">
        <v>0.90610000000000002</v>
      </c>
      <c r="H20" s="22">
        <v>0.87650000000000006</v>
      </c>
      <c r="I20" s="22">
        <v>0.68120000000000003</v>
      </c>
      <c r="J20" s="21">
        <f t="shared" si="0"/>
        <v>-0.22281802624073022</v>
      </c>
      <c r="K20" s="46">
        <f>(I20-H20)*100</f>
        <v>-19.53</v>
      </c>
      <c r="L20" s="22"/>
    </row>
    <row r="21" spans="2:12" x14ac:dyDescent="0.25">
      <c r="B21" s="278"/>
      <c r="C21" s="288"/>
      <c r="D21" s="23" t="s">
        <v>34</v>
      </c>
      <c r="E21" s="25">
        <v>0.46140000000000003</v>
      </c>
      <c r="F21" s="25">
        <v>0.64040000000000008</v>
      </c>
      <c r="G21" s="25">
        <v>0.69950000000000001</v>
      </c>
      <c r="H21" s="25">
        <v>0.87730000000000008</v>
      </c>
      <c r="I21" s="25">
        <v>0.84719999999999995</v>
      </c>
      <c r="J21" s="25">
        <f>IFERROR(I21/H21-1,"-")</f>
        <v>-3.4309814202667432E-2</v>
      </c>
      <c r="K21" s="24">
        <f>IFERROR(I21-H21,"-")</f>
        <v>-3.0100000000000127E-2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4097</v>
      </c>
      <c r="F22" s="27">
        <v>4791</v>
      </c>
      <c r="G22" s="27">
        <v>4797</v>
      </c>
      <c r="H22" s="27">
        <v>4605</v>
      </c>
      <c r="I22" s="27">
        <v>4633</v>
      </c>
      <c r="J22" s="36">
        <f>I22/H22-1</f>
        <v>6.0803474484256714E-3</v>
      </c>
      <c r="K22" s="27">
        <f>I22-H22</f>
        <v>28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3253</v>
      </c>
      <c r="F23" s="29">
        <v>3915</v>
      </c>
      <c r="G23" s="29">
        <v>3915</v>
      </c>
      <c r="H23" s="29">
        <v>3723</v>
      </c>
      <c r="I23" s="29">
        <v>3753</v>
      </c>
      <c r="J23" s="40">
        <f>I23/H23-1</f>
        <v>8.058017727639033E-3</v>
      </c>
      <c r="K23" s="29">
        <f>I23-H23</f>
        <v>30</v>
      </c>
      <c r="L23" s="42">
        <f>I23/$I$22</f>
        <v>0.81005827757392623</v>
      </c>
    </row>
    <row r="24" spans="2:12" x14ac:dyDescent="0.25">
      <c r="B24" s="279"/>
      <c r="C24" s="292"/>
      <c r="D24" s="32" t="s">
        <v>34</v>
      </c>
      <c r="E24" s="33">
        <v>844</v>
      </c>
      <c r="F24" s="33">
        <v>876</v>
      </c>
      <c r="G24" s="33">
        <v>882</v>
      </c>
      <c r="H24" s="33">
        <v>882</v>
      </c>
      <c r="I24" s="33">
        <v>880</v>
      </c>
      <c r="J24" s="34">
        <f>IFERROR(I24/H24-1,"-")</f>
        <v>-2.2675736961451642E-3</v>
      </c>
      <c r="K24" s="33">
        <f>IFERROR(I24-H24,"-")</f>
        <v>-2</v>
      </c>
      <c r="L24" s="34">
        <f>IFERROR(I24/$I$22,"-")</f>
        <v>0.18994172242607382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241</v>
      </c>
      <c r="F31" s="13" t="s">
        <v>242</v>
      </c>
      <c r="G31" s="13" t="s">
        <v>243</v>
      </c>
      <c r="H31" s="13" t="s">
        <v>244</v>
      </c>
      <c r="I31" s="13" t="s">
        <v>245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52</v>
      </c>
      <c r="C32" s="285" t="s">
        <v>8</v>
      </c>
      <c r="D32" s="15" t="s">
        <v>32</v>
      </c>
      <c r="E32" s="50">
        <v>92080</v>
      </c>
      <c r="F32" s="50">
        <v>126756</v>
      </c>
      <c r="G32" s="50">
        <v>118276</v>
      </c>
      <c r="H32" s="50">
        <v>128577</v>
      </c>
      <c r="I32" s="50">
        <v>111443</v>
      </c>
      <c r="J32" s="17">
        <f>I32/H32-1</f>
        <v>-0.13325866990208202</v>
      </c>
      <c r="K32" s="16">
        <f>I32-H32</f>
        <v>-17134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79606</v>
      </c>
      <c r="F33" s="51">
        <v>111862</v>
      </c>
      <c r="G33" s="51">
        <v>103725</v>
      </c>
      <c r="H33" s="51">
        <v>112596</v>
      </c>
      <c r="I33" s="51">
        <v>95078</v>
      </c>
      <c r="J33" s="21">
        <f t="shared" ref="J33:J45" si="4">I33/H33-1</f>
        <v>-0.15558279157341293</v>
      </c>
      <c r="K33" s="20">
        <f t="shared" ref="K33:K42" si="5">I33-H33</f>
        <v>-17518</v>
      </c>
      <c r="L33" s="22">
        <f>I33/$I$32</f>
        <v>0.85315363010687073</v>
      </c>
    </row>
    <row r="34" spans="1:12" x14ac:dyDescent="0.25">
      <c r="B34" s="278"/>
      <c r="C34" s="281"/>
      <c r="D34" s="23" t="s">
        <v>34</v>
      </c>
      <c r="E34" s="24">
        <v>12474</v>
      </c>
      <c r="F34" s="24">
        <v>14894</v>
      </c>
      <c r="G34" s="24">
        <v>14551</v>
      </c>
      <c r="H34" s="24">
        <v>15981</v>
      </c>
      <c r="I34" s="24">
        <v>16365</v>
      </c>
      <c r="J34" s="25">
        <f>IFERROR(I34/H34-1,"-")</f>
        <v>2.402853388398718E-2</v>
      </c>
      <c r="K34" s="24">
        <f>IFERROR(I34-H34,"-")</f>
        <v>384</v>
      </c>
      <c r="L34" s="25">
        <f>IFERROR(I34/I32,"-")</f>
        <v>0.14684636989312921</v>
      </c>
    </row>
    <row r="35" spans="1:12" x14ac:dyDescent="0.25">
      <c r="B35" s="278"/>
      <c r="C35" s="282" t="s">
        <v>35</v>
      </c>
      <c r="D35" s="26" t="s">
        <v>32</v>
      </c>
      <c r="E35" s="52">
        <v>109438</v>
      </c>
      <c r="F35" s="52">
        <v>143430</v>
      </c>
      <c r="G35" s="52">
        <v>138078</v>
      </c>
      <c r="H35" s="52">
        <v>147104</v>
      </c>
      <c r="I35" s="52">
        <v>129337</v>
      </c>
      <c r="J35" s="28">
        <f t="shared" si="4"/>
        <v>-0.12077849684576902</v>
      </c>
      <c r="K35" s="27">
        <f t="shared" si="5"/>
        <v>-17767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94945</v>
      </c>
      <c r="F36" s="53">
        <v>125511</v>
      </c>
      <c r="G36" s="53">
        <v>119833</v>
      </c>
      <c r="H36" s="53">
        <v>127263</v>
      </c>
      <c r="I36" s="53">
        <v>109313</v>
      </c>
      <c r="J36" s="30">
        <f t="shared" si="4"/>
        <v>-0.14104649426777616</v>
      </c>
      <c r="K36" s="29">
        <f t="shared" si="5"/>
        <v>-17950</v>
      </c>
      <c r="L36" s="31">
        <f>I36/$I$35</f>
        <v>0.84517964696877146</v>
      </c>
    </row>
    <row r="37" spans="1:12" x14ac:dyDescent="0.25">
      <c r="B37" s="278"/>
      <c r="C37" s="284"/>
      <c r="D37" s="32" t="s">
        <v>34</v>
      </c>
      <c r="E37" s="33">
        <v>14493</v>
      </c>
      <c r="F37" s="33">
        <v>17919</v>
      </c>
      <c r="G37" s="33">
        <v>18245</v>
      </c>
      <c r="H37" s="33">
        <v>19841</v>
      </c>
      <c r="I37" s="33">
        <v>20024</v>
      </c>
      <c r="J37" s="34">
        <f>IFERROR(I37/H37-1,"-")</f>
        <v>9.2233254372260376E-3</v>
      </c>
      <c r="K37" s="33">
        <f>IFERROR(I37-H37,"-")</f>
        <v>183</v>
      </c>
      <c r="L37" s="34">
        <f>IFERROR(I37/I35,"-")</f>
        <v>0.15482035303122849</v>
      </c>
    </row>
    <row r="38" spans="1:12" x14ac:dyDescent="0.25">
      <c r="B38" s="278"/>
      <c r="C38" s="285" t="s">
        <v>21</v>
      </c>
      <c r="D38" s="15" t="s">
        <v>32</v>
      </c>
      <c r="E38" s="50">
        <v>616496</v>
      </c>
      <c r="F38" s="50">
        <v>677250</v>
      </c>
      <c r="G38" s="50">
        <v>706701</v>
      </c>
      <c r="H38" s="50">
        <v>709471</v>
      </c>
      <c r="I38" s="50">
        <v>605347</v>
      </c>
      <c r="J38" s="17">
        <f t="shared" si="4"/>
        <v>-0.14676286980017506</v>
      </c>
      <c r="K38" s="16">
        <f t="shared" si="5"/>
        <v>-104124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538319</v>
      </c>
      <c r="F39" s="51">
        <v>577087</v>
      </c>
      <c r="G39" s="51">
        <v>583887</v>
      </c>
      <c r="H39" s="51">
        <v>575482</v>
      </c>
      <c r="I39" s="51">
        <v>476037</v>
      </c>
      <c r="J39" s="21">
        <f t="shared" si="4"/>
        <v>-0.17280297211728601</v>
      </c>
      <c r="K39" s="20">
        <f t="shared" si="5"/>
        <v>-99445</v>
      </c>
      <c r="L39" s="22">
        <f>I39/$I$38</f>
        <v>0.786386981351192</v>
      </c>
    </row>
    <row r="40" spans="1:12" x14ac:dyDescent="0.25">
      <c r="B40" s="278"/>
      <c r="C40" s="281"/>
      <c r="D40" s="23" t="s">
        <v>34</v>
      </c>
      <c r="E40" s="24">
        <v>78177</v>
      </c>
      <c r="F40" s="24">
        <v>100163</v>
      </c>
      <c r="G40" s="24">
        <v>122814</v>
      </c>
      <c r="H40" s="24">
        <v>133989</v>
      </c>
      <c r="I40" s="24">
        <v>129310</v>
      </c>
      <c r="J40" s="25">
        <f>IFERROR(I40/H40-1,"-")</f>
        <v>-3.4920777078715437E-2</v>
      </c>
      <c r="K40" s="24">
        <f>IFERROR(I40-H40,"-")</f>
        <v>-4679</v>
      </c>
      <c r="L40" s="25">
        <f>IFERROR(I40/I38,"-")</f>
        <v>0.21361301864880805</v>
      </c>
    </row>
    <row r="41" spans="1:12" x14ac:dyDescent="0.25">
      <c r="B41" s="278"/>
      <c r="C41" s="282" t="s">
        <v>22</v>
      </c>
      <c r="D41" s="26" t="s">
        <v>32</v>
      </c>
      <c r="E41" s="54">
        <v>6.6952215464813207</v>
      </c>
      <c r="F41" s="54">
        <v>5.3429423459244534</v>
      </c>
      <c r="G41" s="54">
        <v>5.975016064121208</v>
      </c>
      <c r="H41" s="54">
        <v>5.5178686701354049</v>
      </c>
      <c r="I41" s="54">
        <v>5.4318979209102407</v>
      </c>
      <c r="J41" s="36">
        <f t="shared" si="4"/>
        <v>-1.5580426857650154E-2</v>
      </c>
      <c r="K41" s="37">
        <f t="shared" si="5"/>
        <v>-8.5970749225164234E-2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6.7622917870512271</v>
      </c>
      <c r="F42" s="55">
        <f t="shared" si="6"/>
        <v>5.1589190252275126</v>
      </c>
      <c r="G42" s="55">
        <f t="shared" si="6"/>
        <v>5.6291829356471439</v>
      </c>
      <c r="H42" s="55">
        <f t="shared" si="6"/>
        <v>5.1110341397562973</v>
      </c>
      <c r="I42" s="55">
        <f t="shared" si="6"/>
        <v>5.0068049391026319</v>
      </c>
      <c r="J42" s="40">
        <f t="shared" si="4"/>
        <v>-2.0392976803444984E-2</v>
      </c>
      <c r="K42" s="41">
        <f t="shared" si="5"/>
        <v>-0.10422920065366537</v>
      </c>
      <c r="L42" s="42"/>
    </row>
    <row r="43" spans="1:12" x14ac:dyDescent="0.25">
      <c r="B43" s="278"/>
      <c r="C43" s="284"/>
      <c r="D43" s="32" t="s">
        <v>34</v>
      </c>
      <c r="E43" s="43">
        <f>IFERROR(E40/E34,"-")</f>
        <v>6.2671957671957674</v>
      </c>
      <c r="F43" s="43">
        <f t="shared" ref="F43:I43" si="7">IFERROR(F40/F34,"-")</f>
        <v>6.7250570699610579</v>
      </c>
      <c r="G43" s="43">
        <f t="shared" si="7"/>
        <v>8.440244656724623</v>
      </c>
      <c r="H43" s="43">
        <f t="shared" si="7"/>
        <v>8.384268819222827</v>
      </c>
      <c r="I43" s="43">
        <f t="shared" si="7"/>
        <v>7.901619309501986</v>
      </c>
      <c r="J43" s="34">
        <f>IFERROR(I43/H43-1,"-")</f>
        <v>-5.7566082401158014E-2</v>
      </c>
      <c r="K43" s="33">
        <f>IFERROR(I43-H43,"-")</f>
        <v>-0.48264950972084097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0.806175356373665</v>
      </c>
      <c r="F44" s="58">
        <v>0.7809878328495764</v>
      </c>
      <c r="G44" s="58">
        <v>0.80945852146602615</v>
      </c>
      <c r="H44" s="58">
        <v>0.81318176243577089</v>
      </c>
      <c r="I44" s="58">
        <v>0.72161764267620321</v>
      </c>
      <c r="J44" s="58">
        <f t="shared" si="4"/>
        <v>-0.11259981960896459</v>
      </c>
      <c r="K44" s="44">
        <f>(I44-H44)*100</f>
        <v>-9.1564119759567681</v>
      </c>
      <c r="L44" s="18"/>
    </row>
    <row r="45" spans="1:12" x14ac:dyDescent="0.25">
      <c r="B45" s="278"/>
      <c r="C45" s="287"/>
      <c r="D45" s="19" t="s">
        <v>33</v>
      </c>
      <c r="E45" s="59">
        <v>0.87967376579573919</v>
      </c>
      <c r="F45" s="59">
        <v>0.81438722014069698</v>
      </c>
      <c r="G45" s="59">
        <v>0.81945602290429875</v>
      </c>
      <c r="H45" s="59">
        <v>0.80733031153683743</v>
      </c>
      <c r="I45" s="59">
        <v>0.70078301999284554</v>
      </c>
      <c r="J45" s="59">
        <f t="shared" si="4"/>
        <v>-0.13197484353234301</v>
      </c>
      <c r="K45" s="46">
        <f>(I45-H45)*100</f>
        <v>-10.65472915439919</v>
      </c>
      <c r="L45" s="22"/>
    </row>
    <row r="46" spans="1:12" x14ac:dyDescent="0.25">
      <c r="B46" s="278"/>
      <c r="C46" s="288"/>
      <c r="D46" s="23" t="s">
        <v>34</v>
      </c>
      <c r="E46" s="60">
        <v>0.51175015055903228</v>
      </c>
      <c r="F46" s="60">
        <v>0.63172002320946541</v>
      </c>
      <c r="G46" s="60">
        <v>0.76508185691859165</v>
      </c>
      <c r="H46" s="60">
        <v>0.83930920434472134</v>
      </c>
      <c r="I46" s="60">
        <v>0.81030442029802863</v>
      </c>
      <c r="J46" s="25">
        <f>IFERROR(I46/H46-1,"-")</f>
        <v>-3.4557924417542574E-2</v>
      </c>
      <c r="K46" s="24">
        <f>IFERROR(I46-H46,"-")</f>
        <v>-2.9004784046692711E-2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4225.666666666667</v>
      </c>
      <c r="F49" s="52">
        <v>4791</v>
      </c>
      <c r="G49" s="52">
        <v>4797</v>
      </c>
      <c r="H49" s="52">
        <v>4820</v>
      </c>
      <c r="I49" s="52">
        <v>4634.666666666667</v>
      </c>
      <c r="J49" s="36">
        <f>I49/H49-1</f>
        <v>-3.8450899031811869E-2</v>
      </c>
      <c r="K49" s="27">
        <f>I49-H49</f>
        <v>-185.33333333333303</v>
      </c>
      <c r="L49" s="38">
        <f>I49/$I$22</f>
        <v>1.0003597381106555</v>
      </c>
    </row>
    <row r="50" spans="2:12" x14ac:dyDescent="0.25">
      <c r="B50" s="278"/>
      <c r="C50" s="283"/>
      <c r="D50" s="4" t="s">
        <v>33</v>
      </c>
      <c r="E50" s="53">
        <v>3381.6666666666665</v>
      </c>
      <c r="F50" s="53">
        <v>3915</v>
      </c>
      <c r="G50" s="53">
        <v>3915</v>
      </c>
      <c r="H50" s="53">
        <v>3938</v>
      </c>
      <c r="I50" s="53">
        <v>3753</v>
      </c>
      <c r="J50" s="40">
        <f>I50/H50-1</f>
        <v>-4.6978161503301141E-2</v>
      </c>
      <c r="K50" s="29">
        <f>I50-H50</f>
        <v>-185</v>
      </c>
      <c r="L50" s="42">
        <f>I50/$I$22</f>
        <v>0.81005827757392623</v>
      </c>
    </row>
    <row r="51" spans="2:12" x14ac:dyDescent="0.25">
      <c r="B51" s="279"/>
      <c r="C51" s="284"/>
      <c r="D51" s="32" t="s">
        <v>34</v>
      </c>
      <c r="E51" s="33">
        <v>844</v>
      </c>
      <c r="F51" s="33">
        <v>876</v>
      </c>
      <c r="G51" s="33">
        <v>882</v>
      </c>
      <c r="H51" s="33">
        <v>882</v>
      </c>
      <c r="I51" s="33">
        <v>881.66666666666663</v>
      </c>
      <c r="J51" s="34">
        <f>IFERROR(I51/H51-1,"-")</f>
        <v>-3.7792894935750887E-4</v>
      </c>
      <c r="K51" s="33">
        <f>IFERROR(I51-H51,"-")</f>
        <v>-0.33333333333337123</v>
      </c>
      <c r="L51" s="34">
        <f>IFERROR(I51/I49,"-")</f>
        <v>0.19023302646720366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95997</v>
      </c>
      <c r="F59" s="51">
        <v>169794</v>
      </c>
      <c r="G59" s="51">
        <v>220761</v>
      </c>
      <c r="H59" s="51">
        <v>207278</v>
      </c>
      <c r="I59" s="51">
        <v>217984</v>
      </c>
      <c r="J59" s="21">
        <f t="shared" ref="J59:J74" si="8">I59/H59-1</f>
        <v>5.1650440471251224E-2</v>
      </c>
      <c r="K59" s="20">
        <f t="shared" ref="K59:K74" si="9">I59-H59</f>
        <v>10706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>
        <v>11462</v>
      </c>
      <c r="F60" s="24">
        <v>29079</v>
      </c>
      <c r="G60" s="24">
        <v>31827</v>
      </c>
      <c r="H60" s="24">
        <v>31868</v>
      </c>
      <c r="I60" s="24">
        <v>32684</v>
      </c>
      <c r="J60" s="25">
        <f>IFERROR(I60/H60-1,"-")</f>
        <v>2.560562319568227E-2</v>
      </c>
      <c r="K60" s="24">
        <f>IFERROR(I60-H60,"-")</f>
        <v>816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107459</v>
      </c>
      <c r="F61" s="52">
        <v>198873</v>
      </c>
      <c r="G61" s="52">
        <v>252588</v>
      </c>
      <c r="H61" s="52">
        <v>239146</v>
      </c>
      <c r="I61" s="52">
        <v>250668</v>
      </c>
      <c r="J61" s="36">
        <f t="shared" si="8"/>
        <v>4.8179773025682993E-2</v>
      </c>
      <c r="K61" s="52">
        <f t="shared" si="9"/>
        <v>11522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95997</v>
      </c>
      <c r="F62" s="53">
        <v>169794</v>
      </c>
      <c r="G62" s="53">
        <v>220761</v>
      </c>
      <c r="H62" s="53">
        <v>207278</v>
      </c>
      <c r="I62" s="53">
        <v>217984</v>
      </c>
      <c r="J62" s="40">
        <f t="shared" si="8"/>
        <v>5.1650440471251224E-2</v>
      </c>
      <c r="K62" s="53">
        <f t="shared" si="9"/>
        <v>10706</v>
      </c>
      <c r="L62" s="40">
        <f t="shared" ref="L62" si="10">I62/$I$61</f>
        <v>0.86961239567874637</v>
      </c>
    </row>
    <row r="63" spans="2:12" x14ac:dyDescent="0.25">
      <c r="B63" s="278"/>
      <c r="C63" s="284"/>
      <c r="D63" s="32" t="s">
        <v>34</v>
      </c>
      <c r="E63" s="33">
        <v>11462</v>
      </c>
      <c r="F63" s="33">
        <v>29079</v>
      </c>
      <c r="G63" s="33">
        <v>31827</v>
      </c>
      <c r="H63" s="33">
        <v>31868</v>
      </c>
      <c r="I63" s="33">
        <v>32684</v>
      </c>
      <c r="J63" s="34">
        <f>IFERROR(I63/H63-1,"-")</f>
        <v>2.560562319568227E-2</v>
      </c>
      <c r="K63" s="33">
        <f>IFERROR(I63-H63,"-")</f>
        <v>816</v>
      </c>
      <c r="L63" s="65">
        <f>IFERROR(I63/I61,"-")</f>
        <v>0.1303876043212536</v>
      </c>
    </row>
    <row r="64" spans="2:12" x14ac:dyDescent="0.25">
      <c r="B64" s="278"/>
      <c r="C64" s="285" t="s">
        <v>21</v>
      </c>
      <c r="D64" s="15" t="s">
        <v>32</v>
      </c>
      <c r="E64" s="50">
        <v>749212</v>
      </c>
      <c r="F64" s="50">
        <v>1316064</v>
      </c>
      <c r="G64" s="50">
        <v>1447168</v>
      </c>
      <c r="H64" s="50">
        <v>1453294</v>
      </c>
      <c r="I64" s="50">
        <v>1411233</v>
      </c>
      <c r="J64" s="17">
        <f t="shared" si="8"/>
        <v>-2.8941838334156755E-2</v>
      </c>
      <c r="K64" s="16">
        <f t="shared" si="9"/>
        <v>-42061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689608</v>
      </c>
      <c r="F65" s="51">
        <v>1133520</v>
      </c>
      <c r="G65" s="51">
        <v>1226035</v>
      </c>
      <c r="H65" s="51">
        <v>1188641</v>
      </c>
      <c r="I65" s="51">
        <v>1134897</v>
      </c>
      <c r="J65" s="21">
        <f t="shared" si="8"/>
        <v>-4.5214661112985333E-2</v>
      </c>
      <c r="K65" s="20">
        <f t="shared" si="9"/>
        <v>-53744</v>
      </c>
      <c r="L65" s="21">
        <f t="shared" ref="L65" si="11">I65/$I$64</f>
        <v>0.80418825240056035</v>
      </c>
    </row>
    <row r="66" spans="2:12" x14ac:dyDescent="0.25">
      <c r="B66" s="278"/>
      <c r="C66" s="281"/>
      <c r="D66" s="23" t="s">
        <v>34</v>
      </c>
      <c r="E66" s="24">
        <v>59604</v>
      </c>
      <c r="F66" s="24">
        <v>182544</v>
      </c>
      <c r="G66" s="24">
        <v>221133</v>
      </c>
      <c r="H66" s="24">
        <v>264653</v>
      </c>
      <c r="I66" s="24">
        <v>276336</v>
      </c>
      <c r="J66" s="25">
        <f>IFERROR(I66/H66-1,"-")</f>
        <v>4.4144596887244703E-2</v>
      </c>
      <c r="K66" s="24">
        <f>IFERROR(I66-H66,"-")</f>
        <v>11683</v>
      </c>
      <c r="L66" s="25">
        <f>IFERROR(I66/I64,"-")</f>
        <v>0.19581174759943965</v>
      </c>
    </row>
    <row r="67" spans="2:12" x14ac:dyDescent="0.25">
      <c r="B67" s="278"/>
      <c r="C67" s="282" t="s">
        <v>22</v>
      </c>
      <c r="D67" s="26" t="s">
        <v>32</v>
      </c>
      <c r="E67" s="54">
        <v>6.9720730697289195</v>
      </c>
      <c r="F67" s="54">
        <v>6.6176102336667117</v>
      </c>
      <c r="G67" s="54">
        <v>5.729361648217651</v>
      </c>
      <c r="H67" s="54">
        <v>6.0770157142498729</v>
      </c>
      <c r="I67" s="54">
        <v>5.6298889367609748</v>
      </c>
      <c r="J67" s="36">
        <f t="shared" si="8"/>
        <v>-7.3576702531875871E-2</v>
      </c>
      <c r="K67" s="37">
        <f t="shared" si="9"/>
        <v>-0.44712677748889806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7.1836411554527748</v>
      </c>
      <c r="F68" s="55">
        <f t="shared" si="12"/>
        <v>6.6758542704689212</v>
      </c>
      <c r="G68" s="55">
        <f t="shared" si="12"/>
        <v>5.5536756945293781</v>
      </c>
      <c r="H68" s="55">
        <f t="shared" si="12"/>
        <v>5.7345256129449336</v>
      </c>
      <c r="I68" s="55">
        <f t="shared" si="12"/>
        <v>5.2063316573693479</v>
      </c>
      <c r="J68" s="40">
        <f t="shared" si="8"/>
        <v>-9.2107698391521331E-2</v>
      </c>
      <c r="K68" s="41">
        <f t="shared" si="9"/>
        <v>-0.52819395557558568</v>
      </c>
      <c r="L68" s="40"/>
    </row>
    <row r="69" spans="2:12" x14ac:dyDescent="0.25">
      <c r="B69" s="278"/>
      <c r="C69" s="284"/>
      <c r="D69" s="32" t="s">
        <v>34</v>
      </c>
      <c r="E69" s="43">
        <f>IFERROR(E66/E60,"-")</f>
        <v>5.2001395916942945</v>
      </c>
      <c r="F69" s="43">
        <f t="shared" ref="F69:I69" si="13">IFERROR(F66/F60,"-")</f>
        <v>6.2775198596925614</v>
      </c>
      <c r="G69" s="43">
        <f t="shared" si="13"/>
        <v>6.9479687058158168</v>
      </c>
      <c r="H69" s="43">
        <f t="shared" si="13"/>
        <v>8.3046629848123512</v>
      </c>
      <c r="I69" s="43">
        <f t="shared" si="13"/>
        <v>8.4547790968057761</v>
      </c>
      <c r="J69" s="34">
        <f>IFERROR(I69/H69-1,"-")</f>
        <v>1.8076123289766155E-2</v>
      </c>
      <c r="K69" s="33">
        <f>IFERROR(I69-H69,"-")</f>
        <v>0.15011611199342489</v>
      </c>
      <c r="L69" s="65">
        <f>IFERROR(I69/I67,"-")</f>
        <v>1.5017665875430282</v>
      </c>
    </row>
    <row r="70" spans="2:12" x14ac:dyDescent="0.25">
      <c r="B70" s="278"/>
      <c r="C70" s="286" t="s">
        <v>36</v>
      </c>
      <c r="D70" s="15" t="s">
        <v>32</v>
      </c>
      <c r="E70" s="58">
        <v>0.70336128458075009</v>
      </c>
      <c r="F70" s="58">
        <v>0.8015089072176752</v>
      </c>
      <c r="G70" s="58">
        <v>0.82779844332469787</v>
      </c>
      <c r="H70" s="58">
        <v>0.82775664662909765</v>
      </c>
      <c r="I70" s="58">
        <v>0.81840355885878524</v>
      </c>
      <c r="J70" s="58">
        <f t="shared" si="8"/>
        <v>-1.1299320649856837E-2</v>
      </c>
      <c r="K70" s="44">
        <f t="shared" si="9"/>
        <v>-9.3530877703124071E-3</v>
      </c>
      <c r="L70" s="17"/>
    </row>
    <row r="71" spans="2:12" x14ac:dyDescent="0.25">
      <c r="B71" s="278"/>
      <c r="C71" s="287"/>
      <c r="D71" s="19" t="s">
        <v>33</v>
      </c>
      <c r="E71" s="59">
        <v>0.76920022397565713</v>
      </c>
      <c r="F71" s="59">
        <v>0.85289463645208108</v>
      </c>
      <c r="G71" s="59">
        <v>0.85798212005108554</v>
      </c>
      <c r="H71" s="59">
        <v>0.82954099756436295</v>
      </c>
      <c r="I71" s="59">
        <v>0.80922861036063498</v>
      </c>
      <c r="J71" s="59">
        <f t="shared" si="8"/>
        <v>-2.4486296956229614E-2</v>
      </c>
      <c r="K71" s="46">
        <f t="shared" si="9"/>
        <v>-2.0312387203727966E-2</v>
      </c>
      <c r="L71" s="21"/>
    </row>
    <row r="72" spans="2:12" x14ac:dyDescent="0.25">
      <c r="B72" s="278"/>
      <c r="C72" s="288"/>
      <c r="D72" s="23" t="s">
        <v>34</v>
      </c>
      <c r="E72" s="60">
        <v>0.4474304502529764</v>
      </c>
      <c r="F72" s="60">
        <v>0.58328966372269586</v>
      </c>
      <c r="G72" s="60">
        <v>0.69269009328463405</v>
      </c>
      <c r="H72" s="60">
        <v>0.81983631339603236</v>
      </c>
      <c r="I72" s="60">
        <v>0.8583729382163825</v>
      </c>
      <c r="J72" s="25">
        <f>IFERROR(I72/H72-1,"-")</f>
        <v>4.7005267015703067E-2</v>
      </c>
      <c r="K72" s="24">
        <f>IFERROR(I72-H72,"-")</f>
        <v>3.853662482035014E-2</v>
      </c>
      <c r="L72" s="25">
        <f>IFERROR(I72/I70,"-")</f>
        <v>1.0488382276994643</v>
      </c>
    </row>
    <row r="73" spans="2:12" x14ac:dyDescent="0.25">
      <c r="B73" s="278"/>
      <c r="C73" s="289" t="s">
        <v>41</v>
      </c>
      <c r="D73" s="26" t="s">
        <v>32</v>
      </c>
      <c r="E73" s="52">
        <v>2908</v>
      </c>
      <c r="F73" s="52">
        <v>4497</v>
      </c>
      <c r="G73" s="52">
        <v>4790</v>
      </c>
      <c r="H73" s="52">
        <v>5123</v>
      </c>
      <c r="I73" s="52">
        <v>4725</v>
      </c>
      <c r="J73" s="36">
        <f t="shared" si="8"/>
        <v>-7.7688854186999778E-2</v>
      </c>
      <c r="K73" s="27">
        <f t="shared" si="9"/>
        <v>-398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2545</v>
      </c>
      <c r="F74" s="53">
        <v>3640</v>
      </c>
      <c r="G74" s="53">
        <v>3915</v>
      </c>
      <c r="H74" s="53">
        <v>4241</v>
      </c>
      <c r="I74" s="53">
        <v>3843</v>
      </c>
      <c r="J74" s="40">
        <f t="shared" si="8"/>
        <v>-9.3845791087007746E-2</v>
      </c>
      <c r="K74" s="29">
        <f t="shared" si="9"/>
        <v>-398</v>
      </c>
      <c r="L74" s="40">
        <f t="shared" ref="L74" si="14">I74/$I$73</f>
        <v>0.81333333333333335</v>
      </c>
    </row>
    <row r="75" spans="2:12" x14ac:dyDescent="0.25">
      <c r="B75" s="279"/>
      <c r="C75" s="284"/>
      <c r="D75" s="32" t="s">
        <v>34</v>
      </c>
      <c r="E75" s="33">
        <v>363</v>
      </c>
      <c r="F75" s="33">
        <v>857</v>
      </c>
      <c r="G75" s="33">
        <v>875</v>
      </c>
      <c r="H75" s="33">
        <v>882</v>
      </c>
      <c r="I75" s="33">
        <v>882</v>
      </c>
      <c r="J75" s="34">
        <f>IFERROR(I75/H75-1,"-")</f>
        <v>0</v>
      </c>
      <c r="K75" s="33">
        <f>IFERROR(I75-H75,"-")</f>
        <v>0</v>
      </c>
      <c r="L75" s="65">
        <f>IFERROR(I75/I73,"-")</f>
        <v>0.18666666666666668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8FC1-AFBE-4AEC-8F0A-E01BB1E73476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B1E6-D12F-46E2-9C56-03FECDF4DEFA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282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52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16290</v>
      </c>
      <c r="M10" s="176">
        <v>24851</v>
      </c>
      <c r="N10" s="176">
        <v>23158</v>
      </c>
      <c r="O10" s="176">
        <v>23497</v>
      </c>
      <c r="P10" s="176">
        <v>20708</v>
      </c>
      <c r="Q10" s="177">
        <f t="shared" ref="Q10:Q22" si="2">IFERROR(P10/O10-1,"-")</f>
        <v>-0.11869600374515898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4166</v>
      </c>
      <c r="M11" s="160">
        <v>5564</v>
      </c>
      <c r="N11" s="160">
        <v>6035</v>
      </c>
      <c r="O11" s="160">
        <v>5708</v>
      </c>
      <c r="P11" s="160">
        <v>4879</v>
      </c>
      <c r="Q11" s="161">
        <f t="shared" si="2"/>
        <v>-0.14523475823405751</v>
      </c>
      <c r="R11" s="161">
        <f t="shared" si="3"/>
        <v>0.23560942630867299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1000</v>
      </c>
      <c r="M12" s="164">
        <v>2087</v>
      </c>
      <c r="N12" s="164">
        <v>2245</v>
      </c>
      <c r="O12" s="164">
        <v>2139</v>
      </c>
      <c r="P12" s="164">
        <v>2741</v>
      </c>
      <c r="Q12" s="165">
        <f t="shared" si="2"/>
        <v>0.28143992519869099</v>
      </c>
      <c r="R12" s="165">
        <f t="shared" si="3"/>
        <v>0.13236430365076299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3166</v>
      </c>
      <c r="M13" s="164">
        <v>3477</v>
      </c>
      <c r="N13" s="164">
        <v>3790</v>
      </c>
      <c r="O13" s="164">
        <v>3569</v>
      </c>
      <c r="P13" s="164">
        <v>2138</v>
      </c>
      <c r="Q13" s="165">
        <f t="shared" si="2"/>
        <v>-0.40095264780050432</v>
      </c>
      <c r="R13" s="165">
        <f>P13/P$10</f>
        <v>0.10324512265790999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12124</v>
      </c>
      <c r="M14" s="160">
        <v>19287</v>
      </c>
      <c r="N14" s="160">
        <v>17123</v>
      </c>
      <c r="O14" s="160">
        <v>17789</v>
      </c>
      <c r="P14" s="160">
        <v>15829</v>
      </c>
      <c r="Q14" s="161">
        <f t="shared" si="2"/>
        <v>-0.11018044859182641</v>
      </c>
      <c r="R14" s="161">
        <f t="shared" si="3"/>
        <v>0.76439057369132701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8496</v>
      </c>
      <c r="M15" s="164">
        <v>12950</v>
      </c>
      <c r="N15" s="164">
        <v>11619</v>
      </c>
      <c r="O15" s="164">
        <v>11404</v>
      </c>
      <c r="P15" s="164">
        <v>10159</v>
      </c>
      <c r="Q15" s="165">
        <f t="shared" si="2"/>
        <v>-0.10917222027358819</v>
      </c>
      <c r="R15" s="165">
        <f t="shared" si="3"/>
        <v>0.4905833494301719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269</v>
      </c>
      <c r="M16" s="164">
        <v>725</v>
      </c>
      <c r="N16" s="164">
        <v>598</v>
      </c>
      <c r="O16" s="164">
        <v>831</v>
      </c>
      <c r="P16" s="164">
        <v>550</v>
      </c>
      <c r="Q16" s="165">
        <f t="shared" si="2"/>
        <v>-0.33814681107099875</v>
      </c>
      <c r="R16" s="165">
        <f t="shared" si="3"/>
        <v>2.6559783658489471E-2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439</v>
      </c>
      <c r="M17" s="164">
        <v>1079</v>
      </c>
      <c r="N17" s="164">
        <v>1057</v>
      </c>
      <c r="O17" s="164">
        <v>1345</v>
      </c>
      <c r="P17" s="164">
        <v>1266</v>
      </c>
      <c r="Q17" s="165">
        <f t="shared" si="2"/>
        <v>-5.8736059479553848E-2</v>
      </c>
      <c r="R17" s="165">
        <f t="shared" si="3"/>
        <v>6.1135792930268495E-2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306</v>
      </c>
      <c r="M18" s="164">
        <v>292</v>
      </c>
      <c r="N18" s="164">
        <v>239</v>
      </c>
      <c r="O18" s="164">
        <v>371</v>
      </c>
      <c r="P18" s="164">
        <v>255</v>
      </c>
      <c r="Q18" s="165">
        <f t="shared" si="2"/>
        <v>-0.31266846361185985</v>
      </c>
      <c r="R18" s="165">
        <f t="shared" si="3"/>
        <v>1.2314081514390573E-2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229</v>
      </c>
      <c r="M19" s="164">
        <v>287</v>
      </c>
      <c r="N19" s="164">
        <v>333</v>
      </c>
      <c r="O19" s="164">
        <v>296</v>
      </c>
      <c r="P19" s="164">
        <v>218</v>
      </c>
      <c r="Q19" s="165">
        <f t="shared" si="2"/>
        <v>-0.26351351351351349</v>
      </c>
      <c r="R19" s="165">
        <f t="shared" si="3"/>
        <v>1.0527332431910372E-2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12</v>
      </c>
      <c r="M20" s="164">
        <v>14</v>
      </c>
      <c r="N20" s="164">
        <v>13</v>
      </c>
      <c r="O20" s="164">
        <v>20</v>
      </c>
      <c r="P20" s="164">
        <v>101</v>
      </c>
      <c r="Q20" s="165">
        <f t="shared" si="2"/>
        <v>4.05</v>
      </c>
      <c r="R20" s="165">
        <f t="shared" si="3"/>
        <v>4.8773420900135216E-3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20</v>
      </c>
      <c r="M21" s="164">
        <v>15</v>
      </c>
      <c r="N21" s="164">
        <v>13</v>
      </c>
      <c r="O21" s="164">
        <v>29</v>
      </c>
      <c r="P21" s="164">
        <v>68</v>
      </c>
      <c r="Q21" s="165">
        <f t="shared" si="2"/>
        <v>1.3448275862068964</v>
      </c>
      <c r="R21" s="165">
        <f t="shared" si="3"/>
        <v>3.283755070504153E-3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2353</v>
      </c>
      <c r="M22" s="169">
        <f>M14-SUM(M15:M21)</f>
        <v>3925</v>
      </c>
      <c r="N22" s="169">
        <f>N14-SUM(N15:N21)</f>
        <v>3251</v>
      </c>
      <c r="O22" s="169">
        <f>O14-SUM(O15:O21)</f>
        <v>3493</v>
      </c>
      <c r="P22" s="169">
        <f>P14-SUM(P15:P21)</f>
        <v>3212</v>
      </c>
      <c r="Q22" s="170">
        <f t="shared" si="2"/>
        <v>-8.044660750071575E-2</v>
      </c>
      <c r="R22" s="170">
        <f t="shared" si="3"/>
        <v>0.15510913656557851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BA0E-41D1-4932-8941-7D02FCE02C78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282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2" t="s">
        <v>279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2" t="s">
        <v>279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52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37596</v>
      </c>
      <c r="Q9" s="176">
        <v>109438</v>
      </c>
      <c r="R9" s="176">
        <v>143430</v>
      </c>
      <c r="S9" s="176">
        <v>138078</v>
      </c>
      <c r="T9" s="176">
        <v>147104</v>
      </c>
      <c r="U9" s="176">
        <v>129337</v>
      </c>
      <c r="V9" s="177">
        <f>IFERROR(U9/T9-1,"-")</f>
        <v>-0.12077849684576902</v>
      </c>
      <c r="W9" s="176">
        <f>U9-T9</f>
        <v>-17767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21218</v>
      </c>
      <c r="Q10" s="160">
        <v>20988</v>
      </c>
      <c r="R10" s="160">
        <v>26808</v>
      </c>
      <c r="S10" s="160">
        <v>25400</v>
      </c>
      <c r="T10" s="160">
        <v>27412</v>
      </c>
      <c r="U10" s="160">
        <v>22612</v>
      </c>
      <c r="V10" s="178">
        <f>IFERROR(U10/T10-1,"-")</f>
        <v>-0.17510579308332119</v>
      </c>
      <c r="W10" s="159">
        <f t="shared" ref="W10:W20" si="3">U10-T10</f>
        <v>-4800</v>
      </c>
      <c r="X10" s="161">
        <f t="shared" si="2"/>
        <v>0.17483009502307925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15950</v>
      </c>
      <c r="Q11" s="164">
        <v>8335</v>
      </c>
      <c r="R11" s="164">
        <v>10440</v>
      </c>
      <c r="S11" s="164">
        <v>7298</v>
      </c>
      <c r="T11" s="164">
        <v>9246</v>
      </c>
      <c r="U11" s="164">
        <v>12592</v>
      </c>
      <c r="V11" s="179">
        <f>IFERROR(U11/T11-1,"-")</f>
        <v>0.36188622106857027</v>
      </c>
      <c r="W11" s="163">
        <f t="shared" si="3"/>
        <v>3346</v>
      </c>
      <c r="X11" s="165">
        <f t="shared" si="2"/>
        <v>9.7358064590952323E-2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5268</v>
      </c>
      <c r="Q12" s="164">
        <v>12653</v>
      </c>
      <c r="R12" s="164">
        <v>16368</v>
      </c>
      <c r="S12" s="164">
        <v>18102</v>
      </c>
      <c r="T12" s="164">
        <v>18166</v>
      </c>
      <c r="U12" s="164">
        <v>10020</v>
      </c>
      <c r="V12" s="179">
        <f>IFERROR(U12/T12-1,"-")</f>
        <v>-0.44842012550919297</v>
      </c>
      <c r="W12" s="163">
        <f t="shared" si="3"/>
        <v>-8146</v>
      </c>
      <c r="X12" s="165">
        <f t="shared" si="2"/>
        <v>7.7472030432126929E-2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16378</v>
      </c>
      <c r="Q13" s="160">
        <v>88450</v>
      </c>
      <c r="R13" s="160">
        <v>116622</v>
      </c>
      <c r="S13" s="160">
        <v>112678</v>
      </c>
      <c r="T13" s="160">
        <v>119692</v>
      </c>
      <c r="U13" s="160">
        <v>106725</v>
      </c>
      <c r="V13" s="178">
        <f>IFERROR(U13/T13-1,"-")</f>
        <v>-0.10833639675166262</v>
      </c>
      <c r="W13" s="159">
        <f t="shared" si="3"/>
        <v>-12967</v>
      </c>
      <c r="X13" s="161">
        <f t="shared" si="2"/>
        <v>0.82516990497692078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2616</v>
      </c>
      <c r="Q14" s="164">
        <v>51306</v>
      </c>
      <c r="R14" s="164">
        <v>74047</v>
      </c>
      <c r="S14" s="164">
        <v>68012</v>
      </c>
      <c r="T14" s="164">
        <v>69216</v>
      </c>
      <c r="U14" s="164">
        <v>64320</v>
      </c>
      <c r="V14" s="179">
        <f t="shared" ref="V14:V21" si="5">IFERROR(U14/T14-1,"-")</f>
        <v>-7.0735090152565849E-2</v>
      </c>
      <c r="W14" s="163">
        <f t="shared" si="3"/>
        <v>-4896</v>
      </c>
      <c r="X14" s="165">
        <f t="shared" si="2"/>
        <v>0.49730548876191655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4415</v>
      </c>
      <c r="Q15" s="164">
        <v>4252</v>
      </c>
      <c r="R15" s="164">
        <v>5864</v>
      </c>
      <c r="S15" s="164">
        <v>5167</v>
      </c>
      <c r="T15" s="164">
        <v>6185</v>
      </c>
      <c r="U15" s="164">
        <v>5628</v>
      </c>
      <c r="V15" s="179">
        <f t="shared" si="5"/>
        <v>-9.0056588520614378E-2</v>
      </c>
      <c r="W15" s="163">
        <f t="shared" si="3"/>
        <v>-557</v>
      </c>
      <c r="X15" s="165">
        <f t="shared" si="2"/>
        <v>4.3514230266667696E-2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3316</v>
      </c>
      <c r="Q16" s="164">
        <v>5467</v>
      </c>
      <c r="R16" s="164">
        <v>9418</v>
      </c>
      <c r="S16" s="164">
        <v>7260</v>
      </c>
      <c r="T16" s="164">
        <v>9407</v>
      </c>
      <c r="U16" s="164">
        <v>8474</v>
      </c>
      <c r="V16" s="179">
        <f t="shared" si="5"/>
        <v>-9.9181460614436112E-2</v>
      </c>
      <c r="W16" s="163">
        <f t="shared" si="3"/>
        <v>-933</v>
      </c>
      <c r="X16" s="165">
        <f t="shared" si="2"/>
        <v>6.5518761066052256E-2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798</v>
      </c>
      <c r="Q17" s="164">
        <v>4402</v>
      </c>
      <c r="R17" s="164">
        <v>3904</v>
      </c>
      <c r="S17" s="164">
        <v>4176</v>
      </c>
      <c r="T17" s="164">
        <v>4249</v>
      </c>
      <c r="U17" s="164">
        <v>2277</v>
      </c>
      <c r="V17" s="179">
        <f t="shared" si="5"/>
        <v>-0.46410920216521534</v>
      </c>
      <c r="W17" s="163">
        <f t="shared" si="3"/>
        <v>-1972</v>
      </c>
      <c r="X17" s="165">
        <f t="shared" si="2"/>
        <v>1.7605170987420461E-2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1234</v>
      </c>
      <c r="Q18" s="164">
        <v>3324</v>
      </c>
      <c r="R18" s="164">
        <v>2903</v>
      </c>
      <c r="S18" s="164">
        <v>3174</v>
      </c>
      <c r="T18" s="164">
        <v>3073</v>
      </c>
      <c r="U18" s="164">
        <v>1959</v>
      </c>
      <c r="V18" s="179">
        <f t="shared" si="5"/>
        <v>-0.36251220305890008</v>
      </c>
      <c r="W18" s="163">
        <f t="shared" si="3"/>
        <v>-1114</v>
      </c>
      <c r="X18" s="165">
        <f t="shared" si="2"/>
        <v>1.5146477806041581E-2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14</v>
      </c>
      <c r="Q19" s="164">
        <v>569</v>
      </c>
      <c r="R19" s="164">
        <v>833</v>
      </c>
      <c r="S19" s="164">
        <v>1190</v>
      </c>
      <c r="T19" s="164">
        <v>974</v>
      </c>
      <c r="U19" s="164">
        <v>966</v>
      </c>
      <c r="V19" s="179">
        <f t="shared" si="5"/>
        <v>-8.2135523613963146E-3</v>
      </c>
      <c r="W19" s="163">
        <f t="shared" si="3"/>
        <v>-8</v>
      </c>
      <c r="X19" s="165">
        <f t="shared" si="2"/>
        <v>7.4688604189056497E-3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23</v>
      </c>
      <c r="Q20" s="164">
        <v>841</v>
      </c>
      <c r="R20" s="164">
        <v>577</v>
      </c>
      <c r="S20" s="164">
        <v>1380</v>
      </c>
      <c r="T20" s="164">
        <v>859</v>
      </c>
      <c r="U20" s="164">
        <v>951</v>
      </c>
      <c r="V20" s="179">
        <f t="shared" si="5"/>
        <v>0.1071012805587892</v>
      </c>
      <c r="W20" s="163">
        <f t="shared" si="3"/>
        <v>92</v>
      </c>
      <c r="X20" s="165">
        <f t="shared" si="2"/>
        <v>7.352884325444382E-3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3962</v>
      </c>
      <c r="Q21" s="169">
        <f t="shared" si="7"/>
        <v>18289</v>
      </c>
      <c r="R21" s="169">
        <f t="shared" si="7"/>
        <v>19076</v>
      </c>
      <c r="S21" s="169">
        <f t="shared" si="7"/>
        <v>22319</v>
      </c>
      <c r="T21" s="169">
        <f t="shared" si="7"/>
        <v>25729</v>
      </c>
      <c r="U21" s="169">
        <f t="shared" si="7"/>
        <v>22150</v>
      </c>
      <c r="V21" s="180">
        <f t="shared" si="5"/>
        <v>-0.13910373508492357</v>
      </c>
      <c r="W21" s="168">
        <f>U21-T21</f>
        <v>-3579</v>
      </c>
      <c r="X21" s="170">
        <f t="shared" si="2"/>
        <v>0.17125803134447221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177F-2AB4-4B64-B32E-3583E7F4F3D8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C6F5-AA76-4263-9889-33118C939F5E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95884</v>
      </c>
      <c r="D9" s="118">
        <v>4.190775227371156</v>
      </c>
      <c r="E9" s="117">
        <v>98876</v>
      </c>
      <c r="F9" s="118">
        <f t="shared" ref="F9:J21" si="3">IFERROR(E9/C9-1,"-")</f>
        <v>3.1204371949438814E-2</v>
      </c>
      <c r="G9" s="117">
        <v>114993</v>
      </c>
      <c r="H9" s="118">
        <f t="shared" si="3"/>
        <v>0.1630021440996805</v>
      </c>
      <c r="I9" s="117">
        <v>115159</v>
      </c>
      <c r="J9" s="118">
        <f t="shared" si="3"/>
        <v>1.443566130112206E-3</v>
      </c>
      <c r="K9" s="117">
        <v>101107</v>
      </c>
      <c r="L9" s="118">
        <f>IFERROR(K9/I9-1,"-")</f>
        <v>-0.12202259484712441</v>
      </c>
    </row>
    <row r="10" spans="1:13" x14ac:dyDescent="0.25">
      <c r="A10" s="1" t="s">
        <v>77</v>
      </c>
      <c r="B10" s="116" t="s">
        <v>78</v>
      </c>
      <c r="C10" s="117">
        <v>101150</v>
      </c>
      <c r="D10" s="118">
        <v>9.4949159576675655</v>
      </c>
      <c r="E10" s="117">
        <v>108040</v>
      </c>
      <c r="F10" s="118">
        <f t="shared" si="3"/>
        <v>6.8116658428077015E-2</v>
      </c>
      <c r="G10" s="117">
        <v>113195</v>
      </c>
      <c r="H10" s="118">
        <f t="shared" si="3"/>
        <v>4.7713809700111076E-2</v>
      </c>
      <c r="I10" s="117">
        <v>115422</v>
      </c>
      <c r="J10" s="118">
        <f t="shared" si="3"/>
        <v>1.9674013869870555E-2</v>
      </c>
      <c r="K10" s="117">
        <v>95610</v>
      </c>
      <c r="L10" s="118">
        <f t="shared" ref="L10:L14" si="4">IFERROR(K10/I10-1,"-")</f>
        <v>-0.17164838592296094</v>
      </c>
    </row>
    <row r="11" spans="1:13" x14ac:dyDescent="0.25">
      <c r="A11" s="1" t="s">
        <v>79</v>
      </c>
      <c r="B11" s="116" t="s">
        <v>80</v>
      </c>
      <c r="C11" s="117">
        <v>109311</v>
      </c>
      <c r="D11" s="118">
        <v>3.1783953212797673</v>
      </c>
      <c r="E11" s="117">
        <v>108534</v>
      </c>
      <c r="F11" s="118">
        <f t="shared" si="3"/>
        <v>-7.1081592886351741E-3</v>
      </c>
      <c r="G11" s="117">
        <v>122553</v>
      </c>
      <c r="H11" s="118">
        <f t="shared" si="3"/>
        <v>0.12916689700923212</v>
      </c>
      <c r="I11" s="117">
        <v>112742</v>
      </c>
      <c r="J11" s="118">
        <f t="shared" si="3"/>
        <v>-8.0055159808409382E-2</v>
      </c>
      <c r="K11" s="117">
        <v>104769</v>
      </c>
      <c r="L11" s="118">
        <f t="shared" si="4"/>
        <v>-7.0718986713026233E-2</v>
      </c>
    </row>
    <row r="12" spans="1:13" x14ac:dyDescent="0.25">
      <c r="A12" s="1" t="s">
        <v>81</v>
      </c>
      <c r="B12" s="116" t="s">
        <v>82</v>
      </c>
      <c r="C12" s="117">
        <v>113016</v>
      </c>
      <c r="D12" s="118">
        <v>2.2351291005896834</v>
      </c>
      <c r="E12" s="117">
        <v>122279</v>
      </c>
      <c r="F12" s="118">
        <f t="shared" si="3"/>
        <v>8.1961846110285341E-2</v>
      </c>
      <c r="G12" s="117">
        <v>113033</v>
      </c>
      <c r="H12" s="118">
        <f t="shared" si="3"/>
        <v>-7.5613964785449683E-2</v>
      </c>
      <c r="I12" s="117">
        <v>129153</v>
      </c>
      <c r="J12" s="118">
        <f t="shared" si="3"/>
        <v>0.1426132191483902</v>
      </c>
      <c r="K12" s="117">
        <v>102887</v>
      </c>
      <c r="L12" s="118">
        <f t="shared" si="4"/>
        <v>-0.20337119540390081</v>
      </c>
    </row>
    <row r="13" spans="1:13" x14ac:dyDescent="0.25">
      <c r="A13" s="1" t="s">
        <v>83</v>
      </c>
      <c r="B13" s="116" t="s">
        <v>84</v>
      </c>
      <c r="C13" s="117">
        <v>104052</v>
      </c>
      <c r="D13" s="118">
        <v>1.4277747964254881</v>
      </c>
      <c r="E13" s="117">
        <v>111302</v>
      </c>
      <c r="F13" s="118">
        <f t="shared" si="3"/>
        <v>6.9676700111482637E-2</v>
      </c>
      <c r="G13" s="117">
        <v>117998</v>
      </c>
      <c r="H13" s="118">
        <f t="shared" si="3"/>
        <v>6.0160644013584674E-2</v>
      </c>
      <c r="I13" s="117">
        <v>115884</v>
      </c>
      <c r="J13" s="118">
        <f t="shared" si="3"/>
        <v>-1.7915557890811673E-2</v>
      </c>
      <c r="K13" s="117">
        <v>101917</v>
      </c>
      <c r="L13" s="118">
        <f t="shared" si="4"/>
        <v>-0.12052569811190506</v>
      </c>
    </row>
    <row r="14" spans="1:13" x14ac:dyDescent="0.25">
      <c r="A14" s="1" t="s">
        <v>85</v>
      </c>
      <c r="B14" s="116" t="s">
        <v>86</v>
      </c>
      <c r="C14" s="117">
        <v>93083</v>
      </c>
      <c r="D14" s="118">
        <v>0.43222242737567695</v>
      </c>
      <c r="E14" s="117">
        <v>128219</v>
      </c>
      <c r="F14" s="118">
        <f t="shared" si="3"/>
        <v>0.37746957016855931</v>
      </c>
      <c r="G14" s="117">
        <v>124929</v>
      </c>
      <c r="H14" s="118">
        <f t="shared" si="3"/>
        <v>-2.5659223671998688E-2</v>
      </c>
      <c r="I14" s="117">
        <v>121111</v>
      </c>
      <c r="J14" s="118">
        <f t="shared" si="3"/>
        <v>-3.0561358851827869E-2</v>
      </c>
      <c r="K14" s="117">
        <v>99057</v>
      </c>
      <c r="L14" s="118">
        <f t="shared" si="4"/>
        <v>-0.18209741476827046</v>
      </c>
    </row>
    <row r="15" spans="1:13" x14ac:dyDescent="0.25">
      <c r="A15" s="1" t="s">
        <v>87</v>
      </c>
      <c r="B15" s="116" t="s">
        <v>88</v>
      </c>
      <c r="C15" s="117">
        <v>99960</v>
      </c>
      <c r="D15" s="118">
        <v>0.32047556142668432</v>
      </c>
      <c r="E15" s="117">
        <v>125973</v>
      </c>
      <c r="F15" s="118">
        <f t="shared" si="3"/>
        <v>0.26023409363745498</v>
      </c>
      <c r="G15" s="117">
        <v>138511</v>
      </c>
      <c r="H15" s="118">
        <f t="shared" si="3"/>
        <v>9.9529264207409485E-2</v>
      </c>
      <c r="I15" s="117">
        <v>133553</v>
      </c>
      <c r="J15" s="118">
        <f t="shared" si="3"/>
        <v>-3.5794991011544264E-2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136811</v>
      </c>
      <c r="D16" s="118">
        <v>0.46505252562029487</v>
      </c>
      <c r="E16" s="117">
        <v>135765</v>
      </c>
      <c r="F16" s="118">
        <f t="shared" si="3"/>
        <v>-7.6455840539138009E-3</v>
      </c>
      <c r="G16" s="117">
        <v>150260</v>
      </c>
      <c r="H16" s="118">
        <f t="shared" si="3"/>
        <v>0.10676536662615543</v>
      </c>
      <c r="I16" s="117">
        <v>139313</v>
      </c>
      <c r="J16" s="118">
        <f t="shared" si="3"/>
        <v>-7.2853720218288287E-2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107425</v>
      </c>
      <c r="D17" s="118">
        <v>0.20074889621639747</v>
      </c>
      <c r="E17" s="117">
        <v>125237</v>
      </c>
      <c r="F17" s="118">
        <f t="shared" si="3"/>
        <v>0.16580870374680012</v>
      </c>
      <c r="G17" s="117">
        <v>124231</v>
      </c>
      <c r="H17" s="118">
        <f t="shared" si="3"/>
        <v>-8.0327698683296811E-3</v>
      </c>
      <c r="I17" s="117">
        <v>107287</v>
      </c>
      <c r="J17" s="118">
        <f t="shared" si="3"/>
        <v>-0.13639107791131033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132612</v>
      </c>
      <c r="D18" s="118">
        <v>0.26094191254076771</v>
      </c>
      <c r="E18" s="117">
        <v>146405</v>
      </c>
      <c r="F18" s="118">
        <f t="shared" si="3"/>
        <v>0.1040101951557928</v>
      </c>
      <c r="G18" s="117">
        <v>126079</v>
      </c>
      <c r="H18" s="118">
        <f t="shared" si="3"/>
        <v>-0.13883405621392708</v>
      </c>
      <c r="I18" s="117">
        <v>119104</v>
      </c>
      <c r="J18" s="118">
        <f t="shared" si="3"/>
        <v>-5.5322456555017108E-2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113773</v>
      </c>
      <c r="D19" s="118">
        <v>0.24177863153643808</v>
      </c>
      <c r="E19" s="117">
        <v>116842</v>
      </c>
      <c r="F19" s="118">
        <f t="shared" si="3"/>
        <v>2.697476554191236E-2</v>
      </c>
      <c r="G19" s="117">
        <v>109675</v>
      </c>
      <c r="H19" s="118">
        <f t="shared" si="3"/>
        <v>-6.1339244449769792E-2</v>
      </c>
      <c r="I19" s="117">
        <v>94188</v>
      </c>
      <c r="J19" s="118">
        <f t="shared" si="3"/>
        <v>-0.14120811488488716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108987</v>
      </c>
      <c r="D20" s="118">
        <v>0.12568943791443732</v>
      </c>
      <c r="E20" s="117">
        <v>119696</v>
      </c>
      <c r="F20" s="118">
        <f t="shared" si="3"/>
        <v>9.8259425436061143E-2</v>
      </c>
      <c r="G20" s="117">
        <v>97837</v>
      </c>
      <c r="H20" s="118">
        <f t="shared" si="3"/>
        <v>-0.18262097313193426</v>
      </c>
      <c r="I20" s="117">
        <v>108317</v>
      </c>
      <c r="J20" s="118">
        <f t="shared" si="3"/>
        <v>0.10711693939920486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1316064</v>
      </c>
      <c r="D21" s="121">
        <v>0.75659759854353648</v>
      </c>
      <c r="E21" s="120">
        <v>1447168</v>
      </c>
      <c r="F21" s="121">
        <f t="shared" si="3"/>
        <v>9.9618255647141885E-2</v>
      </c>
      <c r="G21" s="120">
        <v>1453294</v>
      </c>
      <c r="H21" s="121">
        <f t="shared" si="3"/>
        <v>4.2330952591544957E-3</v>
      </c>
      <c r="I21" s="120">
        <v>1411233</v>
      </c>
      <c r="J21" s="121">
        <f t="shared" si="3"/>
        <v>-2.8941838334156755E-2</v>
      </c>
      <c r="K21" s="120">
        <v>605347</v>
      </c>
      <c r="L21" s="121">
        <v>-0.14676286980017506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261</v>
      </c>
      <c r="G30" s="115" t="s">
        <v>74</v>
      </c>
      <c r="H30" s="114" t="s">
        <v>261</v>
      </c>
      <c r="I30" s="115" t="s">
        <v>74</v>
      </c>
      <c r="J30" s="114" t="s">
        <v>261</v>
      </c>
      <c r="K30" s="115" t="s">
        <v>74</v>
      </c>
      <c r="L30" s="114" t="s">
        <v>286</v>
      </c>
    </row>
    <row r="31" spans="1:13" x14ac:dyDescent="0.25">
      <c r="B31" s="116" t="s">
        <v>76</v>
      </c>
      <c r="C31" s="117">
        <v>11560</v>
      </c>
      <c r="D31" s="118">
        <v>5.7920094007050524</v>
      </c>
      <c r="E31" s="117">
        <v>13570</v>
      </c>
      <c r="F31" s="118">
        <f t="shared" ref="F31:J43" si="5">IFERROR(E31/C31-1,"-")</f>
        <v>0.1738754325259515</v>
      </c>
      <c r="G31" s="117">
        <v>13404</v>
      </c>
      <c r="H31" s="118">
        <f t="shared" si="5"/>
        <v>-1.223286661753864E-2</v>
      </c>
      <c r="I31" s="117">
        <v>13521</v>
      </c>
      <c r="J31" s="118">
        <f t="shared" si="5"/>
        <v>8.728737690241628E-3</v>
      </c>
      <c r="K31" s="117">
        <v>14293</v>
      </c>
      <c r="L31" s="118">
        <f t="shared" ref="L31:L36" si="6">IFERROR(K31/I31-1,"-")</f>
        <v>5.7096368611789128E-2</v>
      </c>
    </row>
    <row r="32" spans="1:13" x14ac:dyDescent="0.25">
      <c r="B32" s="116" t="s">
        <v>78</v>
      </c>
      <c r="C32" s="117">
        <v>8808</v>
      </c>
      <c r="D32" s="118">
        <v>1.4541655057118974</v>
      </c>
      <c r="E32" s="117">
        <v>10875</v>
      </c>
      <c r="F32" s="118">
        <f t="shared" si="5"/>
        <v>0.23467302452316074</v>
      </c>
      <c r="G32" s="117">
        <v>9013</v>
      </c>
      <c r="H32" s="118">
        <f t="shared" si="5"/>
        <v>-0.17121839080459766</v>
      </c>
      <c r="I32" s="117">
        <v>12069</v>
      </c>
      <c r="J32" s="118">
        <f t="shared" si="5"/>
        <v>0.33906579385332303</v>
      </c>
      <c r="K32" s="117">
        <v>11956</v>
      </c>
      <c r="L32" s="118">
        <f t="shared" si="6"/>
        <v>-9.3628303919132128E-3</v>
      </c>
    </row>
    <row r="33" spans="2:13" x14ac:dyDescent="0.25">
      <c r="B33" s="116" t="s">
        <v>80</v>
      </c>
      <c r="C33" s="117">
        <v>9074</v>
      </c>
      <c r="D33" s="118">
        <v>-4.8547761350529517E-2</v>
      </c>
      <c r="E33" s="117">
        <v>15091</v>
      </c>
      <c r="F33" s="118">
        <f t="shared" si="5"/>
        <v>0.66310337227242666</v>
      </c>
      <c r="G33" s="117">
        <v>13346</v>
      </c>
      <c r="H33" s="118">
        <f t="shared" si="5"/>
        <v>-0.11563183354317141</v>
      </c>
      <c r="I33" s="117">
        <v>12702</v>
      </c>
      <c r="J33" s="118">
        <f t="shared" si="5"/>
        <v>-4.825415854937809E-2</v>
      </c>
      <c r="K33" s="117">
        <v>13749</v>
      </c>
      <c r="L33" s="118">
        <f t="shared" si="6"/>
        <v>8.2427964100141748E-2</v>
      </c>
    </row>
    <row r="34" spans="2:13" x14ac:dyDescent="0.25">
      <c r="B34" s="116" t="s">
        <v>82</v>
      </c>
      <c r="C34" s="117">
        <v>14486</v>
      </c>
      <c r="D34" s="118">
        <v>9.1882113514735853E-2</v>
      </c>
      <c r="E34" s="117">
        <v>21668</v>
      </c>
      <c r="F34" s="118">
        <f t="shared" si="5"/>
        <v>0.49578903769156435</v>
      </c>
      <c r="G34" s="117">
        <v>15353</v>
      </c>
      <c r="H34" s="118">
        <f t="shared" si="5"/>
        <v>-0.29144360347055565</v>
      </c>
      <c r="I34" s="117">
        <v>18439</v>
      </c>
      <c r="J34" s="118">
        <f t="shared" si="5"/>
        <v>0.2010030612909528</v>
      </c>
      <c r="K34" s="117">
        <v>18132</v>
      </c>
      <c r="L34" s="118">
        <f t="shared" si="6"/>
        <v>-1.6649492922609643E-2</v>
      </c>
    </row>
    <row r="35" spans="2:13" x14ac:dyDescent="0.25">
      <c r="B35" s="116" t="s">
        <v>84</v>
      </c>
      <c r="C35" s="117">
        <v>14287</v>
      </c>
      <c r="D35" s="118">
        <v>-0.21736510545056154</v>
      </c>
      <c r="E35" s="117">
        <v>13349</v>
      </c>
      <c r="F35" s="118">
        <f t="shared" si="5"/>
        <v>-6.5654091131798098E-2</v>
      </c>
      <c r="G35" s="117">
        <v>21013</v>
      </c>
      <c r="H35" s="118">
        <f t="shared" si="5"/>
        <v>0.57412540265188405</v>
      </c>
      <c r="I35" s="117">
        <v>18035</v>
      </c>
      <c r="J35" s="118">
        <f t="shared" si="5"/>
        <v>-0.14172179127206963</v>
      </c>
      <c r="K35" s="117">
        <v>19095</v>
      </c>
      <c r="L35" s="118">
        <f t="shared" si="6"/>
        <v>5.8774604934848984E-2</v>
      </c>
    </row>
    <row r="36" spans="2:13" x14ac:dyDescent="0.25">
      <c r="B36" s="116" t="s">
        <v>86</v>
      </c>
      <c r="C36" s="117">
        <v>14239</v>
      </c>
      <c r="D36" s="118">
        <v>-0.37438488576449913</v>
      </c>
      <c r="E36" s="117">
        <v>18322</v>
      </c>
      <c r="F36" s="118">
        <f t="shared" si="5"/>
        <v>0.28674766486410563</v>
      </c>
      <c r="G36" s="117">
        <v>20012</v>
      </c>
      <c r="H36" s="118">
        <f t="shared" si="5"/>
        <v>9.2238838554743019E-2</v>
      </c>
      <c r="I36" s="117">
        <v>23498</v>
      </c>
      <c r="J36" s="118">
        <f t="shared" si="5"/>
        <v>0.17419548271037377</v>
      </c>
      <c r="K36" s="117">
        <v>17896</v>
      </c>
      <c r="L36" s="118">
        <f t="shared" si="6"/>
        <v>-0.23840326836326498</v>
      </c>
    </row>
    <row r="37" spans="2:13" x14ac:dyDescent="0.25">
      <c r="B37" s="116" t="s">
        <v>88</v>
      </c>
      <c r="C37" s="117">
        <v>19252</v>
      </c>
      <c r="D37" s="118">
        <v>-0.3284029861159562</v>
      </c>
      <c r="E37" s="117">
        <v>27286</v>
      </c>
      <c r="F37" s="118">
        <f t="shared" si="5"/>
        <v>0.41730729274880529</v>
      </c>
      <c r="G37" s="117">
        <v>25644</v>
      </c>
      <c r="H37" s="118">
        <f t="shared" si="5"/>
        <v>-6.0177380341567055E-2</v>
      </c>
      <c r="I37" s="117">
        <v>26879</v>
      </c>
      <c r="J37" s="118">
        <f t="shared" si="5"/>
        <v>4.8159413508032989E-2</v>
      </c>
      <c r="K37" s="117"/>
      <c r="L37" s="118"/>
    </row>
    <row r="38" spans="2:13" x14ac:dyDescent="0.25">
      <c r="B38" s="116" t="s">
        <v>90</v>
      </c>
      <c r="C38" s="117">
        <v>31594</v>
      </c>
      <c r="D38" s="118">
        <v>9.219760085733042E-2</v>
      </c>
      <c r="E38" s="117">
        <v>26883</v>
      </c>
      <c r="F38" s="118">
        <f t="shared" si="5"/>
        <v>-0.14911059061847187</v>
      </c>
      <c r="G38" s="117">
        <v>30588</v>
      </c>
      <c r="H38" s="118">
        <f t="shared" si="5"/>
        <v>0.13781943979466571</v>
      </c>
      <c r="I38" s="117">
        <v>29442</v>
      </c>
      <c r="J38" s="118">
        <f t="shared" si="5"/>
        <v>-3.7465672812867834E-2</v>
      </c>
      <c r="K38" s="117"/>
      <c r="L38" s="118"/>
    </row>
    <row r="39" spans="2:13" x14ac:dyDescent="0.25">
      <c r="B39" s="116" t="s">
        <v>92</v>
      </c>
      <c r="C39" s="117">
        <v>22910</v>
      </c>
      <c r="D39" s="118">
        <v>-0.13693727632322472</v>
      </c>
      <c r="E39" s="117">
        <v>24058</v>
      </c>
      <c r="F39" s="118">
        <f t="shared" si="5"/>
        <v>5.0109122653863025E-2</v>
      </c>
      <c r="G39" s="117">
        <v>21808</v>
      </c>
      <c r="H39" s="118">
        <f t="shared" si="5"/>
        <v>-9.3523983706043756E-2</v>
      </c>
      <c r="I39" s="117">
        <v>23556</v>
      </c>
      <c r="J39" s="118">
        <f t="shared" si="5"/>
        <v>8.0154071900220059E-2</v>
      </c>
      <c r="K39" s="117"/>
      <c r="L39" s="118"/>
    </row>
    <row r="40" spans="2:13" x14ac:dyDescent="0.25">
      <c r="B40" s="116" t="s">
        <v>94</v>
      </c>
      <c r="C40" s="117">
        <v>24745</v>
      </c>
      <c r="D40" s="118">
        <v>0.32680965147453089</v>
      </c>
      <c r="E40" s="117">
        <v>21110</v>
      </c>
      <c r="F40" s="118">
        <f t="shared" si="5"/>
        <v>-0.14689836330571837</v>
      </c>
      <c r="G40" s="117">
        <v>14338</v>
      </c>
      <c r="H40" s="118">
        <f t="shared" si="5"/>
        <v>-0.32079583135954526</v>
      </c>
      <c r="I40" s="117">
        <v>15693</v>
      </c>
      <c r="J40" s="118">
        <f t="shared" si="5"/>
        <v>9.4504114939321981E-2</v>
      </c>
      <c r="K40" s="117"/>
      <c r="L40" s="118"/>
    </row>
    <row r="41" spans="2:13" x14ac:dyDescent="0.25">
      <c r="B41" s="116" t="s">
        <v>96</v>
      </c>
      <c r="C41" s="117">
        <v>28104</v>
      </c>
      <c r="D41" s="118">
        <v>1.593576965669989</v>
      </c>
      <c r="E41" s="117">
        <v>11487</v>
      </c>
      <c r="F41" s="118">
        <f t="shared" si="5"/>
        <v>-0.591268146883006</v>
      </c>
      <c r="G41" s="117">
        <v>9819</v>
      </c>
      <c r="H41" s="118">
        <f t="shared" si="5"/>
        <v>-0.14520762601201354</v>
      </c>
      <c r="I41" s="117">
        <v>10326</v>
      </c>
      <c r="J41" s="118">
        <f t="shared" si="5"/>
        <v>5.1634586006721772E-2</v>
      </c>
      <c r="K41" s="117"/>
      <c r="L41" s="118"/>
    </row>
    <row r="42" spans="2:13" x14ac:dyDescent="0.25">
      <c r="B42" s="116" t="s">
        <v>98</v>
      </c>
      <c r="C42" s="117">
        <v>21520</v>
      </c>
      <c r="D42" s="118">
        <v>0.32276107935337151</v>
      </c>
      <c r="E42" s="117">
        <v>15397</v>
      </c>
      <c r="F42" s="118">
        <f t="shared" si="5"/>
        <v>-0.2845260223048327</v>
      </c>
      <c r="G42" s="117">
        <v>13481</v>
      </c>
      <c r="H42" s="118">
        <f t="shared" si="5"/>
        <v>-0.12443982594011815</v>
      </c>
      <c r="I42" s="117">
        <v>12024</v>
      </c>
      <c r="J42" s="118">
        <f t="shared" si="5"/>
        <v>-0.10807803575402419</v>
      </c>
      <c r="K42" s="117"/>
      <c r="L42" s="118"/>
    </row>
    <row r="43" spans="2:13" ht="15.75" x14ac:dyDescent="0.25">
      <c r="B43" s="119" t="s">
        <v>32</v>
      </c>
      <c r="C43" s="120">
        <v>220579</v>
      </c>
      <c r="D43" s="121">
        <v>0.10842047607322503</v>
      </c>
      <c r="E43" s="120">
        <v>219096</v>
      </c>
      <c r="F43" s="121">
        <f t="shared" si="5"/>
        <v>-6.7232148119268365E-3</v>
      </c>
      <c r="G43" s="120">
        <v>207819</v>
      </c>
      <c r="H43" s="121">
        <f t="shared" si="5"/>
        <v>-5.1470588235294157E-2</v>
      </c>
      <c r="I43" s="120">
        <v>216184</v>
      </c>
      <c r="J43" s="121">
        <f t="shared" si="5"/>
        <v>4.0251372588646861E-2</v>
      </c>
      <c r="K43" s="120">
        <v>95121</v>
      </c>
      <c r="L43" s="121">
        <v>-3.1985264186273676E-2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261</v>
      </c>
      <c r="G52" s="115" t="s">
        <v>74</v>
      </c>
      <c r="H52" s="114" t="s">
        <v>261</v>
      </c>
      <c r="I52" s="115" t="s">
        <v>74</v>
      </c>
      <c r="J52" s="114" t="s">
        <v>261</v>
      </c>
      <c r="K52" s="115" t="s">
        <v>74</v>
      </c>
      <c r="L52" s="114" t="s">
        <v>286</v>
      </c>
    </row>
    <row r="53" spans="1:13" x14ac:dyDescent="0.25">
      <c r="A53" s="1">
        <v>1</v>
      </c>
      <c r="B53" s="116" t="s">
        <v>76</v>
      </c>
      <c r="C53" s="117">
        <v>6030</v>
      </c>
      <c r="D53" s="118">
        <v>15.985915492957748</v>
      </c>
      <c r="E53" s="117">
        <v>10446</v>
      </c>
      <c r="F53" s="118">
        <f>IFERROR(E53/C53-1,"-")</f>
        <v>0.73233830845771153</v>
      </c>
      <c r="G53" s="117">
        <v>11099</v>
      </c>
      <c r="H53" s="118">
        <f>IFERROR(G53/E53-1,"-")</f>
        <v>6.251196630289102E-2</v>
      </c>
      <c r="I53" s="117">
        <v>9590</v>
      </c>
      <c r="J53" s="118">
        <f>IFERROR(I53/G53-1,"-")</f>
        <v>-0.1359581944319308</v>
      </c>
      <c r="K53" s="117">
        <v>9796</v>
      </c>
      <c r="L53" s="118">
        <f t="shared" ref="L53:L58" si="7">IFERROR(K53/I53-1,"-")</f>
        <v>2.1480709071949988E-2</v>
      </c>
    </row>
    <row r="54" spans="1:13" x14ac:dyDescent="0.25">
      <c r="A54" s="1">
        <v>2</v>
      </c>
      <c r="B54" s="116" t="s">
        <v>78</v>
      </c>
      <c r="C54" s="117">
        <v>4164</v>
      </c>
      <c r="D54" s="118" t="s">
        <v>249</v>
      </c>
      <c r="E54" s="117">
        <v>7322</v>
      </c>
      <c r="F54" s="118">
        <f t="shared" ref="F54:J65" si="8">IFERROR(E54/C54-1,"-")</f>
        <v>0.75840537944284336</v>
      </c>
      <c r="G54" s="117">
        <v>6226</v>
      </c>
      <c r="H54" s="118">
        <f t="shared" si="8"/>
        <v>-0.14968587817536194</v>
      </c>
      <c r="I54" s="117">
        <v>8402</v>
      </c>
      <c r="J54" s="118">
        <f t="shared" si="8"/>
        <v>0.3495020880179891</v>
      </c>
      <c r="K54" s="117">
        <v>7926</v>
      </c>
      <c r="L54" s="118">
        <f t="shared" si="7"/>
        <v>-5.6653177814805944E-2</v>
      </c>
    </row>
    <row r="55" spans="1:13" x14ac:dyDescent="0.25">
      <c r="A55" s="1">
        <v>3</v>
      </c>
      <c r="B55" s="116" t="s">
        <v>80</v>
      </c>
      <c r="C55" s="117">
        <v>5754</v>
      </c>
      <c r="D55" s="118" t="s">
        <v>249</v>
      </c>
      <c r="E55" s="117">
        <v>12025</v>
      </c>
      <c r="F55" s="118">
        <f t="shared" si="8"/>
        <v>1.0898505387556483</v>
      </c>
      <c r="G55" s="117">
        <v>10522</v>
      </c>
      <c r="H55" s="118">
        <f t="shared" si="8"/>
        <v>-0.12498960498960499</v>
      </c>
      <c r="I55" s="117">
        <v>8419</v>
      </c>
      <c r="J55" s="118">
        <f t="shared" si="8"/>
        <v>-0.1998669454476335</v>
      </c>
      <c r="K55" s="117">
        <v>9716</v>
      </c>
      <c r="L55" s="118">
        <f t="shared" si="7"/>
        <v>0.15405630122342329</v>
      </c>
    </row>
    <row r="56" spans="1:13" x14ac:dyDescent="0.25">
      <c r="A56" s="1">
        <v>4</v>
      </c>
      <c r="B56" s="116" t="s">
        <v>82</v>
      </c>
      <c r="C56" s="117">
        <v>8238</v>
      </c>
      <c r="D56" s="118">
        <v>7.1082677165354333</v>
      </c>
      <c r="E56" s="117">
        <v>11217</v>
      </c>
      <c r="F56" s="118">
        <f t="shared" si="8"/>
        <v>0.36161689730517121</v>
      </c>
      <c r="G56" s="117">
        <v>12181</v>
      </c>
      <c r="H56" s="118">
        <f t="shared" si="8"/>
        <v>8.5940982437371805E-2</v>
      </c>
      <c r="I56" s="117">
        <v>12454</v>
      </c>
      <c r="J56" s="118">
        <f t="shared" si="8"/>
        <v>2.2411953041622246E-2</v>
      </c>
      <c r="K56" s="117">
        <v>9930</v>
      </c>
      <c r="L56" s="118">
        <f t="shared" si="7"/>
        <v>-0.20266581018146779</v>
      </c>
    </row>
    <row r="57" spans="1:13" x14ac:dyDescent="0.25">
      <c r="A57" s="1">
        <v>5</v>
      </c>
      <c r="B57" s="116" t="s">
        <v>84</v>
      </c>
      <c r="C57" s="117">
        <v>8230</v>
      </c>
      <c r="D57" s="118">
        <v>2.4755067567567566</v>
      </c>
      <c r="E57" s="117">
        <v>10705</v>
      </c>
      <c r="F57" s="118">
        <f t="shared" si="8"/>
        <v>0.30072904009720536</v>
      </c>
      <c r="G57" s="117">
        <v>16997</v>
      </c>
      <c r="H57" s="118">
        <f t="shared" si="8"/>
        <v>0.58776272769733762</v>
      </c>
      <c r="I57" s="117">
        <v>11154</v>
      </c>
      <c r="J57" s="118">
        <f t="shared" si="8"/>
        <v>-0.34376654703771259</v>
      </c>
      <c r="K57" s="117">
        <v>7231</v>
      </c>
      <c r="L57" s="118">
        <f t="shared" si="7"/>
        <v>-0.35171239017392864</v>
      </c>
    </row>
    <row r="58" spans="1:13" x14ac:dyDescent="0.25">
      <c r="A58" s="1">
        <v>6</v>
      </c>
      <c r="B58" s="116" t="s">
        <v>86</v>
      </c>
      <c r="C58" s="117">
        <v>11640</v>
      </c>
      <c r="D58" s="118">
        <v>-0.1661293788953363</v>
      </c>
      <c r="E58" s="117">
        <v>13389</v>
      </c>
      <c r="F58" s="118">
        <f t="shared" si="8"/>
        <v>0.1502577319587628</v>
      </c>
      <c r="G58" s="117">
        <v>14806</v>
      </c>
      <c r="H58" s="118">
        <f t="shared" si="8"/>
        <v>0.10583314661289123</v>
      </c>
      <c r="I58" s="117">
        <v>14257</v>
      </c>
      <c r="J58" s="118">
        <f t="shared" si="8"/>
        <v>-3.7079562339592087E-2</v>
      </c>
      <c r="K58" s="117">
        <v>8464</v>
      </c>
      <c r="L58" s="118">
        <f t="shared" si="7"/>
        <v>-0.40632671670056819</v>
      </c>
    </row>
    <row r="59" spans="1:13" x14ac:dyDescent="0.25">
      <c r="A59" s="1">
        <v>7</v>
      </c>
      <c r="B59" s="116" t="s">
        <v>88</v>
      </c>
      <c r="C59" s="117">
        <v>16093</v>
      </c>
      <c r="D59" s="118">
        <v>-0.13422638261243813</v>
      </c>
      <c r="E59" s="117">
        <v>19485</v>
      </c>
      <c r="F59" s="118">
        <f t="shared" si="8"/>
        <v>0.21077487106195236</v>
      </c>
      <c r="G59" s="117">
        <v>16922</v>
      </c>
      <c r="H59" s="118">
        <f t="shared" si="8"/>
        <v>-0.1315370798049782</v>
      </c>
      <c r="I59" s="117">
        <v>17109</v>
      </c>
      <c r="J59" s="118">
        <f t="shared" si="8"/>
        <v>1.1050703226568981E-2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20033</v>
      </c>
      <c r="D60" s="118">
        <v>3.3801217875941703E-2</v>
      </c>
      <c r="E60" s="117">
        <v>20000</v>
      </c>
      <c r="F60" s="118">
        <f t="shared" si="8"/>
        <v>-1.6472819847251907E-3</v>
      </c>
      <c r="G60" s="117">
        <v>18481</v>
      </c>
      <c r="H60" s="118">
        <f t="shared" si="8"/>
        <v>-7.5949999999999962E-2</v>
      </c>
      <c r="I60" s="117">
        <v>18944</v>
      </c>
      <c r="J60" s="118">
        <f t="shared" si="8"/>
        <v>2.5052756885449945E-2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17725</v>
      </c>
      <c r="D61" s="118">
        <v>0.33370955605718589</v>
      </c>
      <c r="E61" s="117">
        <v>17405</v>
      </c>
      <c r="F61" s="118">
        <f t="shared" si="8"/>
        <v>-1.8053596614950651E-2</v>
      </c>
      <c r="G61" s="117">
        <v>14713</v>
      </c>
      <c r="H61" s="118">
        <f t="shared" si="8"/>
        <v>-0.15466819879345017</v>
      </c>
      <c r="I61" s="117">
        <v>15331</v>
      </c>
      <c r="J61" s="118">
        <f t="shared" si="8"/>
        <v>4.2003670223611733E-2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13863</v>
      </c>
      <c r="D62" s="118">
        <v>0.65075017861395579</v>
      </c>
      <c r="E62" s="117">
        <v>17037</v>
      </c>
      <c r="F62" s="118">
        <f t="shared" si="8"/>
        <v>0.22895477169443845</v>
      </c>
      <c r="G62" s="117">
        <v>9764</v>
      </c>
      <c r="H62" s="118">
        <f t="shared" si="8"/>
        <v>-0.42689440629218756</v>
      </c>
      <c r="I62" s="117">
        <v>9437</v>
      </c>
      <c r="J62" s="118">
        <f t="shared" si="8"/>
        <v>-3.3490372798033574E-2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17150</v>
      </c>
      <c r="D63" s="118">
        <v>1.8746228628897081</v>
      </c>
      <c r="E63" s="117">
        <v>9424</v>
      </c>
      <c r="F63" s="118">
        <f t="shared" si="8"/>
        <v>-0.45049562682215738</v>
      </c>
      <c r="G63" s="117">
        <v>7049</v>
      </c>
      <c r="H63" s="118">
        <f t="shared" si="8"/>
        <v>-0.25201612903225812</v>
      </c>
      <c r="I63" s="117">
        <v>7523</v>
      </c>
      <c r="J63" s="118">
        <f t="shared" si="8"/>
        <v>6.7243580649737567E-2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16155</v>
      </c>
      <c r="D64" s="118">
        <v>0.67339962709757617</v>
      </c>
      <c r="E64" s="117">
        <v>13222</v>
      </c>
      <c r="F64" s="118">
        <f t="shared" si="8"/>
        <v>-0.18155369854534198</v>
      </c>
      <c r="G64" s="117">
        <v>9980</v>
      </c>
      <c r="H64" s="118">
        <f t="shared" si="8"/>
        <v>-0.24519739827560127</v>
      </c>
      <c r="I64" s="117">
        <v>7328</v>
      </c>
      <c r="J64" s="118">
        <f t="shared" si="8"/>
        <v>-0.2657314629258517</v>
      </c>
      <c r="K64" s="117"/>
      <c r="L64" s="118"/>
    </row>
    <row r="65" spans="1:13" ht="15.75" x14ac:dyDescent="0.25">
      <c r="B65" s="119" t="s">
        <v>32</v>
      </c>
      <c r="C65" s="120">
        <v>145075</v>
      </c>
      <c r="D65" s="121">
        <v>0.56041603923761985</v>
      </c>
      <c r="E65" s="120">
        <v>161677</v>
      </c>
      <c r="F65" s="121">
        <f t="shared" si="8"/>
        <v>0.11443735998621407</v>
      </c>
      <c r="G65" s="120">
        <v>148740</v>
      </c>
      <c r="H65" s="121">
        <f t="shared" si="8"/>
        <v>-8.0017565887541164E-2</v>
      </c>
      <c r="I65" s="120">
        <v>139948</v>
      </c>
      <c r="J65" s="121">
        <f t="shared" si="8"/>
        <v>-5.9109856124781479E-2</v>
      </c>
      <c r="K65" s="120">
        <v>53063</v>
      </c>
      <c r="L65" s="121">
        <v>-0.17445080589955819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261</v>
      </c>
      <c r="G74" s="115" t="s">
        <v>74</v>
      </c>
      <c r="H74" s="114" t="s">
        <v>261</v>
      </c>
      <c r="I74" s="115" t="s">
        <v>74</v>
      </c>
      <c r="J74" s="114" t="s">
        <v>261</v>
      </c>
      <c r="K74" s="115" t="s">
        <v>74</v>
      </c>
      <c r="L74" s="114" t="s">
        <v>286</v>
      </c>
    </row>
    <row r="75" spans="1:13" x14ac:dyDescent="0.25">
      <c r="A75" s="1">
        <v>1</v>
      </c>
      <c r="B75" s="116" t="s">
        <v>76</v>
      </c>
      <c r="C75" s="117">
        <v>5530</v>
      </c>
      <c r="D75" s="118">
        <v>3.1054194506310315</v>
      </c>
      <c r="E75" s="117">
        <v>3124</v>
      </c>
      <c r="F75" s="118">
        <f>IFERROR(E75/C75-1,"-")</f>
        <v>-0.43508137432188065</v>
      </c>
      <c r="G75" s="117">
        <v>2305</v>
      </c>
      <c r="H75" s="118">
        <f>IFERROR(G75/E75-1,"-")</f>
        <v>-0.26216389244558258</v>
      </c>
      <c r="I75" s="117">
        <v>3931</v>
      </c>
      <c r="J75" s="118">
        <f>IFERROR(I75/G75-1,"-")</f>
        <v>0.70542299349240789</v>
      </c>
      <c r="K75" s="117">
        <v>4497</v>
      </c>
      <c r="L75" s="118">
        <f t="shared" ref="L75:L80" si="9">IFERROR(K75/I75-1,"-")</f>
        <v>0.14398371915543118</v>
      </c>
    </row>
    <row r="76" spans="1:13" x14ac:dyDescent="0.25">
      <c r="A76" s="1">
        <v>2</v>
      </c>
      <c r="B76" s="116" t="s">
        <v>78</v>
      </c>
      <c r="C76" s="117">
        <v>4644</v>
      </c>
      <c r="D76" s="118">
        <v>0.29395374756199488</v>
      </c>
      <c r="E76" s="117">
        <v>3553</v>
      </c>
      <c r="F76" s="118">
        <f t="shared" ref="F76:J87" si="10">IFERROR(E76/C76-1,"-")</f>
        <v>-0.2349267872523686</v>
      </c>
      <c r="G76" s="117">
        <v>2787</v>
      </c>
      <c r="H76" s="118">
        <f t="shared" si="10"/>
        <v>-0.21559245707852515</v>
      </c>
      <c r="I76" s="117">
        <v>3667</v>
      </c>
      <c r="J76" s="118">
        <f t="shared" si="10"/>
        <v>0.31575170434158584</v>
      </c>
      <c r="K76" s="117">
        <v>4030</v>
      </c>
      <c r="L76" s="118">
        <f t="shared" si="9"/>
        <v>9.8991000818107411E-2</v>
      </c>
    </row>
    <row r="77" spans="1:13" x14ac:dyDescent="0.25">
      <c r="A77" s="1">
        <v>3</v>
      </c>
      <c r="B77" s="116" t="s">
        <v>80</v>
      </c>
      <c r="C77" s="117">
        <v>3320</v>
      </c>
      <c r="D77" s="118">
        <v>-0.65188214323162419</v>
      </c>
      <c r="E77" s="117">
        <v>3066</v>
      </c>
      <c r="F77" s="118">
        <f t="shared" si="10"/>
        <v>-7.6506024096385516E-2</v>
      </c>
      <c r="G77" s="117">
        <v>2824</v>
      </c>
      <c r="H77" s="118">
        <f t="shared" si="10"/>
        <v>-7.8930202217873502E-2</v>
      </c>
      <c r="I77" s="117">
        <v>4283</v>
      </c>
      <c r="J77" s="118">
        <f t="shared" si="10"/>
        <v>0.51664305949008504</v>
      </c>
      <c r="K77" s="117">
        <v>4033</v>
      </c>
      <c r="L77" s="118">
        <f t="shared" si="9"/>
        <v>-5.8370301190754148E-2</v>
      </c>
    </row>
    <row r="78" spans="1:13" x14ac:dyDescent="0.25">
      <c r="A78" s="1">
        <v>4</v>
      </c>
      <c r="B78" s="116" t="s">
        <v>82</v>
      </c>
      <c r="C78" s="117">
        <v>6248</v>
      </c>
      <c r="D78" s="118">
        <v>-0.49000081625989711</v>
      </c>
      <c r="E78" s="117">
        <v>10451</v>
      </c>
      <c r="F78" s="118">
        <f t="shared" si="10"/>
        <v>0.6726952624839948</v>
      </c>
      <c r="G78" s="117">
        <v>3172</v>
      </c>
      <c r="H78" s="118">
        <f t="shared" si="10"/>
        <v>-0.69648837431824706</v>
      </c>
      <c r="I78" s="117">
        <v>5985</v>
      </c>
      <c r="J78" s="118">
        <f t="shared" si="10"/>
        <v>0.88682219419924335</v>
      </c>
      <c r="K78" s="117">
        <v>8202</v>
      </c>
      <c r="L78" s="118">
        <f t="shared" si="9"/>
        <v>0.37042606516290721</v>
      </c>
    </row>
    <row r="79" spans="1:13" x14ac:dyDescent="0.25">
      <c r="A79" s="1">
        <v>5</v>
      </c>
      <c r="B79" s="116" t="s">
        <v>84</v>
      </c>
      <c r="C79" s="117">
        <v>6057</v>
      </c>
      <c r="D79" s="118">
        <v>-0.61874488575564923</v>
      </c>
      <c r="E79" s="117">
        <v>2644</v>
      </c>
      <c r="F79" s="118">
        <f t="shared" si="10"/>
        <v>-0.56348027076110285</v>
      </c>
      <c r="G79" s="117">
        <v>4016</v>
      </c>
      <c r="H79" s="118">
        <f t="shared" si="10"/>
        <v>0.51891074130105896</v>
      </c>
      <c r="I79" s="117">
        <v>6881</v>
      </c>
      <c r="J79" s="118">
        <f t="shared" si="10"/>
        <v>0.71339641434262946</v>
      </c>
      <c r="K79" s="117">
        <v>11864</v>
      </c>
      <c r="L79" s="118">
        <f t="shared" si="9"/>
        <v>0.72416799883737837</v>
      </c>
    </row>
    <row r="80" spans="1:13" x14ac:dyDescent="0.25">
      <c r="A80" s="1">
        <v>6</v>
      </c>
      <c r="B80" s="116" t="s">
        <v>86</v>
      </c>
      <c r="C80" s="117">
        <v>2599</v>
      </c>
      <c r="D80" s="118">
        <v>-0.70469264856266334</v>
      </c>
      <c r="E80" s="117">
        <v>4933</v>
      </c>
      <c r="F80" s="118">
        <f t="shared" si="10"/>
        <v>0.89803770681031159</v>
      </c>
      <c r="G80" s="117">
        <v>5206</v>
      </c>
      <c r="H80" s="118">
        <f t="shared" si="10"/>
        <v>5.5341577133590114E-2</v>
      </c>
      <c r="I80" s="117">
        <v>9241</v>
      </c>
      <c r="J80" s="118">
        <f t="shared" si="10"/>
        <v>0.77506723011909329</v>
      </c>
      <c r="K80" s="117">
        <v>9432</v>
      </c>
      <c r="L80" s="118">
        <f t="shared" si="9"/>
        <v>2.0668758792338426E-2</v>
      </c>
    </row>
    <row r="81" spans="1:13" x14ac:dyDescent="0.25">
      <c r="A81" s="1">
        <v>7</v>
      </c>
      <c r="B81" s="116" t="s">
        <v>88</v>
      </c>
      <c r="C81" s="117">
        <v>3159</v>
      </c>
      <c r="D81" s="118">
        <v>-0.6865449493947211</v>
      </c>
      <c r="E81" s="117">
        <v>7801</v>
      </c>
      <c r="F81" s="118">
        <f t="shared" si="10"/>
        <v>1.4694523583412473</v>
      </c>
      <c r="G81" s="117">
        <v>8722</v>
      </c>
      <c r="H81" s="118">
        <f t="shared" si="10"/>
        <v>0.11806178695039105</v>
      </c>
      <c r="I81" s="117">
        <v>9770</v>
      </c>
      <c r="J81" s="118">
        <f t="shared" si="10"/>
        <v>0.12015592753955517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11561</v>
      </c>
      <c r="D82" s="118">
        <v>0.21070269138129638</v>
      </c>
      <c r="E82" s="117">
        <v>6883</v>
      </c>
      <c r="F82" s="118">
        <f t="shared" si="10"/>
        <v>-0.4046362771386558</v>
      </c>
      <c r="G82" s="117">
        <v>12107</v>
      </c>
      <c r="H82" s="118">
        <f t="shared" si="10"/>
        <v>0.75897137875926202</v>
      </c>
      <c r="I82" s="117">
        <v>10498</v>
      </c>
      <c r="J82" s="118">
        <f t="shared" si="10"/>
        <v>-0.1328983232840506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5185</v>
      </c>
      <c r="D83" s="118">
        <v>-0.6088268577895134</v>
      </c>
      <c r="E83" s="117">
        <v>6653</v>
      </c>
      <c r="F83" s="118">
        <f t="shared" si="10"/>
        <v>0.28312439729990357</v>
      </c>
      <c r="G83" s="117">
        <v>7095</v>
      </c>
      <c r="H83" s="118">
        <f t="shared" si="10"/>
        <v>6.6436194198106202E-2</v>
      </c>
      <c r="I83" s="117">
        <v>8225</v>
      </c>
      <c r="J83" s="118">
        <f t="shared" si="10"/>
        <v>0.15926708949964774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10882</v>
      </c>
      <c r="D84" s="118">
        <v>6.1451424112368258E-2</v>
      </c>
      <c r="E84" s="117">
        <v>4073</v>
      </c>
      <c r="F84" s="118">
        <f t="shared" si="10"/>
        <v>-0.62571218526006245</v>
      </c>
      <c r="G84" s="117">
        <v>4574</v>
      </c>
      <c r="H84" s="118">
        <f t="shared" si="10"/>
        <v>0.12300515590473848</v>
      </c>
      <c r="I84" s="117">
        <v>6256</v>
      </c>
      <c r="J84" s="118">
        <f t="shared" si="10"/>
        <v>0.36773065150852635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10954</v>
      </c>
      <c r="D85" s="118">
        <v>1.2492813141683778</v>
      </c>
      <c r="E85" s="117">
        <v>2063</v>
      </c>
      <c r="F85" s="118">
        <f t="shared" si="10"/>
        <v>-0.81166697096950879</v>
      </c>
      <c r="G85" s="117">
        <v>2770</v>
      </c>
      <c r="H85" s="118">
        <f t="shared" si="10"/>
        <v>0.34270479883664562</v>
      </c>
      <c r="I85" s="117">
        <v>2803</v>
      </c>
      <c r="J85" s="118">
        <f t="shared" si="10"/>
        <v>1.1913357400721969E-2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5365</v>
      </c>
      <c r="D86" s="118">
        <v>-0.18896447467876043</v>
      </c>
      <c r="E86" s="117">
        <v>2175</v>
      </c>
      <c r="F86" s="118">
        <f t="shared" si="10"/>
        <v>-0.59459459459459452</v>
      </c>
      <c r="G86" s="117">
        <v>3501</v>
      </c>
      <c r="H86" s="118">
        <f t="shared" si="10"/>
        <v>0.60965517241379308</v>
      </c>
      <c r="I86" s="117">
        <v>4696</v>
      </c>
      <c r="J86" s="118">
        <f t="shared" si="10"/>
        <v>0.34133104827192229</v>
      </c>
      <c r="K86" s="117"/>
      <c r="L86" s="118"/>
    </row>
    <row r="87" spans="1:13" ht="15.75" x14ac:dyDescent="0.25">
      <c r="B87" s="119" t="s">
        <v>32</v>
      </c>
      <c r="C87" s="120">
        <v>75504</v>
      </c>
      <c r="D87" s="121">
        <v>-0.28790636700587569</v>
      </c>
      <c r="E87" s="120">
        <v>57419</v>
      </c>
      <c r="F87" s="121">
        <f t="shared" si="10"/>
        <v>-0.23952373384191561</v>
      </c>
      <c r="G87" s="120">
        <v>59079</v>
      </c>
      <c r="H87" s="121">
        <f t="shared" si="10"/>
        <v>2.8910291018652279E-2</v>
      </c>
      <c r="I87" s="120">
        <v>76236</v>
      </c>
      <c r="J87" s="121">
        <f t="shared" si="10"/>
        <v>0.29040775910221917</v>
      </c>
      <c r="K87" s="120">
        <v>42058</v>
      </c>
      <c r="L87" s="121">
        <v>0.2374367423796635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261</v>
      </c>
      <c r="G96" s="115" t="s">
        <v>74</v>
      </c>
      <c r="H96" s="114" t="s">
        <v>261</v>
      </c>
      <c r="I96" s="115" t="s">
        <v>74</v>
      </c>
      <c r="J96" s="114" t="s">
        <v>261</v>
      </c>
      <c r="K96" s="115" t="s">
        <v>74</v>
      </c>
      <c r="L96" s="114" t="s">
        <v>286</v>
      </c>
    </row>
    <row r="97" spans="2:12" x14ac:dyDescent="0.25">
      <c r="B97" s="116" t="s">
        <v>76</v>
      </c>
      <c r="C97" s="117">
        <v>84324</v>
      </c>
      <c r="D97" s="118">
        <v>4.0282647584973166</v>
      </c>
      <c r="E97" s="117">
        <v>85306</v>
      </c>
      <c r="F97" s="118">
        <f t="shared" ref="F97:J109" si="11">IFERROR(E97/C97-1,"-")</f>
        <v>1.1645557611118962E-2</v>
      </c>
      <c r="G97" s="117">
        <v>101589</v>
      </c>
      <c r="H97" s="118">
        <f t="shared" si="11"/>
        <v>0.19087754671418189</v>
      </c>
      <c r="I97" s="117">
        <v>101638</v>
      </c>
      <c r="J97" s="118">
        <f t="shared" si="11"/>
        <v>4.8233568595024146E-4</v>
      </c>
      <c r="K97" s="117">
        <v>86814</v>
      </c>
      <c r="L97" s="118">
        <f t="shared" ref="L97:L102" si="12">IFERROR(K97/I97-1,"-")</f>
        <v>-0.1458509612546488</v>
      </c>
    </row>
    <row r="98" spans="2:12" x14ac:dyDescent="0.25">
      <c r="B98" s="116" t="s">
        <v>78</v>
      </c>
      <c r="C98" s="117">
        <v>92342</v>
      </c>
      <c r="D98" s="118">
        <v>14.265663746073731</v>
      </c>
      <c r="E98" s="117">
        <v>97165</v>
      </c>
      <c r="F98" s="118">
        <f t="shared" si="11"/>
        <v>5.2229754607870715E-2</v>
      </c>
      <c r="G98" s="117">
        <v>104182</v>
      </c>
      <c r="H98" s="118">
        <f t="shared" si="11"/>
        <v>7.2217362218905956E-2</v>
      </c>
      <c r="I98" s="117">
        <v>103353</v>
      </c>
      <c r="J98" s="118">
        <f t="shared" si="11"/>
        <v>-7.9572286959359584E-3</v>
      </c>
      <c r="K98" s="117">
        <v>83654</v>
      </c>
      <c r="L98" s="118">
        <f t="shared" si="12"/>
        <v>-0.19059920853772994</v>
      </c>
    </row>
    <row r="99" spans="2:12" x14ac:dyDescent="0.25">
      <c r="B99" s="116" t="s">
        <v>80</v>
      </c>
      <c r="C99" s="117">
        <v>100237</v>
      </c>
      <c r="D99" s="118">
        <v>5.0296559191530319</v>
      </c>
      <c r="E99" s="117">
        <v>93443</v>
      </c>
      <c r="F99" s="118">
        <f t="shared" si="11"/>
        <v>-6.7779362909903496E-2</v>
      </c>
      <c r="G99" s="117">
        <v>109207</v>
      </c>
      <c r="H99" s="118">
        <f t="shared" si="11"/>
        <v>0.16870177541388864</v>
      </c>
      <c r="I99" s="117">
        <v>100040</v>
      </c>
      <c r="J99" s="118">
        <f t="shared" si="11"/>
        <v>-8.3941505581144105E-2</v>
      </c>
      <c r="K99" s="117">
        <v>91020</v>
      </c>
      <c r="L99" s="118">
        <f t="shared" si="12"/>
        <v>-9.0163934426229497E-2</v>
      </c>
    </row>
    <row r="100" spans="2:12" x14ac:dyDescent="0.25">
      <c r="B100" s="116" t="s">
        <v>82</v>
      </c>
      <c r="C100" s="117">
        <v>98530</v>
      </c>
      <c r="D100" s="118">
        <v>3.5474685004846078</v>
      </c>
      <c r="E100" s="117">
        <v>100611</v>
      </c>
      <c r="F100" s="118">
        <f t="shared" si="11"/>
        <v>2.112047092256164E-2</v>
      </c>
      <c r="G100" s="117">
        <v>97680</v>
      </c>
      <c r="H100" s="118">
        <f t="shared" si="11"/>
        <v>-2.9132003458866351E-2</v>
      </c>
      <c r="I100" s="117">
        <v>110714</v>
      </c>
      <c r="J100" s="118">
        <f t="shared" si="11"/>
        <v>0.13343570843570851</v>
      </c>
      <c r="K100" s="117">
        <v>84755</v>
      </c>
      <c r="L100" s="118">
        <f t="shared" si="12"/>
        <v>-0.23446899217804429</v>
      </c>
    </row>
    <row r="101" spans="2:12" x14ac:dyDescent="0.25">
      <c r="B101" s="116" t="s">
        <v>84</v>
      </c>
      <c r="C101" s="117">
        <v>89765</v>
      </c>
      <c r="D101" s="118">
        <v>2.6483905056088441</v>
      </c>
      <c r="E101" s="117">
        <v>97953</v>
      </c>
      <c r="F101" s="118">
        <f t="shared" si="11"/>
        <v>9.1215952765554498E-2</v>
      </c>
      <c r="G101" s="117">
        <v>96985</v>
      </c>
      <c r="H101" s="118">
        <f t="shared" si="11"/>
        <v>-9.8822904862536642E-3</v>
      </c>
      <c r="I101" s="117">
        <v>97849</v>
      </c>
      <c r="J101" s="118">
        <f t="shared" si="11"/>
        <v>8.9085941124915635E-3</v>
      </c>
      <c r="K101" s="117">
        <v>82822</v>
      </c>
      <c r="L101" s="118">
        <f t="shared" si="12"/>
        <v>-0.15357336303896818</v>
      </c>
    </row>
    <row r="102" spans="2:12" x14ac:dyDescent="0.25">
      <c r="B102" s="116" t="s">
        <v>86</v>
      </c>
      <c r="C102" s="117">
        <v>78844</v>
      </c>
      <c r="D102" s="118">
        <v>0.8669255540822125</v>
      </c>
      <c r="E102" s="117">
        <v>109897</v>
      </c>
      <c r="F102" s="118">
        <f t="shared" si="11"/>
        <v>0.39385368575922075</v>
      </c>
      <c r="G102" s="117">
        <v>104917</v>
      </c>
      <c r="H102" s="118">
        <f t="shared" si="11"/>
        <v>-4.5315158739547057E-2</v>
      </c>
      <c r="I102" s="117">
        <v>97613</v>
      </c>
      <c r="J102" s="118">
        <f t="shared" si="11"/>
        <v>-6.9616935291706761E-2</v>
      </c>
      <c r="K102" s="117">
        <v>81161</v>
      </c>
      <c r="L102" s="118">
        <f t="shared" si="12"/>
        <v>-0.16854312437892494</v>
      </c>
    </row>
    <row r="103" spans="2:12" x14ac:dyDescent="0.25">
      <c r="B103" s="116" t="s">
        <v>88</v>
      </c>
      <c r="C103" s="117">
        <v>80708</v>
      </c>
      <c r="D103" s="118">
        <v>0.71595016371135767</v>
      </c>
      <c r="E103" s="117">
        <v>98687</v>
      </c>
      <c r="F103" s="118">
        <f t="shared" si="11"/>
        <v>0.22276602071665752</v>
      </c>
      <c r="G103" s="117">
        <v>112867</v>
      </c>
      <c r="H103" s="118">
        <f t="shared" si="11"/>
        <v>0.14368660512529519</v>
      </c>
      <c r="I103" s="117">
        <v>106674</v>
      </c>
      <c r="J103" s="118">
        <f t="shared" si="11"/>
        <v>-5.4869891110776448E-2</v>
      </c>
      <c r="K103" s="117"/>
      <c r="L103" s="118"/>
    </row>
    <row r="104" spans="2:12" x14ac:dyDescent="0.25">
      <c r="B104" s="116" t="s">
        <v>90</v>
      </c>
      <c r="C104" s="117">
        <v>105217</v>
      </c>
      <c r="D104" s="118">
        <v>0.63238488271068638</v>
      </c>
      <c r="E104" s="117">
        <v>108882</v>
      </c>
      <c r="F104" s="118">
        <f t="shared" si="11"/>
        <v>3.4832774171474234E-2</v>
      </c>
      <c r="G104" s="117">
        <v>119672</v>
      </c>
      <c r="H104" s="118">
        <f t="shared" si="11"/>
        <v>9.9098106206719105E-2</v>
      </c>
      <c r="I104" s="117">
        <v>109871</v>
      </c>
      <c r="J104" s="118">
        <f t="shared" si="11"/>
        <v>-8.1898856875459614E-2</v>
      </c>
      <c r="K104" s="117"/>
      <c r="L104" s="118"/>
    </row>
    <row r="105" spans="2:12" x14ac:dyDescent="0.25">
      <c r="B105" s="116" t="s">
        <v>92</v>
      </c>
      <c r="C105" s="117">
        <v>84515</v>
      </c>
      <c r="D105" s="118">
        <v>0.34321360457724093</v>
      </c>
      <c r="E105" s="117">
        <v>101179</v>
      </c>
      <c r="F105" s="118">
        <f t="shared" si="11"/>
        <v>0.19717209962728499</v>
      </c>
      <c r="G105" s="117">
        <v>102423</v>
      </c>
      <c r="H105" s="118">
        <f t="shared" si="11"/>
        <v>1.2295041461172662E-2</v>
      </c>
      <c r="I105" s="117">
        <v>83731</v>
      </c>
      <c r="J105" s="118">
        <f t="shared" si="11"/>
        <v>-0.18249807172217181</v>
      </c>
      <c r="K105" s="117"/>
      <c r="L105" s="118"/>
    </row>
    <row r="106" spans="2:12" x14ac:dyDescent="0.25">
      <c r="B106" s="116" t="s">
        <v>94</v>
      </c>
      <c r="C106" s="117">
        <v>107867</v>
      </c>
      <c r="D106" s="118">
        <v>0.2467434898692773</v>
      </c>
      <c r="E106" s="117">
        <v>125295</v>
      </c>
      <c r="F106" s="118">
        <f t="shared" si="11"/>
        <v>0.16156934002058088</v>
      </c>
      <c r="G106" s="117">
        <v>111741</v>
      </c>
      <c r="H106" s="118">
        <f t="shared" si="11"/>
        <v>-0.10817670298096493</v>
      </c>
      <c r="I106" s="117">
        <v>103411</v>
      </c>
      <c r="J106" s="118">
        <f t="shared" si="11"/>
        <v>-7.454739084132056E-2</v>
      </c>
      <c r="K106" s="117"/>
      <c r="L106" s="118"/>
    </row>
    <row r="107" spans="2:12" x14ac:dyDescent="0.25">
      <c r="B107" s="116" t="s">
        <v>96</v>
      </c>
      <c r="C107" s="117">
        <v>85669</v>
      </c>
      <c r="D107" s="118">
        <v>6.0456767964349734E-2</v>
      </c>
      <c r="E107" s="117">
        <v>105355</v>
      </c>
      <c r="F107" s="118">
        <f t="shared" si="11"/>
        <v>0.22979140645974616</v>
      </c>
      <c r="G107" s="117">
        <v>99856</v>
      </c>
      <c r="H107" s="118">
        <f t="shared" si="11"/>
        <v>-5.2194959897489457E-2</v>
      </c>
      <c r="I107" s="117">
        <v>83862</v>
      </c>
      <c r="J107" s="118">
        <f t="shared" si="11"/>
        <v>-0.16017064572985096</v>
      </c>
      <c r="K107" s="117"/>
      <c r="L107" s="118"/>
    </row>
    <row r="108" spans="2:12" x14ac:dyDescent="0.25">
      <c r="B108" s="116" t="s">
        <v>98</v>
      </c>
      <c r="C108" s="117">
        <v>87467</v>
      </c>
      <c r="D108" s="118">
        <v>8.5885610001365631E-2</v>
      </c>
      <c r="E108" s="117">
        <v>104299</v>
      </c>
      <c r="F108" s="118">
        <f t="shared" si="11"/>
        <v>0.19243829101261056</v>
      </c>
      <c r="G108" s="117">
        <v>84356</v>
      </c>
      <c r="H108" s="118">
        <f t="shared" si="11"/>
        <v>-0.1912098869596065</v>
      </c>
      <c r="I108" s="117">
        <v>96293</v>
      </c>
      <c r="J108" s="118">
        <f t="shared" si="11"/>
        <v>0.14150742093034285</v>
      </c>
      <c r="K108" s="117"/>
      <c r="L108" s="118"/>
    </row>
    <row r="109" spans="2:12" ht="15.75" x14ac:dyDescent="0.25">
      <c r="B109" s="119" t="s">
        <v>32</v>
      </c>
      <c r="C109" s="120">
        <v>1095485</v>
      </c>
      <c r="D109" s="121">
        <v>0.99103431605080972</v>
      </c>
      <c r="E109" s="120">
        <v>1228072</v>
      </c>
      <c r="F109" s="121">
        <f t="shared" si="11"/>
        <v>0.12103041118773872</v>
      </c>
      <c r="G109" s="120">
        <v>1245475</v>
      </c>
      <c r="H109" s="121">
        <f t="shared" si="11"/>
        <v>1.4170993231667151E-2</v>
      </c>
      <c r="I109" s="120">
        <v>1195049</v>
      </c>
      <c r="J109" s="121">
        <f t="shared" si="11"/>
        <v>-4.048736425861621E-2</v>
      </c>
      <c r="K109" s="120">
        <v>510226</v>
      </c>
      <c r="L109" s="121">
        <v>-0.16521571251638156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290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261</v>
      </c>
      <c r="G118" s="115" t="s">
        <v>74</v>
      </c>
      <c r="H118" s="114" t="s">
        <v>261</v>
      </c>
      <c r="I118" s="115" t="s">
        <v>74</v>
      </c>
      <c r="J118" s="114" t="s">
        <v>261</v>
      </c>
      <c r="K118" s="115" t="s">
        <v>74</v>
      </c>
      <c r="L118" s="114" t="s">
        <v>286</v>
      </c>
    </row>
    <row r="119" spans="1:13" x14ac:dyDescent="0.25">
      <c r="B119" s="116" t="s">
        <v>76</v>
      </c>
      <c r="C119" s="117">
        <v>50977</v>
      </c>
      <c r="D119" s="118">
        <v>2.5516616735177315</v>
      </c>
      <c r="E119" s="117">
        <v>48434</v>
      </c>
      <c r="F119" s="118">
        <f t="shared" ref="F119:J131" si="13">IFERROR(E119/C119-1,"-")</f>
        <v>-4.9885242364203441E-2</v>
      </c>
      <c r="G119" s="117">
        <v>58730</v>
      </c>
      <c r="H119" s="118">
        <f t="shared" si="13"/>
        <v>0.21257794111574513</v>
      </c>
      <c r="I119" s="117">
        <v>52009</v>
      </c>
      <c r="J119" s="118">
        <f t="shared" si="13"/>
        <v>-0.11443895794312953</v>
      </c>
      <c r="K119" s="117">
        <v>47214</v>
      </c>
      <c r="L119" s="118">
        <f t="shared" ref="L119:L124" si="14">IFERROR(K119/I119-1,"-")</f>
        <v>-9.2195581533965232E-2</v>
      </c>
    </row>
    <row r="120" spans="1:13" x14ac:dyDescent="0.25">
      <c r="B120" s="116" t="s">
        <v>78</v>
      </c>
      <c r="C120" s="117">
        <v>59365</v>
      </c>
      <c r="D120" s="118">
        <v>68.677230046948353</v>
      </c>
      <c r="E120" s="117">
        <v>58781</v>
      </c>
      <c r="F120" s="118">
        <f t="shared" si="13"/>
        <v>-9.8374463067464335E-3</v>
      </c>
      <c r="G120" s="117">
        <v>57712</v>
      </c>
      <c r="H120" s="118">
        <f t="shared" si="13"/>
        <v>-1.818614858542722E-2</v>
      </c>
      <c r="I120" s="117">
        <v>54889</v>
      </c>
      <c r="J120" s="118">
        <f t="shared" si="13"/>
        <v>-4.8915303576379299E-2</v>
      </c>
      <c r="K120" s="117">
        <v>42984</v>
      </c>
      <c r="L120" s="118">
        <f t="shared" si="14"/>
        <v>-0.21689227349742202</v>
      </c>
    </row>
    <row r="121" spans="1:13" x14ac:dyDescent="0.25">
      <c r="B121" s="116" t="s">
        <v>80</v>
      </c>
      <c r="C121" s="117">
        <v>52398</v>
      </c>
      <c r="D121" s="118">
        <v>16.828513099693772</v>
      </c>
      <c r="E121" s="117">
        <v>52865</v>
      </c>
      <c r="F121" s="118">
        <f t="shared" si="13"/>
        <v>8.9125539142715926E-3</v>
      </c>
      <c r="G121" s="117">
        <v>58698</v>
      </c>
      <c r="H121" s="118">
        <f t="shared" si="13"/>
        <v>0.11033765251111327</v>
      </c>
      <c r="I121" s="117">
        <v>56497</v>
      </c>
      <c r="J121" s="118">
        <f t="shared" si="13"/>
        <v>-3.7497018637772994E-2</v>
      </c>
      <c r="K121" s="117">
        <v>53137</v>
      </c>
      <c r="L121" s="118">
        <f t="shared" si="14"/>
        <v>-5.9472184363771552E-2</v>
      </c>
    </row>
    <row r="122" spans="1:13" x14ac:dyDescent="0.25">
      <c r="B122" s="116" t="s">
        <v>82</v>
      </c>
      <c r="C122" s="117">
        <v>62277</v>
      </c>
      <c r="D122" s="118">
        <v>26.076956521739131</v>
      </c>
      <c r="E122" s="117">
        <v>61897</v>
      </c>
      <c r="F122" s="118">
        <f t="shared" si="13"/>
        <v>-6.1017711193538382E-3</v>
      </c>
      <c r="G122" s="117">
        <v>58370</v>
      </c>
      <c r="H122" s="118">
        <f t="shared" si="13"/>
        <v>-5.6981760020679562E-2</v>
      </c>
      <c r="I122" s="117">
        <v>62530</v>
      </c>
      <c r="J122" s="118">
        <f t="shared" si="13"/>
        <v>7.1269487750556859E-2</v>
      </c>
      <c r="K122" s="117">
        <v>50051</v>
      </c>
      <c r="L122" s="118">
        <f t="shared" si="14"/>
        <v>-0.19956820726051494</v>
      </c>
    </row>
    <row r="123" spans="1:13" x14ac:dyDescent="0.25">
      <c r="B123" s="116" t="s">
        <v>84</v>
      </c>
      <c r="C123" s="117">
        <v>55252</v>
      </c>
      <c r="D123" s="118">
        <v>24.915572232645403</v>
      </c>
      <c r="E123" s="117">
        <v>63430</v>
      </c>
      <c r="F123" s="118">
        <f t="shared" si="13"/>
        <v>0.14801274162021283</v>
      </c>
      <c r="G123" s="117">
        <v>57570</v>
      </c>
      <c r="H123" s="118">
        <f t="shared" si="13"/>
        <v>-9.2385306637237874E-2</v>
      </c>
      <c r="I123" s="117">
        <v>57301</v>
      </c>
      <c r="J123" s="118">
        <f t="shared" si="13"/>
        <v>-4.6725725204099788E-3</v>
      </c>
      <c r="K123" s="117">
        <v>55142</v>
      </c>
      <c r="L123" s="118">
        <f t="shared" si="14"/>
        <v>-3.7678225510898611E-2</v>
      </c>
    </row>
    <row r="124" spans="1:13" x14ac:dyDescent="0.25">
      <c r="B124" s="116" t="s">
        <v>86</v>
      </c>
      <c r="C124" s="117">
        <v>50592</v>
      </c>
      <c r="D124" s="118">
        <v>8.5709421112372297</v>
      </c>
      <c r="E124" s="117">
        <v>70294</v>
      </c>
      <c r="F124" s="118">
        <f t="shared" si="13"/>
        <v>0.38942915876027828</v>
      </c>
      <c r="G124" s="117">
        <v>70684</v>
      </c>
      <c r="H124" s="118">
        <f t="shared" si="13"/>
        <v>5.5481264403789421E-3</v>
      </c>
      <c r="I124" s="117">
        <v>58884</v>
      </c>
      <c r="J124" s="118">
        <f t="shared" si="13"/>
        <v>-0.16694018448305137</v>
      </c>
      <c r="K124" s="117">
        <v>50361</v>
      </c>
      <c r="L124" s="118">
        <f t="shared" si="14"/>
        <v>-0.14474220501324642</v>
      </c>
    </row>
    <row r="125" spans="1:13" x14ac:dyDescent="0.25">
      <c r="B125" s="116" t="s">
        <v>88</v>
      </c>
      <c r="C125" s="117">
        <v>46134</v>
      </c>
      <c r="D125" s="118">
        <v>3.4647246685376949</v>
      </c>
      <c r="E125" s="117">
        <v>55757</v>
      </c>
      <c r="F125" s="118">
        <f t="shared" si="13"/>
        <v>0.20858802618459271</v>
      </c>
      <c r="G125" s="117">
        <v>75808</v>
      </c>
      <c r="H125" s="118">
        <f t="shared" si="13"/>
        <v>0.35961403949279913</v>
      </c>
      <c r="I125" s="117">
        <v>68383</v>
      </c>
      <c r="J125" s="118">
        <f t="shared" si="13"/>
        <v>-9.794480793583793E-2</v>
      </c>
      <c r="K125" s="117"/>
      <c r="L125" s="118"/>
    </row>
    <row r="126" spans="1:13" x14ac:dyDescent="0.25">
      <c r="B126" s="116" t="s">
        <v>90</v>
      </c>
      <c r="C126" s="117">
        <v>65185</v>
      </c>
      <c r="D126" s="118">
        <v>1.2184596535411631</v>
      </c>
      <c r="E126" s="117">
        <v>75839</v>
      </c>
      <c r="F126" s="118">
        <f t="shared" si="13"/>
        <v>0.1634425097798573</v>
      </c>
      <c r="G126" s="117">
        <v>82502</v>
      </c>
      <c r="H126" s="118">
        <f t="shared" si="13"/>
        <v>8.7857171112488253E-2</v>
      </c>
      <c r="I126" s="117">
        <v>74484</v>
      </c>
      <c r="J126" s="118">
        <f t="shared" si="13"/>
        <v>-9.7185522775205424E-2</v>
      </c>
      <c r="K126" s="117"/>
      <c r="L126" s="118"/>
    </row>
    <row r="127" spans="1:13" x14ac:dyDescent="0.25">
      <c r="B127" s="116" t="s">
        <v>92</v>
      </c>
      <c r="C127" s="117">
        <v>57053</v>
      </c>
      <c r="D127" s="118">
        <v>0.82248842038013104</v>
      </c>
      <c r="E127" s="117">
        <v>72566</v>
      </c>
      <c r="F127" s="118">
        <f t="shared" si="13"/>
        <v>0.27190507072371295</v>
      </c>
      <c r="G127" s="117">
        <v>69731</v>
      </c>
      <c r="H127" s="118">
        <f t="shared" si="13"/>
        <v>-3.9067883030620365E-2</v>
      </c>
      <c r="I127" s="117">
        <v>55657</v>
      </c>
      <c r="J127" s="118">
        <f t="shared" si="13"/>
        <v>-0.20183275731023509</v>
      </c>
      <c r="K127" s="117"/>
      <c r="L127" s="118"/>
    </row>
    <row r="128" spans="1:13" x14ac:dyDescent="0.25">
      <c r="A128" s="122"/>
      <c r="B128" s="116" t="s">
        <v>94</v>
      </c>
      <c r="C128" s="117">
        <v>68927</v>
      </c>
      <c r="D128" s="118">
        <v>0.26981816841988904</v>
      </c>
      <c r="E128" s="117">
        <v>90194</v>
      </c>
      <c r="F128" s="118">
        <f t="shared" si="13"/>
        <v>0.30854382172443318</v>
      </c>
      <c r="G128" s="117">
        <v>68520</v>
      </c>
      <c r="H128" s="118">
        <f t="shared" si="13"/>
        <v>-0.24030423309754534</v>
      </c>
      <c r="I128" s="117">
        <v>63890</v>
      </c>
      <c r="J128" s="118">
        <f t="shared" si="13"/>
        <v>-6.7571511967308817E-2</v>
      </c>
      <c r="K128" s="117"/>
      <c r="L128" s="118"/>
    </row>
    <row r="129" spans="2:13" x14ac:dyDescent="0.25">
      <c r="B129" s="116" t="s">
        <v>96</v>
      </c>
      <c r="C129" s="117">
        <v>51768</v>
      </c>
      <c r="D129" s="118">
        <v>4.1442021405005303E-2</v>
      </c>
      <c r="E129" s="117">
        <v>62736</v>
      </c>
      <c r="F129" s="118">
        <f t="shared" si="13"/>
        <v>0.21186833565136753</v>
      </c>
      <c r="G129" s="117">
        <v>58789</v>
      </c>
      <c r="H129" s="118">
        <f t="shared" si="13"/>
        <v>-6.2914435093088472E-2</v>
      </c>
      <c r="I129" s="117">
        <v>45911</v>
      </c>
      <c r="J129" s="118">
        <f t="shared" si="13"/>
        <v>-0.21905458504141928</v>
      </c>
      <c r="K129" s="117"/>
      <c r="L129" s="118"/>
    </row>
    <row r="130" spans="2:13" x14ac:dyDescent="0.25">
      <c r="B130" s="116" t="s">
        <v>98</v>
      </c>
      <c r="C130" s="117">
        <v>53949</v>
      </c>
      <c r="D130" s="118">
        <v>0.10812365204888574</v>
      </c>
      <c r="E130" s="117">
        <v>62797</v>
      </c>
      <c r="F130" s="118">
        <f t="shared" si="13"/>
        <v>0.16400674711301422</v>
      </c>
      <c r="G130" s="117">
        <v>44607</v>
      </c>
      <c r="H130" s="118">
        <f t="shared" si="13"/>
        <v>-0.28966351895791198</v>
      </c>
      <c r="I130" s="117">
        <v>42625</v>
      </c>
      <c r="J130" s="118">
        <f t="shared" si="13"/>
        <v>-4.4432488174501739E-2</v>
      </c>
      <c r="K130" s="117"/>
      <c r="L130" s="118"/>
    </row>
    <row r="131" spans="2:13" ht="15.75" x14ac:dyDescent="0.25">
      <c r="B131" s="119" t="s">
        <v>32</v>
      </c>
      <c r="C131" s="120">
        <v>673877</v>
      </c>
      <c r="D131" s="121">
        <v>1.6788242823694035</v>
      </c>
      <c r="E131" s="120">
        <v>775590</v>
      </c>
      <c r="F131" s="121">
        <f t="shared" si="13"/>
        <v>0.15093704043913059</v>
      </c>
      <c r="G131" s="120">
        <v>761721</v>
      </c>
      <c r="H131" s="121">
        <f t="shared" si="13"/>
        <v>-1.7881870575948589E-2</v>
      </c>
      <c r="I131" s="120">
        <v>693060</v>
      </c>
      <c r="J131" s="121">
        <f t="shared" si="13"/>
        <v>-9.0139302973135882E-2</v>
      </c>
      <c r="K131" s="120">
        <v>298889</v>
      </c>
      <c r="L131" s="121">
        <v>-0.1263365584168834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291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261</v>
      </c>
      <c r="G140" s="115" t="s">
        <v>74</v>
      </c>
      <c r="H140" s="114" t="s">
        <v>261</v>
      </c>
      <c r="I140" s="115" t="s">
        <v>74</v>
      </c>
      <c r="J140" s="114" t="s">
        <v>261</v>
      </c>
      <c r="K140" s="115" t="s">
        <v>74</v>
      </c>
      <c r="L140" s="114" t="s">
        <v>286</v>
      </c>
    </row>
    <row r="141" spans="2:13" x14ac:dyDescent="0.25">
      <c r="B141" s="116" t="s">
        <v>76</v>
      </c>
      <c r="C141" s="117">
        <v>4976</v>
      </c>
      <c r="D141" s="118">
        <v>3.252991452991453</v>
      </c>
      <c r="E141" s="117">
        <v>4993</v>
      </c>
      <c r="F141" s="118">
        <f t="shared" ref="F141:J153" si="15">IFERROR(E141/C141-1,"-")</f>
        <v>3.416398713826263E-3</v>
      </c>
      <c r="G141" s="117">
        <v>5093</v>
      </c>
      <c r="H141" s="118">
        <f t="shared" si="15"/>
        <v>2.0028039254956997E-2</v>
      </c>
      <c r="I141" s="117">
        <v>7459</v>
      </c>
      <c r="J141" s="118">
        <f t="shared" si="15"/>
        <v>0.46455919890045161</v>
      </c>
      <c r="K141" s="117">
        <v>4710</v>
      </c>
      <c r="L141" s="118">
        <f t="shared" ref="L141:L146" si="16">IFERROR(K141/I141-1,"-")</f>
        <v>-0.36854806274299501</v>
      </c>
    </row>
    <row r="142" spans="2:13" x14ac:dyDescent="0.25">
      <c r="B142" s="116" t="s">
        <v>78</v>
      </c>
      <c r="C142" s="117">
        <v>3796</v>
      </c>
      <c r="D142" s="118">
        <v>2.2780656303972364</v>
      </c>
      <c r="E142" s="117">
        <v>5377</v>
      </c>
      <c r="F142" s="118">
        <f t="shared" si="15"/>
        <v>0.41649104320337194</v>
      </c>
      <c r="G142" s="117">
        <v>5005</v>
      </c>
      <c r="H142" s="118">
        <f t="shared" si="15"/>
        <v>-6.9183559605728084E-2</v>
      </c>
      <c r="I142" s="117">
        <v>5982</v>
      </c>
      <c r="J142" s="118">
        <f t="shared" si="15"/>
        <v>0.19520479520479528</v>
      </c>
      <c r="K142" s="117">
        <v>5391</v>
      </c>
      <c r="L142" s="118">
        <f t="shared" si="16"/>
        <v>-9.8796389167502552E-2</v>
      </c>
    </row>
    <row r="143" spans="2:13" x14ac:dyDescent="0.25">
      <c r="B143" s="116" t="s">
        <v>80</v>
      </c>
      <c r="C143" s="117">
        <v>7067</v>
      </c>
      <c r="D143" s="118">
        <v>0.72323823457693237</v>
      </c>
      <c r="E143" s="117">
        <v>6335</v>
      </c>
      <c r="F143" s="118">
        <f t="shared" si="15"/>
        <v>-0.10358001981038634</v>
      </c>
      <c r="G143" s="117">
        <v>7007</v>
      </c>
      <c r="H143" s="118">
        <f t="shared" si="15"/>
        <v>0.10607734806629843</v>
      </c>
      <c r="I143" s="117">
        <v>5715</v>
      </c>
      <c r="J143" s="118">
        <f t="shared" si="15"/>
        <v>-0.18438704152989871</v>
      </c>
      <c r="K143" s="117">
        <v>7167</v>
      </c>
      <c r="L143" s="118">
        <f t="shared" si="16"/>
        <v>0.25406824146981632</v>
      </c>
    </row>
    <row r="144" spans="2:13" x14ac:dyDescent="0.25">
      <c r="B144" s="116" t="s">
        <v>82</v>
      </c>
      <c r="C144" s="117">
        <v>3719</v>
      </c>
      <c r="D144" s="118">
        <v>-0.33339308119734723</v>
      </c>
      <c r="E144" s="117">
        <v>6723</v>
      </c>
      <c r="F144" s="118">
        <f t="shared" si="15"/>
        <v>0.80774401720892719</v>
      </c>
      <c r="G144" s="117">
        <v>4485</v>
      </c>
      <c r="H144" s="118">
        <f t="shared" si="15"/>
        <v>-0.33288710397144128</v>
      </c>
      <c r="I144" s="117">
        <v>6702</v>
      </c>
      <c r="J144" s="118">
        <f t="shared" si="15"/>
        <v>0.49431438127090299</v>
      </c>
      <c r="K144" s="117">
        <v>4444</v>
      </c>
      <c r="L144" s="118">
        <f t="shared" si="16"/>
        <v>-0.33691435392420177</v>
      </c>
    </row>
    <row r="145" spans="1:13" x14ac:dyDescent="0.25">
      <c r="B145" s="116" t="s">
        <v>84</v>
      </c>
      <c r="C145" s="117">
        <v>2829</v>
      </c>
      <c r="D145" s="118">
        <v>-0.51282934389529877</v>
      </c>
      <c r="E145" s="117">
        <v>6831</v>
      </c>
      <c r="F145" s="118">
        <f t="shared" si="15"/>
        <v>1.4146341463414633</v>
      </c>
      <c r="G145" s="117">
        <v>4423</v>
      </c>
      <c r="H145" s="118">
        <f t="shared" si="15"/>
        <v>-0.35251061338017864</v>
      </c>
      <c r="I145" s="117">
        <v>4711</v>
      </c>
      <c r="J145" s="118">
        <f t="shared" si="15"/>
        <v>6.5114175898711268E-2</v>
      </c>
      <c r="K145" s="117">
        <v>2582</v>
      </c>
      <c r="L145" s="118">
        <f t="shared" si="16"/>
        <v>-0.45192103587348753</v>
      </c>
    </row>
    <row r="146" spans="1:13" x14ac:dyDescent="0.25">
      <c r="B146" s="116" t="s">
        <v>86</v>
      </c>
      <c r="C146" s="117">
        <v>2320</v>
      </c>
      <c r="D146" s="118">
        <v>-0.76781425140112092</v>
      </c>
      <c r="E146" s="117">
        <v>4197</v>
      </c>
      <c r="F146" s="118">
        <f t="shared" si="15"/>
        <v>0.80905172413793114</v>
      </c>
      <c r="G146" s="117">
        <v>3422</v>
      </c>
      <c r="H146" s="118">
        <f t="shared" si="15"/>
        <v>-0.18465570645699314</v>
      </c>
      <c r="I146" s="117">
        <v>5395</v>
      </c>
      <c r="J146" s="118">
        <f t="shared" si="15"/>
        <v>0.5765634132086499</v>
      </c>
      <c r="K146" s="117">
        <v>3169</v>
      </c>
      <c r="L146" s="118">
        <f t="shared" si="16"/>
        <v>-0.41260426320667287</v>
      </c>
    </row>
    <row r="147" spans="1:13" x14ac:dyDescent="0.25">
      <c r="B147" s="116" t="s">
        <v>88</v>
      </c>
      <c r="C147" s="117">
        <v>3214</v>
      </c>
      <c r="D147" s="118">
        <v>-0.41943641618497107</v>
      </c>
      <c r="E147" s="117">
        <v>2579</v>
      </c>
      <c r="F147" s="118">
        <f t="shared" si="15"/>
        <v>-0.19757311761045426</v>
      </c>
      <c r="G147" s="117">
        <v>3664</v>
      </c>
      <c r="H147" s="118">
        <f t="shared" si="15"/>
        <v>0.42070569988367579</v>
      </c>
      <c r="I147" s="117">
        <v>3645</v>
      </c>
      <c r="J147" s="118">
        <f t="shared" si="15"/>
        <v>-5.1855895196506463E-3</v>
      </c>
      <c r="K147" s="117"/>
      <c r="L147" s="118"/>
    </row>
    <row r="148" spans="1:13" x14ac:dyDescent="0.25">
      <c r="B148" s="116" t="s">
        <v>90</v>
      </c>
      <c r="C148" s="117">
        <v>2991</v>
      </c>
      <c r="D148" s="118">
        <v>-0.11821933962264153</v>
      </c>
      <c r="E148" s="117">
        <v>2725</v>
      </c>
      <c r="F148" s="118">
        <f t="shared" si="15"/>
        <v>-8.8933467067870309E-2</v>
      </c>
      <c r="G148" s="117">
        <v>4368</v>
      </c>
      <c r="H148" s="118">
        <f t="shared" si="15"/>
        <v>0.60293577981651381</v>
      </c>
      <c r="I148" s="117">
        <v>3395</v>
      </c>
      <c r="J148" s="118">
        <f t="shared" si="15"/>
        <v>-0.22275641025641024</v>
      </c>
      <c r="K148" s="117"/>
      <c r="L148" s="118"/>
    </row>
    <row r="149" spans="1:13" x14ac:dyDescent="0.25">
      <c r="B149" s="116" t="s">
        <v>92</v>
      </c>
      <c r="C149" s="117">
        <v>1957</v>
      </c>
      <c r="D149" s="118">
        <v>-0.52866088631984587</v>
      </c>
      <c r="E149" s="117">
        <v>3736</v>
      </c>
      <c r="F149" s="118">
        <f t="shared" si="15"/>
        <v>0.90904445579969351</v>
      </c>
      <c r="G149" s="117">
        <v>3728</v>
      </c>
      <c r="H149" s="118">
        <f t="shared" si="15"/>
        <v>-2.1413276231263545E-3</v>
      </c>
      <c r="I149" s="117">
        <v>3957</v>
      </c>
      <c r="J149" s="118">
        <f t="shared" si="15"/>
        <v>6.1427038626609365E-2</v>
      </c>
      <c r="K149" s="117"/>
      <c r="L149" s="118"/>
    </row>
    <row r="150" spans="1:13" x14ac:dyDescent="0.25">
      <c r="A150" s="122"/>
      <c r="B150" s="116" t="s">
        <v>94</v>
      </c>
      <c r="C150" s="117">
        <v>3075</v>
      </c>
      <c r="D150" s="118">
        <v>-0.34851694915254239</v>
      </c>
      <c r="E150" s="117">
        <v>4324</v>
      </c>
      <c r="F150" s="118">
        <f t="shared" si="15"/>
        <v>0.40617886178861795</v>
      </c>
      <c r="G150" s="117">
        <v>5830</v>
      </c>
      <c r="H150" s="118">
        <f t="shared" si="15"/>
        <v>0.34828862164662344</v>
      </c>
      <c r="I150" s="117">
        <v>5338</v>
      </c>
      <c r="J150" s="118">
        <f t="shared" si="15"/>
        <v>-8.4391080617495673E-2</v>
      </c>
      <c r="K150" s="117"/>
      <c r="L150" s="118"/>
    </row>
    <row r="151" spans="1:13" x14ac:dyDescent="0.25">
      <c r="B151" s="116" t="s">
        <v>96</v>
      </c>
      <c r="C151" s="117">
        <v>5078</v>
      </c>
      <c r="D151" s="118">
        <v>-0.19791502132364558</v>
      </c>
      <c r="E151" s="117">
        <v>5984</v>
      </c>
      <c r="F151" s="118">
        <f t="shared" si="15"/>
        <v>0.17841669948798744</v>
      </c>
      <c r="G151" s="117">
        <v>7349</v>
      </c>
      <c r="H151" s="118">
        <f t="shared" si="15"/>
        <v>0.2281082887700534</v>
      </c>
      <c r="I151" s="117">
        <v>6364</v>
      </c>
      <c r="J151" s="118">
        <f t="shared" si="15"/>
        <v>-0.13403184106681176</v>
      </c>
      <c r="K151" s="117"/>
      <c r="L151" s="118"/>
    </row>
    <row r="152" spans="1:13" x14ac:dyDescent="0.25">
      <c r="B152" s="116" t="s">
        <v>98</v>
      </c>
      <c r="C152" s="117">
        <v>4905</v>
      </c>
      <c r="D152" s="118">
        <v>-4.5905465862672634E-2</v>
      </c>
      <c r="E152" s="117">
        <v>6500</v>
      </c>
      <c r="F152" s="118">
        <f t="shared" si="15"/>
        <v>0.32517838939857291</v>
      </c>
      <c r="G152" s="117">
        <v>6382</v>
      </c>
      <c r="H152" s="118">
        <f t="shared" si="15"/>
        <v>-1.8153846153846187E-2</v>
      </c>
      <c r="I152" s="117">
        <v>5797</v>
      </c>
      <c r="J152" s="118">
        <f t="shared" si="15"/>
        <v>-9.1664055155123769E-2</v>
      </c>
      <c r="K152" s="117"/>
      <c r="L152" s="118"/>
    </row>
    <row r="153" spans="1:13" ht="15.75" x14ac:dyDescent="0.25">
      <c r="B153" s="119" t="s">
        <v>32</v>
      </c>
      <c r="C153" s="120">
        <v>45927</v>
      </c>
      <c r="D153" s="121">
        <v>-0.19537833528968618</v>
      </c>
      <c r="E153" s="120">
        <v>60304</v>
      </c>
      <c r="F153" s="121">
        <f t="shared" si="15"/>
        <v>0.31304025954231718</v>
      </c>
      <c r="G153" s="120">
        <v>60756</v>
      </c>
      <c r="H153" s="121">
        <f t="shared" si="15"/>
        <v>7.4953568585831576E-3</v>
      </c>
      <c r="I153" s="120">
        <v>64460</v>
      </c>
      <c r="J153" s="121">
        <f t="shared" si="15"/>
        <v>6.096517216406605E-2</v>
      </c>
      <c r="K153" s="120">
        <v>27463</v>
      </c>
      <c r="L153" s="121">
        <v>-0.23637526415304189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261</v>
      </c>
      <c r="G162" s="115" t="s">
        <v>74</v>
      </c>
      <c r="H162" s="114" t="s">
        <v>261</v>
      </c>
      <c r="I162" s="115" t="s">
        <v>74</v>
      </c>
      <c r="J162" s="114" t="s">
        <v>261</v>
      </c>
      <c r="K162" s="115" t="s">
        <v>74</v>
      </c>
      <c r="L162" s="114" t="s">
        <v>286</v>
      </c>
    </row>
    <row r="163" spans="2:12" x14ac:dyDescent="0.25">
      <c r="B163" s="116" t="s">
        <v>76</v>
      </c>
      <c r="C163" s="117">
        <v>3457</v>
      </c>
      <c r="D163" s="118">
        <v>5.4737827715355802</v>
      </c>
      <c r="E163" s="117">
        <v>4073</v>
      </c>
      <c r="F163" s="118">
        <f t="shared" ref="F163:J175" si="17">IFERROR(E163/C163-1,"-")</f>
        <v>0.17818918137113093</v>
      </c>
      <c r="G163" s="117">
        <v>4322</v>
      </c>
      <c r="H163" s="118">
        <f t="shared" si="17"/>
        <v>6.1134299042474805E-2</v>
      </c>
      <c r="I163" s="117">
        <v>6767</v>
      </c>
      <c r="J163" s="118">
        <f t="shared" si="17"/>
        <v>0.56571031929662197</v>
      </c>
      <c r="K163" s="117">
        <v>7213</v>
      </c>
      <c r="L163" s="118">
        <f t="shared" ref="L163:L168" si="18">IFERROR(K163/I163-1,"-")</f>
        <v>6.5908083345648016E-2</v>
      </c>
    </row>
    <row r="164" spans="2:12" x14ac:dyDescent="0.25">
      <c r="B164" s="116" t="s">
        <v>78</v>
      </c>
      <c r="C164" s="117">
        <v>5286</v>
      </c>
      <c r="D164" s="118">
        <v>1.9547233091112353</v>
      </c>
      <c r="E164" s="117">
        <v>9048</v>
      </c>
      <c r="F164" s="118">
        <f t="shared" si="17"/>
        <v>0.71169125993189564</v>
      </c>
      <c r="G164" s="117">
        <v>6182</v>
      </c>
      <c r="H164" s="118">
        <f t="shared" si="17"/>
        <v>-0.31675508399646335</v>
      </c>
      <c r="I164" s="117">
        <v>8224</v>
      </c>
      <c r="J164" s="118">
        <f t="shared" si="17"/>
        <v>0.3303138142995794</v>
      </c>
      <c r="K164" s="117">
        <v>8061</v>
      </c>
      <c r="L164" s="118">
        <f t="shared" si="18"/>
        <v>-1.9820038910505877E-2</v>
      </c>
    </row>
    <row r="165" spans="2:12" x14ac:dyDescent="0.25">
      <c r="B165" s="116" t="s">
        <v>80</v>
      </c>
      <c r="C165" s="117">
        <v>6981</v>
      </c>
      <c r="D165" s="118">
        <v>0.43612425426866896</v>
      </c>
      <c r="E165" s="117">
        <v>9135</v>
      </c>
      <c r="F165" s="118">
        <f t="shared" si="17"/>
        <v>0.30855178341211853</v>
      </c>
      <c r="G165" s="117">
        <v>4939</v>
      </c>
      <c r="H165" s="118">
        <f t="shared" si="17"/>
        <v>-0.45933223864258343</v>
      </c>
      <c r="I165" s="117">
        <v>7064</v>
      </c>
      <c r="J165" s="118">
        <f t="shared" si="17"/>
        <v>0.43024903826685557</v>
      </c>
      <c r="K165" s="117">
        <v>7414</v>
      </c>
      <c r="L165" s="118">
        <f t="shared" si="18"/>
        <v>4.9546998867497249E-2</v>
      </c>
    </row>
    <row r="166" spans="2:12" x14ac:dyDescent="0.25">
      <c r="B166" s="116" t="s">
        <v>82</v>
      </c>
      <c r="C166" s="117">
        <v>7206</v>
      </c>
      <c r="D166" s="118">
        <v>0.26665494814554402</v>
      </c>
      <c r="E166" s="117">
        <v>9264</v>
      </c>
      <c r="F166" s="118">
        <f t="shared" si="17"/>
        <v>0.28559533721898411</v>
      </c>
      <c r="G166" s="117">
        <v>7525</v>
      </c>
      <c r="H166" s="118">
        <f t="shared" si="17"/>
        <v>-0.18771588946459417</v>
      </c>
      <c r="I166" s="117">
        <v>11050</v>
      </c>
      <c r="J166" s="118">
        <f t="shared" si="17"/>
        <v>0.46843853820598014</v>
      </c>
      <c r="K166" s="117">
        <v>8815</v>
      </c>
      <c r="L166" s="118">
        <f t="shared" si="18"/>
        <v>-0.20226244343891397</v>
      </c>
    </row>
    <row r="167" spans="2:12" x14ac:dyDescent="0.25">
      <c r="B167" s="116" t="s">
        <v>84</v>
      </c>
      <c r="C167" s="117">
        <v>5583</v>
      </c>
      <c r="D167" s="118">
        <v>-0.12888126072710249</v>
      </c>
      <c r="E167" s="117">
        <v>6665</v>
      </c>
      <c r="F167" s="118">
        <f t="shared" si="17"/>
        <v>0.19380261508149732</v>
      </c>
      <c r="G167" s="117">
        <v>6516</v>
      </c>
      <c r="H167" s="118">
        <f t="shared" si="17"/>
        <v>-2.2355588897224332E-2</v>
      </c>
      <c r="I167" s="117">
        <v>12848</v>
      </c>
      <c r="J167" s="118">
        <f t="shared" si="17"/>
        <v>0.97176181706568454</v>
      </c>
      <c r="K167" s="117">
        <v>5288</v>
      </c>
      <c r="L167" s="118">
        <f t="shared" si="18"/>
        <v>-0.58841843088418433</v>
      </c>
    </row>
    <row r="168" spans="2:12" x14ac:dyDescent="0.25">
      <c r="B168" s="116" t="s">
        <v>86</v>
      </c>
      <c r="C168" s="117">
        <v>3065</v>
      </c>
      <c r="D168" s="118">
        <v>-0.58798225567952689</v>
      </c>
      <c r="E168" s="117">
        <v>6352</v>
      </c>
      <c r="F168" s="118">
        <f t="shared" si="17"/>
        <v>1.0724306688417617</v>
      </c>
      <c r="G168" s="117">
        <v>6666</v>
      </c>
      <c r="H168" s="118">
        <f t="shared" si="17"/>
        <v>4.9433249370277155E-2</v>
      </c>
      <c r="I168" s="117">
        <v>9715</v>
      </c>
      <c r="J168" s="118">
        <f t="shared" si="17"/>
        <v>0.4573957395739574</v>
      </c>
      <c r="K168" s="117">
        <v>6147</v>
      </c>
      <c r="L168" s="118">
        <f t="shared" si="18"/>
        <v>-0.36726711271230061</v>
      </c>
    </row>
    <row r="169" spans="2:12" x14ac:dyDescent="0.25">
      <c r="B169" s="116" t="s">
        <v>88</v>
      </c>
      <c r="C169" s="117">
        <v>3821</v>
      </c>
      <c r="D169" s="118">
        <v>-0.55126247798003525</v>
      </c>
      <c r="E169" s="117">
        <v>5284</v>
      </c>
      <c r="F169" s="118">
        <f t="shared" si="17"/>
        <v>0.38288406176393619</v>
      </c>
      <c r="G169" s="117">
        <v>6802</v>
      </c>
      <c r="H169" s="118">
        <f t="shared" si="17"/>
        <v>0.28728236184708544</v>
      </c>
      <c r="I169" s="117">
        <v>7633</v>
      </c>
      <c r="J169" s="118">
        <f t="shared" si="17"/>
        <v>0.12216995001470154</v>
      </c>
      <c r="K169" s="117"/>
      <c r="L169" s="118"/>
    </row>
    <row r="170" spans="2:12" x14ac:dyDescent="0.25">
      <c r="B170" s="116" t="s">
        <v>90</v>
      </c>
      <c r="C170" s="117">
        <v>7591</v>
      </c>
      <c r="D170" s="118">
        <v>-0.27497612225405921</v>
      </c>
      <c r="E170" s="117">
        <v>8768</v>
      </c>
      <c r="F170" s="118">
        <f t="shared" si="17"/>
        <v>0.15505203530496647</v>
      </c>
      <c r="G170" s="117">
        <v>9306</v>
      </c>
      <c r="H170" s="118">
        <f t="shared" si="17"/>
        <v>6.1359489051094895E-2</v>
      </c>
      <c r="I170" s="117">
        <v>9120</v>
      </c>
      <c r="J170" s="118">
        <f t="shared" si="17"/>
        <v>-1.9987105093488111E-2</v>
      </c>
      <c r="K170" s="117"/>
      <c r="L170" s="118"/>
    </row>
    <row r="171" spans="2:12" x14ac:dyDescent="0.25">
      <c r="B171" s="116" t="s">
        <v>92</v>
      </c>
      <c r="C171" s="117">
        <v>6027</v>
      </c>
      <c r="D171" s="118">
        <v>-0.19274042325207608</v>
      </c>
      <c r="E171" s="117">
        <v>5100</v>
      </c>
      <c r="F171" s="118">
        <f t="shared" si="17"/>
        <v>-0.15380786460925833</v>
      </c>
      <c r="G171" s="117">
        <v>7942</v>
      </c>
      <c r="H171" s="118">
        <f t="shared" si="17"/>
        <v>0.55725490196078442</v>
      </c>
      <c r="I171" s="117">
        <v>5805</v>
      </c>
      <c r="J171" s="118">
        <f t="shared" si="17"/>
        <v>-0.26907579954671368</v>
      </c>
      <c r="K171" s="117"/>
      <c r="L171" s="118"/>
    </row>
    <row r="172" spans="2:12" x14ac:dyDescent="0.25">
      <c r="B172" s="116" t="s">
        <v>94</v>
      </c>
      <c r="C172" s="117">
        <v>6802</v>
      </c>
      <c r="D172" s="118">
        <v>0.21464285714285714</v>
      </c>
      <c r="E172" s="117">
        <v>4406</v>
      </c>
      <c r="F172" s="118">
        <f t="shared" si="17"/>
        <v>-0.3522493384298736</v>
      </c>
      <c r="G172" s="117">
        <v>10904</v>
      </c>
      <c r="H172" s="118">
        <f t="shared" si="17"/>
        <v>1.4748070812528371</v>
      </c>
      <c r="I172" s="117">
        <v>8865</v>
      </c>
      <c r="J172" s="118">
        <f t="shared" si="17"/>
        <v>-0.18699559794570797</v>
      </c>
      <c r="K172" s="117"/>
      <c r="L172" s="118"/>
    </row>
    <row r="173" spans="2:12" x14ac:dyDescent="0.25">
      <c r="B173" s="116" t="s">
        <v>96</v>
      </c>
      <c r="C173" s="117">
        <v>4995</v>
      </c>
      <c r="D173" s="118">
        <v>0.15705350938151486</v>
      </c>
      <c r="E173" s="117">
        <v>4070</v>
      </c>
      <c r="F173" s="118">
        <f t="shared" si="17"/>
        <v>-0.18518518518518523</v>
      </c>
      <c r="G173" s="117">
        <v>7615</v>
      </c>
      <c r="H173" s="118">
        <f t="shared" si="17"/>
        <v>0.87100737100737091</v>
      </c>
      <c r="I173" s="117">
        <v>6675</v>
      </c>
      <c r="J173" s="118">
        <f t="shared" si="17"/>
        <v>-0.12344057780695994</v>
      </c>
      <c r="K173" s="117"/>
      <c r="L173" s="118"/>
    </row>
    <row r="174" spans="2:12" x14ac:dyDescent="0.25">
      <c r="B174" s="116" t="s">
        <v>98</v>
      </c>
      <c r="C174" s="117">
        <v>4838</v>
      </c>
      <c r="D174" s="118">
        <v>0.1739868963843727</v>
      </c>
      <c r="E174" s="117">
        <v>4128</v>
      </c>
      <c r="F174" s="118">
        <f t="shared" si="17"/>
        <v>-0.14675485737908223</v>
      </c>
      <c r="G174" s="117">
        <v>6510</v>
      </c>
      <c r="H174" s="118">
        <f t="shared" si="17"/>
        <v>0.57703488372093026</v>
      </c>
      <c r="I174" s="117">
        <v>8720</v>
      </c>
      <c r="J174" s="118">
        <f t="shared" si="17"/>
        <v>0.33947772657450082</v>
      </c>
      <c r="K174" s="117"/>
      <c r="L174" s="118"/>
    </row>
    <row r="175" spans="2:12" ht="15.75" x14ac:dyDescent="0.25">
      <c r="B175" s="119" t="s">
        <v>32</v>
      </c>
      <c r="C175" s="120">
        <v>65652</v>
      </c>
      <c r="D175" s="121">
        <v>-2.318107424490401E-2</v>
      </c>
      <c r="E175" s="120">
        <v>76293</v>
      </c>
      <c r="F175" s="121">
        <f t="shared" si="17"/>
        <v>0.16208188630963272</v>
      </c>
      <c r="G175" s="120">
        <v>85229</v>
      </c>
      <c r="H175" s="121">
        <f t="shared" si="17"/>
        <v>0.1171273904552188</v>
      </c>
      <c r="I175" s="120">
        <v>102486</v>
      </c>
      <c r="J175" s="121">
        <f t="shared" si="17"/>
        <v>0.20247802977859641</v>
      </c>
      <c r="K175" s="120">
        <v>42938</v>
      </c>
      <c r="L175" s="121">
        <v>-0.22867715743335493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293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261</v>
      </c>
      <c r="G184" s="115" t="s">
        <v>74</v>
      </c>
      <c r="H184" s="114" t="s">
        <v>261</v>
      </c>
      <c r="I184" s="115" t="s">
        <v>74</v>
      </c>
      <c r="J184" s="114" t="s">
        <v>261</v>
      </c>
      <c r="K184" s="115" t="s">
        <v>74</v>
      </c>
      <c r="L184" s="114" t="s">
        <v>286</v>
      </c>
    </row>
    <row r="185" spans="1:13" x14ac:dyDescent="0.25">
      <c r="A185" s="122"/>
      <c r="B185" s="116" t="s">
        <v>76</v>
      </c>
      <c r="C185" s="117">
        <v>3777</v>
      </c>
      <c r="D185" s="118">
        <v>156.375</v>
      </c>
      <c r="E185" s="117">
        <v>3304</v>
      </c>
      <c r="F185" s="118">
        <f t="shared" ref="F185:J197" si="19">IFERROR(E185/C185-1,"-")</f>
        <v>-0.12523166534286467</v>
      </c>
      <c r="G185" s="117">
        <v>3117</v>
      </c>
      <c r="H185" s="118">
        <f t="shared" si="19"/>
        <v>-5.6598062953995165E-2</v>
      </c>
      <c r="I185" s="117">
        <v>2934</v>
      </c>
      <c r="J185" s="118">
        <f t="shared" si="19"/>
        <v>-5.8710298363811364E-2</v>
      </c>
      <c r="K185" s="117">
        <v>2483</v>
      </c>
      <c r="L185" s="118">
        <f t="shared" ref="L185:L190" si="20">IFERROR(K185/I185-1,"-")</f>
        <v>-0.15371506475800956</v>
      </c>
    </row>
    <row r="186" spans="1:13" x14ac:dyDescent="0.25">
      <c r="B186" s="116" t="s">
        <v>78</v>
      </c>
      <c r="C186" s="117">
        <v>2670</v>
      </c>
      <c r="D186" s="118">
        <v>26.52577319587629</v>
      </c>
      <c r="E186" s="117">
        <v>4270</v>
      </c>
      <c r="F186" s="118">
        <f t="shared" si="19"/>
        <v>0.59925093632958792</v>
      </c>
      <c r="G186" s="117">
        <v>3826</v>
      </c>
      <c r="H186" s="118">
        <f t="shared" si="19"/>
        <v>-0.1039812646370023</v>
      </c>
      <c r="I186" s="117">
        <v>2981</v>
      </c>
      <c r="J186" s="118">
        <f t="shared" si="19"/>
        <v>-0.22085729221118666</v>
      </c>
      <c r="K186" s="117">
        <v>2543</v>
      </c>
      <c r="L186" s="118">
        <f t="shared" si="20"/>
        <v>-0.14693056021469308</v>
      </c>
    </row>
    <row r="187" spans="1:13" x14ac:dyDescent="0.25">
      <c r="B187" s="116" t="s">
        <v>80</v>
      </c>
      <c r="C187" s="117">
        <v>4541</v>
      </c>
      <c r="D187" s="118">
        <v>4.32981220657277</v>
      </c>
      <c r="E187" s="117">
        <v>3083</v>
      </c>
      <c r="F187" s="118">
        <f t="shared" si="19"/>
        <v>-0.32107465316009687</v>
      </c>
      <c r="G187" s="117">
        <v>2968</v>
      </c>
      <c r="H187" s="118">
        <f t="shared" si="19"/>
        <v>-3.7301329873499878E-2</v>
      </c>
      <c r="I187" s="117">
        <v>4117</v>
      </c>
      <c r="J187" s="118">
        <f t="shared" si="19"/>
        <v>0.3871293800539084</v>
      </c>
      <c r="K187" s="117">
        <v>1602</v>
      </c>
      <c r="L187" s="118">
        <f t="shared" si="20"/>
        <v>-0.61088170998299729</v>
      </c>
    </row>
    <row r="188" spans="1:13" x14ac:dyDescent="0.25">
      <c r="B188" s="116" t="s">
        <v>82</v>
      </c>
      <c r="C188" s="117">
        <v>5354</v>
      </c>
      <c r="D188" s="118">
        <v>3.8540344514959202</v>
      </c>
      <c r="E188" s="117">
        <v>2209</v>
      </c>
      <c r="F188" s="118">
        <f t="shared" si="19"/>
        <v>-0.58741128128502051</v>
      </c>
      <c r="G188" s="117">
        <v>2779</v>
      </c>
      <c r="H188" s="118">
        <f t="shared" si="19"/>
        <v>0.25803531009506564</v>
      </c>
      <c r="I188" s="117">
        <v>2919</v>
      </c>
      <c r="J188" s="118">
        <f t="shared" si="19"/>
        <v>5.0377833753148638E-2</v>
      </c>
      <c r="K188" s="117">
        <v>1708</v>
      </c>
      <c r="L188" s="118">
        <f t="shared" si="20"/>
        <v>-0.4148681055155875</v>
      </c>
    </row>
    <row r="189" spans="1:13" x14ac:dyDescent="0.25">
      <c r="B189" s="116" t="s">
        <v>84</v>
      </c>
      <c r="C189" s="117">
        <v>3171</v>
      </c>
      <c r="D189" s="118">
        <v>9.8372012469691628E-2</v>
      </c>
      <c r="E189" s="117">
        <v>2062</v>
      </c>
      <c r="F189" s="118">
        <f t="shared" si="19"/>
        <v>-0.3497319457584358</v>
      </c>
      <c r="G189" s="117">
        <v>1796</v>
      </c>
      <c r="H189" s="118">
        <f t="shared" si="19"/>
        <v>-0.12900096993210475</v>
      </c>
      <c r="I189" s="117">
        <v>2585</v>
      </c>
      <c r="J189" s="118">
        <f t="shared" si="19"/>
        <v>0.43930957683741645</v>
      </c>
      <c r="K189" s="117">
        <v>1245</v>
      </c>
      <c r="L189" s="118">
        <f t="shared" si="20"/>
        <v>-0.51837524177949712</v>
      </c>
    </row>
    <row r="190" spans="1:13" x14ac:dyDescent="0.25">
      <c r="B190" s="116" t="s">
        <v>125</v>
      </c>
      <c r="C190" s="117">
        <v>2792</v>
      </c>
      <c r="D190" s="118">
        <v>-0.44293695131683963</v>
      </c>
      <c r="E190" s="117">
        <v>1595</v>
      </c>
      <c r="F190" s="118">
        <f t="shared" si="19"/>
        <v>-0.42872492836676213</v>
      </c>
      <c r="G190" s="117">
        <v>1704</v>
      </c>
      <c r="H190" s="118">
        <f t="shared" si="19"/>
        <v>6.8338557993730342E-2</v>
      </c>
      <c r="I190" s="117">
        <v>1764</v>
      </c>
      <c r="J190" s="118">
        <f t="shared" si="19"/>
        <v>3.5211267605633756E-2</v>
      </c>
      <c r="K190" s="117">
        <v>1342</v>
      </c>
      <c r="L190" s="118">
        <f t="shared" si="20"/>
        <v>-0.23922902494331066</v>
      </c>
    </row>
    <row r="191" spans="1:13" x14ac:dyDescent="0.25">
      <c r="B191" s="116" t="s">
        <v>88</v>
      </c>
      <c r="C191" s="117">
        <v>5024</v>
      </c>
      <c r="D191" s="118">
        <v>-0.19590268886043538</v>
      </c>
      <c r="E191" s="117">
        <v>11773</v>
      </c>
      <c r="F191" s="118">
        <f t="shared" si="19"/>
        <v>1.3433519108280256</v>
      </c>
      <c r="G191" s="117">
        <v>2649</v>
      </c>
      <c r="H191" s="118">
        <f t="shared" si="19"/>
        <v>-0.77499362949120876</v>
      </c>
      <c r="I191" s="117">
        <v>4169</v>
      </c>
      <c r="J191" s="118">
        <f t="shared" si="19"/>
        <v>0.57380143450358623</v>
      </c>
      <c r="K191" s="117"/>
      <c r="L191" s="118"/>
    </row>
    <row r="192" spans="1:13" x14ac:dyDescent="0.25">
      <c r="B192" s="116" t="s">
        <v>90</v>
      </c>
      <c r="C192" s="117">
        <v>3955</v>
      </c>
      <c r="D192" s="118">
        <v>-7.2249589490968824E-2</v>
      </c>
      <c r="E192" s="117">
        <v>1969</v>
      </c>
      <c r="F192" s="118">
        <f t="shared" si="19"/>
        <v>-0.50214917825537286</v>
      </c>
      <c r="G192" s="117">
        <v>2079</v>
      </c>
      <c r="H192" s="118">
        <f t="shared" si="19"/>
        <v>5.5865921787709549E-2</v>
      </c>
      <c r="I192" s="117">
        <v>3007</v>
      </c>
      <c r="J192" s="118">
        <f t="shared" si="19"/>
        <v>0.4463684463684463</v>
      </c>
      <c r="K192" s="117"/>
      <c r="L192" s="118"/>
    </row>
    <row r="193" spans="2:13" x14ac:dyDescent="0.25">
      <c r="B193" s="116" t="s">
        <v>92</v>
      </c>
      <c r="C193" s="117">
        <v>2964</v>
      </c>
      <c r="D193" s="118">
        <v>-0.36815178000426352</v>
      </c>
      <c r="E193" s="117">
        <v>2896</v>
      </c>
      <c r="F193" s="118">
        <f t="shared" si="19"/>
        <v>-2.2941970310391357E-2</v>
      </c>
      <c r="G193" s="117">
        <v>2306</v>
      </c>
      <c r="H193" s="118">
        <f t="shared" si="19"/>
        <v>-0.20372928176795579</v>
      </c>
      <c r="I193" s="117">
        <v>1652</v>
      </c>
      <c r="J193" s="118">
        <f t="shared" si="19"/>
        <v>-0.28360797918473546</v>
      </c>
      <c r="K193" s="117"/>
      <c r="L193" s="118"/>
    </row>
    <row r="194" spans="2:13" x14ac:dyDescent="0.25">
      <c r="B194" s="116" t="s">
        <v>94</v>
      </c>
      <c r="C194" s="117">
        <v>2701</v>
      </c>
      <c r="D194" s="118">
        <v>-0.26040525739320919</v>
      </c>
      <c r="E194" s="117">
        <v>2228</v>
      </c>
      <c r="F194" s="118">
        <f t="shared" si="19"/>
        <v>-0.17512032580525727</v>
      </c>
      <c r="G194" s="117">
        <v>3906</v>
      </c>
      <c r="H194" s="118">
        <f t="shared" si="19"/>
        <v>0.7531418312387792</v>
      </c>
      <c r="I194" s="117">
        <v>2726</v>
      </c>
      <c r="J194" s="118">
        <f t="shared" si="19"/>
        <v>-0.30209933435739889</v>
      </c>
      <c r="K194" s="117"/>
      <c r="L194" s="118"/>
    </row>
    <row r="195" spans="2:13" x14ac:dyDescent="0.25">
      <c r="B195" s="116" t="s">
        <v>96</v>
      </c>
      <c r="C195" s="117">
        <v>2267</v>
      </c>
      <c r="D195" s="118">
        <v>-0.50491373662371697</v>
      </c>
      <c r="E195" s="117">
        <v>3491</v>
      </c>
      <c r="F195" s="118">
        <f t="shared" si="19"/>
        <v>0.53992059991177777</v>
      </c>
      <c r="G195" s="117">
        <v>3622</v>
      </c>
      <c r="H195" s="118">
        <f t="shared" si="19"/>
        <v>3.7525064451446655E-2</v>
      </c>
      <c r="I195" s="117">
        <v>2523</v>
      </c>
      <c r="J195" s="118">
        <f t="shared" si="19"/>
        <v>-0.30342352291551633</v>
      </c>
      <c r="K195" s="117"/>
      <c r="L195" s="118"/>
    </row>
    <row r="196" spans="2:13" x14ac:dyDescent="0.25">
      <c r="B196" s="116" t="s">
        <v>98</v>
      </c>
      <c r="C196" s="117">
        <v>2033</v>
      </c>
      <c r="D196" s="118">
        <v>-0.41731155058756086</v>
      </c>
      <c r="E196" s="117">
        <v>3386</v>
      </c>
      <c r="F196" s="118">
        <f t="shared" si="19"/>
        <v>0.66551893753074265</v>
      </c>
      <c r="G196" s="117">
        <v>2445</v>
      </c>
      <c r="H196" s="118">
        <f t="shared" si="19"/>
        <v>-0.27790903721204963</v>
      </c>
      <c r="I196" s="117">
        <v>2427</v>
      </c>
      <c r="J196" s="118">
        <f t="shared" si="19"/>
        <v>-7.3619631901840066E-3</v>
      </c>
      <c r="K196" s="117"/>
      <c r="L196" s="118"/>
    </row>
    <row r="197" spans="2:13" ht="15.75" x14ac:dyDescent="0.25">
      <c r="B197" s="119" t="s">
        <v>32</v>
      </c>
      <c r="C197" s="120">
        <v>41249</v>
      </c>
      <c r="D197" s="121">
        <v>0.11794996883215436</v>
      </c>
      <c r="E197" s="120">
        <v>42266</v>
      </c>
      <c r="F197" s="121">
        <f t="shared" si="19"/>
        <v>2.4655143154985515E-2</v>
      </c>
      <c r="G197" s="120">
        <v>33197</v>
      </c>
      <c r="H197" s="121">
        <f t="shared" si="19"/>
        <v>-0.21456963043581134</v>
      </c>
      <c r="I197" s="120">
        <v>33804</v>
      </c>
      <c r="J197" s="121">
        <f t="shared" si="19"/>
        <v>1.8284784769708073E-2</v>
      </c>
      <c r="K197" s="120">
        <v>10923</v>
      </c>
      <c r="L197" s="121">
        <v>-0.36861271676300578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294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261</v>
      </c>
      <c r="G206" s="115" t="s">
        <v>74</v>
      </c>
      <c r="H206" s="114" t="s">
        <v>261</v>
      </c>
      <c r="I206" s="115" t="s">
        <v>74</v>
      </c>
      <c r="J206" s="114" t="s">
        <v>261</v>
      </c>
      <c r="K206" s="115" t="s">
        <v>74</v>
      </c>
      <c r="L206" s="114" t="s">
        <v>286</v>
      </c>
    </row>
    <row r="207" spans="2:13" x14ac:dyDescent="0.25">
      <c r="B207" s="116" t="s">
        <v>76</v>
      </c>
      <c r="C207" s="117">
        <v>4353</v>
      </c>
      <c r="D207" s="118" t="s">
        <v>249</v>
      </c>
      <c r="E207" s="117">
        <v>2835</v>
      </c>
      <c r="F207" s="118">
        <f t="shared" ref="F207:J219" si="21">IFERROR(E207/C207-1,"-")</f>
        <v>-0.34872501722949689</v>
      </c>
      <c r="G207" s="117">
        <v>3216</v>
      </c>
      <c r="H207" s="118">
        <f t="shared" si="21"/>
        <v>0.13439153439153428</v>
      </c>
      <c r="I207" s="117">
        <v>3126</v>
      </c>
      <c r="J207" s="118">
        <f t="shared" si="21"/>
        <v>-2.7985074626865725E-2</v>
      </c>
      <c r="K207" s="117">
        <v>2529</v>
      </c>
      <c r="L207" s="118">
        <f t="shared" ref="L207:L212" si="22">IFERROR(K207/I207-1,"-")</f>
        <v>-0.19097888675623798</v>
      </c>
    </row>
    <row r="208" spans="2:13" x14ac:dyDescent="0.25">
      <c r="B208" s="116" t="s">
        <v>78</v>
      </c>
      <c r="C208" s="117">
        <v>3212</v>
      </c>
      <c r="D208" s="118">
        <v>35.08988764044944</v>
      </c>
      <c r="E208" s="117">
        <v>2109</v>
      </c>
      <c r="F208" s="118">
        <f t="shared" si="21"/>
        <v>-0.34339975093399755</v>
      </c>
      <c r="G208" s="117">
        <v>4610</v>
      </c>
      <c r="H208" s="118">
        <f t="shared" si="21"/>
        <v>1.1858700806069229</v>
      </c>
      <c r="I208" s="117">
        <v>4274</v>
      </c>
      <c r="J208" s="118">
        <f t="shared" si="21"/>
        <v>-7.288503253796097E-2</v>
      </c>
      <c r="K208" s="117">
        <v>2443</v>
      </c>
      <c r="L208" s="118">
        <f t="shared" si="22"/>
        <v>-0.42840430510060834</v>
      </c>
    </row>
    <row r="209" spans="2:13" x14ac:dyDescent="0.25">
      <c r="B209" s="116" t="s">
        <v>80</v>
      </c>
      <c r="C209" s="117">
        <v>5444</v>
      </c>
      <c r="D209" s="118">
        <v>34.815789473684212</v>
      </c>
      <c r="E209" s="117">
        <v>4068</v>
      </c>
      <c r="F209" s="118">
        <f t="shared" si="21"/>
        <v>-0.25275532696546654</v>
      </c>
      <c r="G209" s="117">
        <v>2983</v>
      </c>
      <c r="H209" s="118">
        <f t="shared" si="21"/>
        <v>-0.26671583087512296</v>
      </c>
      <c r="I209" s="117">
        <v>3784</v>
      </c>
      <c r="J209" s="118">
        <f t="shared" si="21"/>
        <v>0.26852162252765677</v>
      </c>
      <c r="K209" s="117">
        <v>2074</v>
      </c>
      <c r="L209" s="118">
        <f t="shared" si="22"/>
        <v>-0.45190274841437628</v>
      </c>
    </row>
    <row r="210" spans="2:13" x14ac:dyDescent="0.25">
      <c r="B210" s="116" t="s">
        <v>82</v>
      </c>
      <c r="C210" s="117">
        <v>3263</v>
      </c>
      <c r="D210" s="118">
        <v>10.530035335689046</v>
      </c>
      <c r="E210" s="117">
        <v>4140</v>
      </c>
      <c r="F210" s="118">
        <f t="shared" si="21"/>
        <v>0.26877106956788221</v>
      </c>
      <c r="G210" s="117">
        <v>4037</v>
      </c>
      <c r="H210" s="118">
        <f t="shared" si="21"/>
        <v>-2.4879227053140052E-2</v>
      </c>
      <c r="I210" s="117">
        <v>4857</v>
      </c>
      <c r="J210" s="118">
        <f t="shared" si="21"/>
        <v>0.20312112955164729</v>
      </c>
      <c r="K210" s="117">
        <v>1994</v>
      </c>
      <c r="L210" s="118">
        <f t="shared" si="22"/>
        <v>-0.58945851348569078</v>
      </c>
    </row>
    <row r="211" spans="2:13" x14ac:dyDescent="0.25">
      <c r="B211" s="116" t="s">
        <v>84</v>
      </c>
      <c r="C211" s="117">
        <v>6241</v>
      </c>
      <c r="D211" s="118">
        <v>8.4560606060606069</v>
      </c>
      <c r="E211" s="117">
        <v>3512</v>
      </c>
      <c r="F211" s="118">
        <f t="shared" si="21"/>
        <v>-0.43726966832238423</v>
      </c>
      <c r="G211" s="117">
        <v>5058</v>
      </c>
      <c r="H211" s="118">
        <f t="shared" si="21"/>
        <v>0.44020501138952173</v>
      </c>
      <c r="I211" s="117">
        <v>3016</v>
      </c>
      <c r="J211" s="118">
        <f t="shared" si="21"/>
        <v>-0.40371688414393037</v>
      </c>
      <c r="K211" s="117">
        <v>2038</v>
      </c>
      <c r="L211" s="118">
        <f t="shared" si="22"/>
        <v>-0.32427055702917773</v>
      </c>
    </row>
    <row r="212" spans="2:13" x14ac:dyDescent="0.25">
      <c r="B212" s="116" t="s">
        <v>86</v>
      </c>
      <c r="C212" s="117">
        <v>2005</v>
      </c>
      <c r="D212" s="118">
        <v>-0.58608587943848067</v>
      </c>
      <c r="E212" s="117">
        <v>2054</v>
      </c>
      <c r="F212" s="118">
        <f t="shared" si="21"/>
        <v>2.4438902743142199E-2</v>
      </c>
      <c r="G212" s="117">
        <v>2200</v>
      </c>
      <c r="H212" s="118">
        <f t="shared" si="21"/>
        <v>7.1080817916260974E-2</v>
      </c>
      <c r="I212" s="117">
        <v>2339</v>
      </c>
      <c r="J212" s="118">
        <f t="shared" si="21"/>
        <v>6.3181818181818228E-2</v>
      </c>
      <c r="K212" s="117">
        <v>1779</v>
      </c>
      <c r="L212" s="118">
        <f t="shared" si="22"/>
        <v>-0.23941855493800768</v>
      </c>
    </row>
    <row r="213" spans="2:13" x14ac:dyDescent="0.25">
      <c r="B213" s="116" t="s">
        <v>88</v>
      </c>
      <c r="C213" s="117">
        <v>2052</v>
      </c>
      <c r="D213" s="118">
        <v>-0.4880239520958084</v>
      </c>
      <c r="E213" s="117">
        <v>3330</v>
      </c>
      <c r="F213" s="118">
        <f t="shared" si="21"/>
        <v>0.62280701754385959</v>
      </c>
      <c r="G213" s="117">
        <v>2447</v>
      </c>
      <c r="H213" s="118">
        <f t="shared" si="21"/>
        <v>-0.2651651651651652</v>
      </c>
      <c r="I213" s="117">
        <v>4271</v>
      </c>
      <c r="J213" s="118">
        <f t="shared" si="21"/>
        <v>0.74540253371475274</v>
      </c>
      <c r="K213" s="117"/>
      <c r="L213" s="118"/>
    </row>
    <row r="214" spans="2:13" x14ac:dyDescent="0.25">
      <c r="B214" s="116" t="s">
        <v>90</v>
      </c>
      <c r="C214" s="117">
        <v>1997</v>
      </c>
      <c r="D214" s="118">
        <v>-0.47308707124010552</v>
      </c>
      <c r="E214" s="117">
        <v>3575</v>
      </c>
      <c r="F214" s="118">
        <f t="shared" si="21"/>
        <v>0.79018527791687521</v>
      </c>
      <c r="G214" s="117">
        <v>2598</v>
      </c>
      <c r="H214" s="118">
        <f t="shared" si="21"/>
        <v>-0.27328671328671328</v>
      </c>
      <c r="I214" s="117">
        <v>3671</v>
      </c>
      <c r="J214" s="118">
        <f t="shared" si="21"/>
        <v>0.41301000769822949</v>
      </c>
      <c r="K214" s="117"/>
      <c r="L214" s="118"/>
    </row>
    <row r="215" spans="2:13" x14ac:dyDescent="0.25">
      <c r="B215" s="116" t="s">
        <v>92</v>
      </c>
      <c r="C215" s="117">
        <v>3035</v>
      </c>
      <c r="D215" s="118">
        <v>-0.36453098827470687</v>
      </c>
      <c r="E215" s="117">
        <v>3026</v>
      </c>
      <c r="F215" s="118">
        <f t="shared" si="21"/>
        <v>-2.9654036243822457E-3</v>
      </c>
      <c r="G215" s="117">
        <v>2654</v>
      </c>
      <c r="H215" s="118">
        <f t="shared" si="21"/>
        <v>-0.12293456708526107</v>
      </c>
      <c r="I215" s="117">
        <v>3742</v>
      </c>
      <c r="J215" s="118">
        <f t="shared" si="21"/>
        <v>0.40994724943481531</v>
      </c>
      <c r="K215" s="117"/>
      <c r="L215" s="118"/>
    </row>
    <row r="216" spans="2:13" x14ac:dyDescent="0.25">
      <c r="B216" s="116" t="s">
        <v>94</v>
      </c>
      <c r="C216" s="117">
        <v>3070</v>
      </c>
      <c r="D216" s="118">
        <v>-0.40003908540160249</v>
      </c>
      <c r="E216" s="117">
        <v>6655</v>
      </c>
      <c r="F216" s="118">
        <f t="shared" si="21"/>
        <v>1.1677524429967425</v>
      </c>
      <c r="G216" s="117">
        <v>4208</v>
      </c>
      <c r="H216" s="118">
        <f t="shared" si="21"/>
        <v>-0.36769346356123211</v>
      </c>
      <c r="I216" s="117">
        <v>4076</v>
      </c>
      <c r="J216" s="118">
        <f t="shared" si="21"/>
        <v>-3.1368821292775628E-2</v>
      </c>
      <c r="K216" s="117"/>
      <c r="L216" s="118"/>
    </row>
    <row r="217" spans="2:13" x14ac:dyDescent="0.25">
      <c r="B217" s="116" t="s">
        <v>96</v>
      </c>
      <c r="C217" s="117">
        <v>3898</v>
      </c>
      <c r="D217" s="118">
        <v>0.45447761194029845</v>
      </c>
      <c r="E217" s="117">
        <v>3172</v>
      </c>
      <c r="F217" s="118">
        <f t="shared" si="21"/>
        <v>-0.18624935864545922</v>
      </c>
      <c r="G217" s="117">
        <v>4236</v>
      </c>
      <c r="H217" s="118">
        <f t="shared" si="21"/>
        <v>0.33543505674653207</v>
      </c>
      <c r="I217" s="117">
        <v>2731</v>
      </c>
      <c r="J217" s="118">
        <f t="shared" si="21"/>
        <v>-0.35528800755429646</v>
      </c>
      <c r="K217" s="117"/>
      <c r="L217" s="118"/>
    </row>
    <row r="218" spans="2:13" x14ac:dyDescent="0.25">
      <c r="B218" s="116" t="s">
        <v>98</v>
      </c>
      <c r="C218" s="117">
        <v>2693</v>
      </c>
      <c r="D218" s="118">
        <v>-0.12050947093403008</v>
      </c>
      <c r="E218" s="117">
        <v>3659</v>
      </c>
      <c r="F218" s="118">
        <f t="shared" si="21"/>
        <v>0.35870776086149281</v>
      </c>
      <c r="G218" s="117">
        <v>3130</v>
      </c>
      <c r="H218" s="118">
        <f t="shared" si="21"/>
        <v>-0.14457502049740367</v>
      </c>
      <c r="I218" s="117">
        <v>2597</v>
      </c>
      <c r="J218" s="118">
        <f t="shared" si="21"/>
        <v>-0.17028753993610224</v>
      </c>
      <c r="K218" s="117"/>
      <c r="L218" s="118"/>
    </row>
    <row r="219" spans="2:13" ht="15.75" x14ac:dyDescent="0.25">
      <c r="B219" s="119" t="s">
        <v>32</v>
      </c>
      <c r="C219" s="120">
        <v>41263</v>
      </c>
      <c r="D219" s="121">
        <v>0.40059739995247945</v>
      </c>
      <c r="E219" s="120">
        <v>42135</v>
      </c>
      <c r="F219" s="121">
        <f t="shared" si="21"/>
        <v>2.113273392627768E-2</v>
      </c>
      <c r="G219" s="120">
        <v>41377</v>
      </c>
      <c r="H219" s="121">
        <f t="shared" si="21"/>
        <v>-1.7989794707487849E-2</v>
      </c>
      <c r="I219" s="120">
        <v>42484</v>
      </c>
      <c r="J219" s="121">
        <f t="shared" si="21"/>
        <v>2.6753993764651929E-2</v>
      </c>
      <c r="K219" s="120">
        <v>12857</v>
      </c>
      <c r="L219" s="121">
        <v>-0.3990932884651337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261</v>
      </c>
      <c r="G228" s="115" t="s">
        <v>74</v>
      </c>
      <c r="H228" s="114" t="s">
        <v>261</v>
      </c>
      <c r="I228" s="115" t="s">
        <v>74</v>
      </c>
      <c r="J228" s="114" t="s">
        <v>261</v>
      </c>
      <c r="K228" s="115" t="s">
        <v>74</v>
      </c>
      <c r="L228" s="114" t="s">
        <v>286</v>
      </c>
    </row>
    <row r="229" spans="2:13" x14ac:dyDescent="0.25">
      <c r="B229" s="116" t="s">
        <v>76</v>
      </c>
      <c r="C229" s="117">
        <v>804</v>
      </c>
      <c r="D229" s="118" t="s">
        <v>249</v>
      </c>
      <c r="E229" s="117">
        <v>1171</v>
      </c>
      <c r="F229" s="118">
        <f t="shared" ref="F229:J241" si="23">IFERROR(E229/C229-1,"-")</f>
        <v>0.45646766169154218</v>
      </c>
      <c r="G229" s="117">
        <v>2119</v>
      </c>
      <c r="H229" s="118">
        <f t="shared" si="23"/>
        <v>0.80956447480785654</v>
      </c>
      <c r="I229" s="117">
        <v>1241</v>
      </c>
      <c r="J229" s="118">
        <f t="shared" si="23"/>
        <v>-0.41434638980651251</v>
      </c>
      <c r="K229" s="117">
        <v>1051</v>
      </c>
      <c r="L229" s="118">
        <f t="shared" ref="L229:L234" si="24">IFERROR(K229/I229-1,"-")</f>
        <v>-0.15310233682514096</v>
      </c>
    </row>
    <row r="230" spans="2:13" x14ac:dyDescent="0.25">
      <c r="B230" s="116" t="s">
        <v>78</v>
      </c>
      <c r="C230" s="117">
        <v>960</v>
      </c>
      <c r="D230" s="118" t="s">
        <v>249</v>
      </c>
      <c r="E230" s="117">
        <v>1915</v>
      </c>
      <c r="F230" s="118">
        <f t="shared" si="23"/>
        <v>0.99479166666666674</v>
      </c>
      <c r="G230" s="117">
        <v>3693</v>
      </c>
      <c r="H230" s="118">
        <f t="shared" si="23"/>
        <v>0.92845953002610959</v>
      </c>
      <c r="I230" s="117">
        <v>1753</v>
      </c>
      <c r="J230" s="118">
        <f t="shared" si="23"/>
        <v>-0.52531816950988364</v>
      </c>
      <c r="K230" s="117">
        <v>1413</v>
      </c>
      <c r="L230" s="118">
        <f t="shared" si="24"/>
        <v>-0.19395322304620655</v>
      </c>
    </row>
    <row r="231" spans="2:13" x14ac:dyDescent="0.25">
      <c r="B231" s="116" t="s">
        <v>80</v>
      </c>
      <c r="C231" s="117">
        <v>982</v>
      </c>
      <c r="D231" s="118" t="s">
        <v>249</v>
      </c>
      <c r="E231" s="117">
        <v>1528</v>
      </c>
      <c r="F231" s="118">
        <f t="shared" si="23"/>
        <v>0.55600814663951126</v>
      </c>
      <c r="G231" s="117">
        <v>2780</v>
      </c>
      <c r="H231" s="118">
        <f t="shared" si="23"/>
        <v>0.81937172774869116</v>
      </c>
      <c r="I231" s="117">
        <v>1536</v>
      </c>
      <c r="J231" s="118">
        <f t="shared" si="23"/>
        <v>-0.44748201438848922</v>
      </c>
      <c r="K231" s="117">
        <v>758</v>
      </c>
      <c r="L231" s="118">
        <f t="shared" si="24"/>
        <v>-0.50651041666666674</v>
      </c>
    </row>
    <row r="232" spans="2:13" x14ac:dyDescent="0.25">
      <c r="B232" s="116" t="s">
        <v>82</v>
      </c>
      <c r="C232" s="117">
        <v>510</v>
      </c>
      <c r="D232" s="118">
        <v>17.888888888888889</v>
      </c>
      <c r="E232" s="117">
        <v>404</v>
      </c>
      <c r="F232" s="118">
        <f t="shared" si="23"/>
        <v>-0.207843137254902</v>
      </c>
      <c r="G232" s="117">
        <v>629</v>
      </c>
      <c r="H232" s="118">
        <f t="shared" si="23"/>
        <v>0.55693069306930698</v>
      </c>
      <c r="I232" s="117">
        <v>896</v>
      </c>
      <c r="J232" s="118">
        <f t="shared" si="23"/>
        <v>0.42448330683624791</v>
      </c>
      <c r="K232" s="117">
        <v>444</v>
      </c>
      <c r="L232" s="118">
        <f t="shared" si="24"/>
        <v>-0.5044642857142857</v>
      </c>
    </row>
    <row r="233" spans="2:13" x14ac:dyDescent="0.25">
      <c r="B233" s="116" t="s">
        <v>84</v>
      </c>
      <c r="C233" s="117">
        <v>64</v>
      </c>
      <c r="D233" s="118" t="s">
        <v>249</v>
      </c>
      <c r="E233" s="117">
        <v>112</v>
      </c>
      <c r="F233" s="118">
        <f t="shared" si="23"/>
        <v>0.75</v>
      </c>
      <c r="G233" s="117">
        <v>309</v>
      </c>
      <c r="H233" s="118">
        <f t="shared" si="23"/>
        <v>1.7589285714285716</v>
      </c>
      <c r="I233" s="117">
        <v>182</v>
      </c>
      <c r="J233" s="118">
        <f t="shared" si="23"/>
        <v>-0.4110032362459547</v>
      </c>
      <c r="K233" s="117">
        <v>715</v>
      </c>
      <c r="L233" s="118">
        <f t="shared" si="24"/>
        <v>2.9285714285714284</v>
      </c>
    </row>
    <row r="234" spans="2:13" x14ac:dyDescent="0.25">
      <c r="B234" s="116" t="s">
        <v>86</v>
      </c>
      <c r="C234" s="117">
        <v>162</v>
      </c>
      <c r="D234" s="118">
        <v>5.2307692307692308</v>
      </c>
      <c r="E234" s="117">
        <v>63</v>
      </c>
      <c r="F234" s="118">
        <f t="shared" si="23"/>
        <v>-0.61111111111111116</v>
      </c>
      <c r="G234" s="117">
        <v>224</v>
      </c>
      <c r="H234" s="118">
        <f t="shared" si="23"/>
        <v>2.5555555555555554</v>
      </c>
      <c r="I234" s="117">
        <v>235</v>
      </c>
      <c r="J234" s="118">
        <f t="shared" si="23"/>
        <v>4.9107142857142794E-2</v>
      </c>
      <c r="K234" s="117">
        <v>593</v>
      </c>
      <c r="L234" s="118">
        <f t="shared" si="24"/>
        <v>1.5234042553191491</v>
      </c>
    </row>
    <row r="235" spans="2:13" x14ac:dyDescent="0.25">
      <c r="B235" s="116" t="s">
        <v>88</v>
      </c>
      <c r="C235" s="117">
        <v>183</v>
      </c>
      <c r="D235" s="118">
        <v>-0.1830357142857143</v>
      </c>
      <c r="E235" s="117">
        <v>1581</v>
      </c>
      <c r="F235" s="118">
        <f t="shared" si="23"/>
        <v>7.6393442622950811</v>
      </c>
      <c r="G235" s="117">
        <v>207</v>
      </c>
      <c r="H235" s="118">
        <f t="shared" si="23"/>
        <v>-0.86907020872865282</v>
      </c>
      <c r="I235" s="117">
        <v>326</v>
      </c>
      <c r="J235" s="118">
        <f t="shared" si="23"/>
        <v>0.57487922705314021</v>
      </c>
      <c r="K235" s="117"/>
      <c r="L235" s="118"/>
    </row>
    <row r="236" spans="2:13" x14ac:dyDescent="0.25">
      <c r="B236" s="116" t="s">
        <v>90</v>
      </c>
      <c r="C236" s="117">
        <v>633</v>
      </c>
      <c r="D236" s="118">
        <v>8.1739130434782616</v>
      </c>
      <c r="E236" s="117">
        <v>124</v>
      </c>
      <c r="F236" s="118">
        <f t="shared" si="23"/>
        <v>-0.80410742496050558</v>
      </c>
      <c r="G236" s="117">
        <v>7</v>
      </c>
      <c r="H236" s="118">
        <f t="shared" si="23"/>
        <v>-0.94354838709677424</v>
      </c>
      <c r="I236" s="117">
        <v>62</v>
      </c>
      <c r="J236" s="118">
        <f t="shared" si="23"/>
        <v>7.8571428571428577</v>
      </c>
      <c r="K236" s="117"/>
      <c r="L236" s="118"/>
    </row>
    <row r="237" spans="2:13" x14ac:dyDescent="0.25">
      <c r="B237" s="116" t="s">
        <v>92</v>
      </c>
      <c r="C237" s="117">
        <v>93</v>
      </c>
      <c r="D237" s="118">
        <v>0.57627118644067798</v>
      </c>
      <c r="E237" s="117">
        <v>219</v>
      </c>
      <c r="F237" s="118">
        <f t="shared" si="23"/>
        <v>1.3548387096774195</v>
      </c>
      <c r="G237" s="117">
        <v>25</v>
      </c>
      <c r="H237" s="118">
        <f t="shared" si="23"/>
        <v>-0.88584474885844755</v>
      </c>
      <c r="I237" s="117">
        <v>79</v>
      </c>
      <c r="J237" s="118">
        <f t="shared" si="23"/>
        <v>2.16</v>
      </c>
      <c r="K237" s="117"/>
      <c r="L237" s="118"/>
    </row>
    <row r="238" spans="2:13" x14ac:dyDescent="0.25">
      <c r="B238" s="116" t="s">
        <v>94</v>
      </c>
      <c r="C238" s="117">
        <v>5288</v>
      </c>
      <c r="D238" s="118">
        <v>9.9937629937629939</v>
      </c>
      <c r="E238" s="117">
        <v>682</v>
      </c>
      <c r="F238" s="118">
        <f t="shared" si="23"/>
        <v>-0.87102874432677757</v>
      </c>
      <c r="G238" s="117">
        <v>352</v>
      </c>
      <c r="H238" s="118">
        <f t="shared" si="23"/>
        <v>-0.4838709677419355</v>
      </c>
      <c r="I238" s="117">
        <v>534</v>
      </c>
      <c r="J238" s="118">
        <f t="shared" si="23"/>
        <v>0.51704545454545459</v>
      </c>
      <c r="K238" s="117"/>
      <c r="L238" s="118"/>
    </row>
    <row r="239" spans="2:13" x14ac:dyDescent="0.25">
      <c r="B239" s="116" t="s">
        <v>96</v>
      </c>
      <c r="C239" s="117">
        <v>1469</v>
      </c>
      <c r="D239" s="118">
        <v>1.1015736766809727</v>
      </c>
      <c r="E239" s="117">
        <v>1847</v>
      </c>
      <c r="F239" s="118">
        <f t="shared" si="23"/>
        <v>0.25731790333560256</v>
      </c>
      <c r="G239" s="117">
        <v>405</v>
      </c>
      <c r="H239" s="118">
        <f t="shared" si="23"/>
        <v>-0.78072550081212777</v>
      </c>
      <c r="I239" s="117">
        <v>1391</v>
      </c>
      <c r="J239" s="118">
        <f t="shared" si="23"/>
        <v>2.4345679012345678</v>
      </c>
      <c r="K239" s="117"/>
      <c r="L239" s="118"/>
    </row>
    <row r="240" spans="2:13" x14ac:dyDescent="0.25">
      <c r="B240" s="116" t="s">
        <v>98</v>
      </c>
      <c r="C240" s="117">
        <v>835</v>
      </c>
      <c r="D240" s="118">
        <v>0.14540466392318252</v>
      </c>
      <c r="E240" s="117">
        <v>2134</v>
      </c>
      <c r="F240" s="118">
        <f t="shared" si="23"/>
        <v>1.555688622754491</v>
      </c>
      <c r="G240" s="117">
        <v>883</v>
      </c>
      <c r="H240" s="118">
        <f t="shared" si="23"/>
        <v>-0.58622305529522023</v>
      </c>
      <c r="I240" s="117">
        <v>1054</v>
      </c>
      <c r="J240" s="118">
        <f t="shared" si="23"/>
        <v>0.19365798414496038</v>
      </c>
      <c r="K240" s="117"/>
      <c r="L240" s="118"/>
    </row>
    <row r="241" spans="2:13" ht="15.75" x14ac:dyDescent="0.25">
      <c r="B241" s="119" t="s">
        <v>32</v>
      </c>
      <c r="C241" s="120">
        <v>11983</v>
      </c>
      <c r="D241" s="121">
        <v>4.1784788245462403</v>
      </c>
      <c r="E241" s="120">
        <v>11780</v>
      </c>
      <c r="F241" s="121">
        <f t="shared" si="23"/>
        <v>-1.6940665943419808E-2</v>
      </c>
      <c r="G241" s="120">
        <v>11633</v>
      </c>
      <c r="H241" s="121">
        <f t="shared" si="23"/>
        <v>-1.2478777589134071E-2</v>
      </c>
      <c r="I241" s="120">
        <v>9289</v>
      </c>
      <c r="J241" s="121">
        <f t="shared" si="23"/>
        <v>-0.20149574486374966</v>
      </c>
      <c r="K241" s="120">
        <v>4974</v>
      </c>
      <c r="L241" s="121">
        <v>-0.14872497004963203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296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261</v>
      </c>
      <c r="G254" s="115" t="s">
        <v>74</v>
      </c>
      <c r="H254" s="114" t="s">
        <v>261</v>
      </c>
      <c r="I254" s="115" t="s">
        <v>74</v>
      </c>
      <c r="J254" s="114" t="s">
        <v>261</v>
      </c>
      <c r="K254" s="115" t="s">
        <v>74</v>
      </c>
      <c r="L254" s="114" t="s">
        <v>286</v>
      </c>
    </row>
    <row r="255" spans="2:13" x14ac:dyDescent="0.25">
      <c r="B255" s="116" t="s">
        <v>76</v>
      </c>
      <c r="C255" s="117">
        <v>1330</v>
      </c>
      <c r="D255" s="118" t="s">
        <v>249</v>
      </c>
      <c r="E255" s="117">
        <v>1883</v>
      </c>
      <c r="F255" s="118">
        <f t="shared" ref="F255:J267" si="25">IFERROR(E255/C255-1,"-")</f>
        <v>0.41578947368421049</v>
      </c>
      <c r="G255" s="117">
        <v>1931</v>
      </c>
      <c r="H255" s="118">
        <f t="shared" si="25"/>
        <v>2.5491237387148091E-2</v>
      </c>
      <c r="I255" s="117">
        <v>1221</v>
      </c>
      <c r="J255" s="118">
        <f t="shared" si="25"/>
        <v>-0.36768513723459351</v>
      </c>
      <c r="K255" s="117">
        <v>1075</v>
      </c>
      <c r="L255" s="118">
        <f t="shared" ref="L255:L260" si="26">IFERROR(K255/I255-1,"-")</f>
        <v>-0.11957411957411956</v>
      </c>
    </row>
    <row r="256" spans="2:13" x14ac:dyDescent="0.25">
      <c r="B256" s="116" t="s">
        <v>78</v>
      </c>
      <c r="C256" s="117">
        <v>922</v>
      </c>
      <c r="D256" s="118" t="s">
        <v>249</v>
      </c>
      <c r="E256" s="117">
        <v>1218</v>
      </c>
      <c r="F256" s="118">
        <f t="shared" si="25"/>
        <v>0.32104121475054237</v>
      </c>
      <c r="G256" s="117">
        <v>2980</v>
      </c>
      <c r="H256" s="118">
        <f t="shared" si="25"/>
        <v>1.4466338259441707</v>
      </c>
      <c r="I256" s="117">
        <v>1547</v>
      </c>
      <c r="J256" s="118">
        <f t="shared" si="25"/>
        <v>-0.48087248322147647</v>
      </c>
      <c r="K256" s="117">
        <v>990</v>
      </c>
      <c r="L256" s="118">
        <f t="shared" si="26"/>
        <v>-0.36005171299288952</v>
      </c>
    </row>
    <row r="257" spans="2:12" x14ac:dyDescent="0.25">
      <c r="B257" s="116" t="s">
        <v>80</v>
      </c>
      <c r="C257" s="117">
        <v>1729</v>
      </c>
      <c r="D257" s="118" t="s">
        <v>249</v>
      </c>
      <c r="E257" s="117">
        <v>882</v>
      </c>
      <c r="F257" s="118">
        <f t="shared" si="25"/>
        <v>-0.48987854251012142</v>
      </c>
      <c r="G257" s="117">
        <v>2778</v>
      </c>
      <c r="H257" s="118">
        <f t="shared" si="25"/>
        <v>2.1496598639455784</v>
      </c>
      <c r="I257" s="117">
        <v>1386</v>
      </c>
      <c r="J257" s="118">
        <f t="shared" si="25"/>
        <v>-0.50107991360691151</v>
      </c>
      <c r="K257" s="117">
        <v>684</v>
      </c>
      <c r="L257" s="118">
        <f t="shared" si="26"/>
        <v>-0.50649350649350655</v>
      </c>
    </row>
    <row r="258" spans="2:12" x14ac:dyDescent="0.25">
      <c r="B258" s="116" t="s">
        <v>82</v>
      </c>
      <c r="C258" s="117">
        <v>782</v>
      </c>
      <c r="D258" s="118">
        <v>77.2</v>
      </c>
      <c r="E258" s="117">
        <v>140</v>
      </c>
      <c r="F258" s="118">
        <f t="shared" si="25"/>
        <v>-0.82097186700767266</v>
      </c>
      <c r="G258" s="117">
        <v>613</v>
      </c>
      <c r="H258" s="118">
        <f t="shared" si="25"/>
        <v>3.378571428571429</v>
      </c>
      <c r="I258" s="117">
        <v>526</v>
      </c>
      <c r="J258" s="118">
        <f t="shared" si="25"/>
        <v>-0.1419249592169658</v>
      </c>
      <c r="K258" s="117">
        <v>806</v>
      </c>
      <c r="L258" s="118">
        <f t="shared" si="26"/>
        <v>0.5323193916349811</v>
      </c>
    </row>
    <row r="259" spans="2:12" x14ac:dyDescent="0.25">
      <c r="B259" s="116" t="s">
        <v>84</v>
      </c>
      <c r="C259" s="117">
        <v>175</v>
      </c>
      <c r="D259" s="118">
        <v>3.2682926829268295</v>
      </c>
      <c r="E259" s="117">
        <v>5</v>
      </c>
      <c r="F259" s="118">
        <f t="shared" si="25"/>
        <v>-0.97142857142857142</v>
      </c>
      <c r="G259" s="117">
        <v>117</v>
      </c>
      <c r="H259" s="118">
        <f t="shared" si="25"/>
        <v>22.4</v>
      </c>
      <c r="I259" s="117">
        <v>143</v>
      </c>
      <c r="J259" s="118">
        <f t="shared" si="25"/>
        <v>0.22222222222222232</v>
      </c>
      <c r="K259" s="117">
        <v>621</v>
      </c>
      <c r="L259" s="118">
        <f t="shared" si="26"/>
        <v>3.3426573426573425</v>
      </c>
    </row>
    <row r="260" spans="2:12" x14ac:dyDescent="0.25">
      <c r="B260" s="116" t="s">
        <v>86</v>
      </c>
      <c r="C260" s="117">
        <v>278</v>
      </c>
      <c r="D260" s="118">
        <v>5.0434782608695654</v>
      </c>
      <c r="E260" s="117">
        <v>45</v>
      </c>
      <c r="F260" s="118">
        <f t="shared" si="25"/>
        <v>-0.83812949640287771</v>
      </c>
      <c r="G260" s="117">
        <v>67</v>
      </c>
      <c r="H260" s="118">
        <f t="shared" si="25"/>
        <v>0.48888888888888893</v>
      </c>
      <c r="I260" s="117">
        <v>93</v>
      </c>
      <c r="J260" s="118">
        <f t="shared" si="25"/>
        <v>0.38805970149253732</v>
      </c>
      <c r="K260" s="117">
        <v>278</v>
      </c>
      <c r="L260" s="118">
        <f t="shared" si="26"/>
        <v>1.989247311827957</v>
      </c>
    </row>
    <row r="261" spans="2:12" x14ac:dyDescent="0.25">
      <c r="B261" s="116" t="s">
        <v>88</v>
      </c>
      <c r="C261" s="117">
        <v>26</v>
      </c>
      <c r="D261" s="118">
        <v>25</v>
      </c>
      <c r="E261" s="117">
        <v>81</v>
      </c>
      <c r="F261" s="118">
        <f t="shared" si="25"/>
        <v>2.1153846153846154</v>
      </c>
      <c r="G261" s="117">
        <v>384</v>
      </c>
      <c r="H261" s="118">
        <f t="shared" si="25"/>
        <v>3.7407407407407405</v>
      </c>
      <c r="I261" s="117">
        <v>102</v>
      </c>
      <c r="J261" s="118">
        <f t="shared" si="25"/>
        <v>-0.734375</v>
      </c>
      <c r="K261" s="117"/>
      <c r="L261" s="118"/>
    </row>
    <row r="262" spans="2:12" x14ac:dyDescent="0.25">
      <c r="B262" s="116" t="s">
        <v>90</v>
      </c>
      <c r="C262" s="117">
        <v>38</v>
      </c>
      <c r="D262" s="118">
        <v>6.6</v>
      </c>
      <c r="E262" s="117">
        <v>106</v>
      </c>
      <c r="F262" s="118">
        <f t="shared" si="25"/>
        <v>1.7894736842105261</v>
      </c>
      <c r="G262" s="117">
        <v>22</v>
      </c>
      <c r="H262" s="118">
        <f t="shared" si="25"/>
        <v>-0.79245283018867929</v>
      </c>
      <c r="I262" s="117">
        <v>4</v>
      </c>
      <c r="J262" s="118">
        <f t="shared" si="25"/>
        <v>-0.81818181818181812</v>
      </c>
      <c r="K262" s="117"/>
      <c r="L262" s="118"/>
    </row>
    <row r="263" spans="2:12" x14ac:dyDescent="0.25">
      <c r="B263" s="116" t="s">
        <v>92</v>
      </c>
      <c r="C263" s="117">
        <v>81</v>
      </c>
      <c r="D263" s="118">
        <v>0.265625</v>
      </c>
      <c r="E263" s="117">
        <v>111</v>
      </c>
      <c r="F263" s="118">
        <f t="shared" si="25"/>
        <v>0.37037037037037046</v>
      </c>
      <c r="G263" s="117">
        <v>22</v>
      </c>
      <c r="H263" s="118">
        <f t="shared" si="25"/>
        <v>-0.80180180180180183</v>
      </c>
      <c r="I263" s="117">
        <v>80</v>
      </c>
      <c r="J263" s="118">
        <f t="shared" si="25"/>
        <v>2.6363636363636362</v>
      </c>
      <c r="K263" s="117"/>
      <c r="L263" s="118"/>
    </row>
    <row r="264" spans="2:12" x14ac:dyDescent="0.25">
      <c r="B264" s="116" t="s">
        <v>94</v>
      </c>
      <c r="C264" s="117">
        <v>258</v>
      </c>
      <c r="D264" s="118">
        <v>0.22274881516587675</v>
      </c>
      <c r="E264" s="117">
        <v>251</v>
      </c>
      <c r="F264" s="118">
        <f t="shared" si="25"/>
        <v>-2.7131782945736482E-2</v>
      </c>
      <c r="G264" s="117">
        <v>185</v>
      </c>
      <c r="H264" s="118">
        <f t="shared" si="25"/>
        <v>-0.26294820717131473</v>
      </c>
      <c r="I264" s="117">
        <v>270</v>
      </c>
      <c r="J264" s="118">
        <f t="shared" si="25"/>
        <v>0.45945945945945943</v>
      </c>
      <c r="K264" s="117"/>
      <c r="L264" s="118"/>
    </row>
    <row r="265" spans="2:12" x14ac:dyDescent="0.25">
      <c r="B265" s="116" t="s">
        <v>96</v>
      </c>
      <c r="C265" s="117">
        <v>980</v>
      </c>
      <c r="D265" s="118">
        <v>-0.5150915388421573</v>
      </c>
      <c r="E265" s="117">
        <v>1434</v>
      </c>
      <c r="F265" s="118">
        <f t="shared" si="25"/>
        <v>0.46326530612244898</v>
      </c>
      <c r="G265" s="117">
        <v>662</v>
      </c>
      <c r="H265" s="118">
        <f t="shared" si="25"/>
        <v>-0.53835425383542534</v>
      </c>
      <c r="I265" s="117">
        <v>385</v>
      </c>
      <c r="J265" s="118">
        <f t="shared" si="25"/>
        <v>-0.41842900302114805</v>
      </c>
      <c r="K265" s="117"/>
      <c r="L265" s="118"/>
    </row>
    <row r="266" spans="2:12" x14ac:dyDescent="0.25">
      <c r="B266" s="116" t="s">
        <v>98</v>
      </c>
      <c r="C266" s="117">
        <v>908</v>
      </c>
      <c r="D266" s="118">
        <v>-0.25020644095788602</v>
      </c>
      <c r="E266" s="117">
        <v>1500</v>
      </c>
      <c r="F266" s="118">
        <f t="shared" si="25"/>
        <v>0.65198237885462551</v>
      </c>
      <c r="G266" s="117">
        <v>1223</v>
      </c>
      <c r="H266" s="118">
        <f t="shared" si="25"/>
        <v>-0.18466666666666665</v>
      </c>
      <c r="I266" s="117">
        <v>960</v>
      </c>
      <c r="J266" s="118">
        <f t="shared" si="25"/>
        <v>-0.21504497138184786</v>
      </c>
      <c r="K266" s="117"/>
      <c r="L266" s="118"/>
    </row>
    <row r="267" spans="2:12" ht="15.75" x14ac:dyDescent="0.25">
      <c r="B267" s="119" t="s">
        <v>32</v>
      </c>
      <c r="C267" s="120">
        <v>7507</v>
      </c>
      <c r="D267" s="121">
        <v>1.0795013850415511</v>
      </c>
      <c r="E267" s="120">
        <v>7656</v>
      </c>
      <c r="F267" s="121">
        <f t="shared" si="25"/>
        <v>1.9848141734381208E-2</v>
      </c>
      <c r="G267" s="120">
        <v>10984</v>
      </c>
      <c r="H267" s="121">
        <f t="shared" si="25"/>
        <v>0.4346917450365726</v>
      </c>
      <c r="I267" s="120">
        <v>6717</v>
      </c>
      <c r="J267" s="121">
        <f t="shared" si="25"/>
        <v>-0.38847414420975968</v>
      </c>
      <c r="K267" s="120">
        <v>4454</v>
      </c>
      <c r="L267" s="121">
        <v>-9.3978844589096777E-2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250:L250"/>
    <mergeCell ref="C252:L252"/>
    <mergeCell ref="C253:D253"/>
    <mergeCell ref="E253:F253"/>
    <mergeCell ref="G253:H253"/>
    <mergeCell ref="I253:J253"/>
    <mergeCell ref="K253:L253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8D57-7CBD-4671-874D-91950A7BE00A}">
  <sheetPr>
    <tabColor rgb="FFF29140"/>
  </sheetPr>
  <dimension ref="A4:M11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18472</v>
      </c>
      <c r="D9" s="118">
        <v>-0.82215718178054631</v>
      </c>
      <c r="E9" s="117">
        <v>98876</v>
      </c>
      <c r="F9" s="118">
        <f t="shared" ref="F9:J21" si="0">IFERROR(E9/C9-1,"-")</f>
        <v>4.3527501082719793</v>
      </c>
      <c r="G9" s="117">
        <v>114993</v>
      </c>
      <c r="H9" s="118">
        <f t="shared" si="0"/>
        <v>0.1630021440996805</v>
      </c>
      <c r="I9" s="117">
        <v>115159</v>
      </c>
      <c r="J9" s="118">
        <f t="shared" si="0"/>
        <v>1.443566130112206E-3</v>
      </c>
      <c r="K9" s="117">
        <v>101107</v>
      </c>
      <c r="L9" s="118">
        <f t="shared" ref="L9:L14" si="1">IFERROR(K9/I9-1,"-")</f>
        <v>-0.12202259484712441</v>
      </c>
    </row>
    <row r="10" spans="1:13" x14ac:dyDescent="0.25">
      <c r="A10" s="1" t="s">
        <v>77</v>
      </c>
      <c r="B10" s="116" t="s">
        <v>78</v>
      </c>
      <c r="C10" s="117">
        <v>9638</v>
      </c>
      <c r="D10" s="118">
        <v>-0.90265138124337152</v>
      </c>
      <c r="E10" s="117">
        <v>108040</v>
      </c>
      <c r="F10" s="118">
        <f t="shared" si="0"/>
        <v>10.209794563187383</v>
      </c>
      <c r="G10" s="117">
        <v>113195</v>
      </c>
      <c r="H10" s="118">
        <f t="shared" si="0"/>
        <v>4.7713809700111076E-2</v>
      </c>
      <c r="I10" s="117">
        <v>115422</v>
      </c>
      <c r="J10" s="118">
        <f t="shared" si="0"/>
        <v>1.9674013869870555E-2</v>
      </c>
      <c r="K10" s="117">
        <v>95610</v>
      </c>
      <c r="L10" s="118">
        <f t="shared" si="1"/>
        <v>-0.17164838592296094</v>
      </c>
    </row>
    <row r="11" spans="1:13" x14ac:dyDescent="0.25">
      <c r="A11" s="1" t="s">
        <v>79</v>
      </c>
      <c r="B11" s="116" t="s">
        <v>80</v>
      </c>
      <c r="C11" s="117">
        <v>26161</v>
      </c>
      <c r="D11" s="118">
        <v>-0.42843722007384588</v>
      </c>
      <c r="E11" s="117">
        <v>108534</v>
      </c>
      <c r="F11" s="118">
        <f t="shared" si="0"/>
        <v>3.1486946217652232</v>
      </c>
      <c r="G11" s="117">
        <v>122553</v>
      </c>
      <c r="H11" s="118">
        <f t="shared" si="0"/>
        <v>0.12916689700923212</v>
      </c>
      <c r="I11" s="117">
        <v>112742</v>
      </c>
      <c r="J11" s="118">
        <f t="shared" si="0"/>
        <v>-8.0055159808409382E-2</v>
      </c>
      <c r="K11" s="117">
        <v>104769</v>
      </c>
      <c r="L11" s="118">
        <f t="shared" si="1"/>
        <v>-7.0718986713026233E-2</v>
      </c>
    </row>
    <row r="12" spans="1:13" x14ac:dyDescent="0.25">
      <c r="A12" s="1" t="s">
        <v>81</v>
      </c>
      <c r="B12" s="116" t="s">
        <v>82</v>
      </c>
      <c r="C12" s="117">
        <v>34934</v>
      </c>
      <c r="D12" s="118" t="s">
        <v>249</v>
      </c>
      <c r="E12" s="117">
        <v>122279</v>
      </c>
      <c r="F12" s="118">
        <f t="shared" si="0"/>
        <v>2.5002862540791204</v>
      </c>
      <c r="G12" s="117">
        <v>113033</v>
      </c>
      <c r="H12" s="118">
        <f t="shared" si="0"/>
        <v>-7.5613964785449683E-2</v>
      </c>
      <c r="I12" s="117">
        <v>129153</v>
      </c>
      <c r="J12" s="118">
        <f t="shared" si="0"/>
        <v>0.1426132191483902</v>
      </c>
      <c r="K12" s="117">
        <v>102887</v>
      </c>
      <c r="L12" s="118">
        <f t="shared" si="1"/>
        <v>-0.20337119540390081</v>
      </c>
    </row>
    <row r="13" spans="1:13" x14ac:dyDescent="0.25">
      <c r="A13" s="1" t="s">
        <v>83</v>
      </c>
      <c r="B13" s="116" t="s">
        <v>84</v>
      </c>
      <c r="C13" s="117">
        <v>42859</v>
      </c>
      <c r="D13" s="118" t="s">
        <v>249</v>
      </c>
      <c r="E13" s="117">
        <v>111302</v>
      </c>
      <c r="F13" s="118">
        <f t="shared" si="0"/>
        <v>1.5969341328542428</v>
      </c>
      <c r="G13" s="117">
        <v>117998</v>
      </c>
      <c r="H13" s="118">
        <f t="shared" si="0"/>
        <v>6.0160644013584674E-2</v>
      </c>
      <c r="I13" s="117">
        <v>115884</v>
      </c>
      <c r="J13" s="118">
        <f t="shared" si="0"/>
        <v>-1.7915557890811673E-2</v>
      </c>
      <c r="K13" s="117">
        <v>101917</v>
      </c>
      <c r="L13" s="118">
        <f t="shared" si="1"/>
        <v>-0.12052569811190506</v>
      </c>
    </row>
    <row r="14" spans="1:13" x14ac:dyDescent="0.25">
      <c r="A14" s="1" t="s">
        <v>85</v>
      </c>
      <c r="B14" s="116" t="s">
        <v>86</v>
      </c>
      <c r="C14" s="117">
        <v>64992</v>
      </c>
      <c r="D14" s="118" t="s">
        <v>249</v>
      </c>
      <c r="E14" s="117">
        <v>128219</v>
      </c>
      <c r="F14" s="118">
        <f t="shared" si="0"/>
        <v>0.97284281142294438</v>
      </c>
      <c r="G14" s="117">
        <v>124929</v>
      </c>
      <c r="H14" s="118">
        <f t="shared" si="0"/>
        <v>-2.5659223671998688E-2</v>
      </c>
      <c r="I14" s="117">
        <v>121111</v>
      </c>
      <c r="J14" s="118">
        <f t="shared" si="0"/>
        <v>-3.0561358851827869E-2</v>
      </c>
      <c r="K14" s="117">
        <v>99057</v>
      </c>
      <c r="L14" s="118">
        <f t="shared" si="1"/>
        <v>-0.18209741476827046</v>
      </c>
    </row>
    <row r="15" spans="1:13" x14ac:dyDescent="0.25">
      <c r="A15" s="1" t="s">
        <v>87</v>
      </c>
      <c r="B15" s="116" t="s">
        <v>88</v>
      </c>
      <c r="C15" s="117">
        <v>75700</v>
      </c>
      <c r="D15" s="118" t="s">
        <v>249</v>
      </c>
      <c r="E15" s="117">
        <v>125973</v>
      </c>
      <c r="F15" s="118">
        <f t="shared" si="0"/>
        <v>0.66410832232496708</v>
      </c>
      <c r="G15" s="117">
        <v>138511</v>
      </c>
      <c r="H15" s="118">
        <f t="shared" si="0"/>
        <v>9.9529264207409485E-2</v>
      </c>
      <c r="I15" s="117">
        <v>133553</v>
      </c>
      <c r="J15" s="118">
        <f t="shared" si="0"/>
        <v>-3.5794991011544264E-2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93383</v>
      </c>
      <c r="D16" s="118">
        <v>0.82656234718826416</v>
      </c>
      <c r="E16" s="117">
        <v>135765</v>
      </c>
      <c r="F16" s="118">
        <f t="shared" si="0"/>
        <v>0.45385134339226618</v>
      </c>
      <c r="G16" s="117">
        <v>150260</v>
      </c>
      <c r="H16" s="118">
        <f t="shared" si="0"/>
        <v>0.10676536662615543</v>
      </c>
      <c r="I16" s="117">
        <v>139313</v>
      </c>
      <c r="J16" s="118">
        <f t="shared" si="0"/>
        <v>-7.2853720218288287E-2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89465</v>
      </c>
      <c r="D17" s="118">
        <v>0.77862823061630215</v>
      </c>
      <c r="E17" s="117">
        <v>125237</v>
      </c>
      <c r="F17" s="118">
        <f t="shared" si="0"/>
        <v>0.39984351422343933</v>
      </c>
      <c r="G17" s="117">
        <v>124231</v>
      </c>
      <c r="H17" s="118">
        <f t="shared" si="0"/>
        <v>-8.0327698683296811E-3</v>
      </c>
      <c r="I17" s="117">
        <v>107287</v>
      </c>
      <c r="J17" s="118">
        <f t="shared" si="0"/>
        <v>-0.13639107791131033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105169</v>
      </c>
      <c r="D18" s="118">
        <v>4.1060348594455505</v>
      </c>
      <c r="E18" s="117">
        <v>146405</v>
      </c>
      <c r="F18" s="118">
        <f t="shared" si="0"/>
        <v>0.39209272694425157</v>
      </c>
      <c r="G18" s="117">
        <v>126079</v>
      </c>
      <c r="H18" s="118">
        <f t="shared" si="0"/>
        <v>-0.13883405621392708</v>
      </c>
      <c r="I18" s="117">
        <v>119104</v>
      </c>
      <c r="J18" s="118">
        <f t="shared" si="0"/>
        <v>-5.5322456555017108E-2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91621</v>
      </c>
      <c r="D19" s="118">
        <v>3.1291180314570282</v>
      </c>
      <c r="E19" s="117">
        <v>116842</v>
      </c>
      <c r="F19" s="118">
        <f t="shared" si="0"/>
        <v>0.27527531897709046</v>
      </c>
      <c r="G19" s="117">
        <v>109675</v>
      </c>
      <c r="H19" s="118">
        <f t="shared" si="0"/>
        <v>-6.1339244449769792E-2</v>
      </c>
      <c r="I19" s="117">
        <v>94188</v>
      </c>
      <c r="J19" s="118">
        <f t="shared" si="0"/>
        <v>-0.14120811488488716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96818</v>
      </c>
      <c r="D20" s="118">
        <v>1.3157214953718097</v>
      </c>
      <c r="E20" s="117">
        <v>119696</v>
      </c>
      <c r="F20" s="118">
        <f t="shared" si="0"/>
        <v>0.23629903530335272</v>
      </c>
      <c r="G20" s="117">
        <v>97837</v>
      </c>
      <c r="H20" s="118">
        <f t="shared" si="0"/>
        <v>-0.18262097313193426</v>
      </c>
      <c r="I20" s="117">
        <v>108317</v>
      </c>
      <c r="J20" s="118">
        <f t="shared" si="0"/>
        <v>0.10711693939920486</v>
      </c>
      <c r="K20" s="117"/>
      <c r="L20" s="118"/>
    </row>
    <row r="21" spans="1:13" ht="15.75" x14ac:dyDescent="0.25">
      <c r="A21" s="1"/>
      <c r="B21" s="119" t="s">
        <v>32</v>
      </c>
      <c r="C21" s="120">
        <v>749212</v>
      </c>
      <c r="D21" s="121">
        <v>0.6949999208168085</v>
      </c>
      <c r="E21" s="120">
        <v>1447168</v>
      </c>
      <c r="F21" s="121">
        <f t="shared" si="0"/>
        <v>0.93158678718440169</v>
      </c>
      <c r="G21" s="120">
        <v>1453294</v>
      </c>
      <c r="H21" s="121">
        <f t="shared" si="0"/>
        <v>4.2330952591544957E-3</v>
      </c>
      <c r="I21" s="120">
        <v>1411233</v>
      </c>
      <c r="J21" s="121">
        <f t="shared" si="0"/>
        <v>-2.8941838334156755E-2</v>
      </c>
      <c r="K21" s="120">
        <v>605347</v>
      </c>
      <c r="L21" s="121">
        <v>-0.14676286980017506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82498</v>
      </c>
      <c r="D31" s="118">
        <v>3.4728909130340488</v>
      </c>
      <c r="E31" s="117">
        <v>81033</v>
      </c>
      <c r="F31" s="118">
        <f t="shared" ref="F31:H43" si="2">IFERROR(E31/C31-1,"-")</f>
        <v>-1.7758006254697034E-2</v>
      </c>
      <c r="G31" s="117">
        <v>94186</v>
      </c>
      <c r="H31" s="118">
        <f t="shared" si="2"/>
        <v>0.16231658706946561</v>
      </c>
      <c r="I31" s="117">
        <v>93832</v>
      </c>
      <c r="J31" s="118">
        <f t="shared" ref="J31:J43" si="3">IFERROR(I31/G31-1,"-")</f>
        <v>-3.7585203745779117E-3</v>
      </c>
      <c r="K31" s="117">
        <v>81736</v>
      </c>
      <c r="L31" s="118">
        <f t="shared" ref="L31:L36" si="4">IFERROR(K31/I31-1,"-")</f>
        <v>-0.1289112456304885</v>
      </c>
    </row>
    <row r="32" spans="1:13" x14ac:dyDescent="0.25">
      <c r="B32" s="116" t="s">
        <v>78</v>
      </c>
      <c r="C32" s="117">
        <v>87548</v>
      </c>
      <c r="D32" s="118" t="s">
        <v>249</v>
      </c>
      <c r="E32" s="117">
        <v>91933</v>
      </c>
      <c r="F32" s="118">
        <f t="shared" si="2"/>
        <v>5.0086809521633802E-2</v>
      </c>
      <c r="G32" s="117">
        <v>93044</v>
      </c>
      <c r="H32" s="118">
        <f t="shared" si="2"/>
        <v>1.2084887907497954E-2</v>
      </c>
      <c r="I32" s="117">
        <v>96064</v>
      </c>
      <c r="J32" s="118">
        <f t="shared" si="3"/>
        <v>3.2457761919091999E-2</v>
      </c>
      <c r="K32" s="117">
        <v>76535</v>
      </c>
      <c r="L32" s="118">
        <f t="shared" si="4"/>
        <v>-0.20329155562958023</v>
      </c>
    </row>
    <row r="33" spans="2:13" x14ac:dyDescent="0.25">
      <c r="B33" s="116" t="s">
        <v>80</v>
      </c>
      <c r="C33" s="117">
        <v>95606</v>
      </c>
      <c r="D33" s="118">
        <v>2.6545239096364819</v>
      </c>
      <c r="E33" s="117">
        <v>91721</v>
      </c>
      <c r="F33" s="118">
        <f t="shared" si="2"/>
        <v>-4.063552496705225E-2</v>
      </c>
      <c r="G33" s="117">
        <v>101928</v>
      </c>
      <c r="H33" s="118">
        <f t="shared" si="2"/>
        <v>0.11128313036273041</v>
      </c>
      <c r="I33" s="117">
        <v>91772</v>
      </c>
      <c r="J33" s="118">
        <f t="shared" si="3"/>
        <v>-9.9638960835099266E-2</v>
      </c>
      <c r="K33" s="117">
        <v>82709</v>
      </c>
      <c r="L33" s="118">
        <f t="shared" si="4"/>
        <v>-9.8755611733426285E-2</v>
      </c>
    </row>
    <row r="34" spans="2:13" x14ac:dyDescent="0.25">
      <c r="B34" s="116" t="s">
        <v>82</v>
      </c>
      <c r="C34" s="117">
        <v>99428</v>
      </c>
      <c r="D34" s="118">
        <v>1.8480421643608032</v>
      </c>
      <c r="E34" s="117">
        <v>105403</v>
      </c>
      <c r="F34" s="118">
        <f t="shared" si="2"/>
        <v>6.0093736170897527E-2</v>
      </c>
      <c r="G34" s="117">
        <v>90674</v>
      </c>
      <c r="H34" s="118">
        <f t="shared" si="2"/>
        <v>-0.139739855601833</v>
      </c>
      <c r="I34" s="117">
        <v>103393</v>
      </c>
      <c r="J34" s="118">
        <f t="shared" si="3"/>
        <v>0.1402717427266913</v>
      </c>
      <c r="K34" s="117">
        <v>78840</v>
      </c>
      <c r="L34" s="118">
        <f t="shared" si="4"/>
        <v>-0.23747255616917973</v>
      </c>
    </row>
    <row r="35" spans="2:13" x14ac:dyDescent="0.25">
      <c r="B35" s="116" t="s">
        <v>84</v>
      </c>
      <c r="C35" s="117">
        <v>91838</v>
      </c>
      <c r="D35" s="118">
        <v>1.1447955346925429</v>
      </c>
      <c r="E35" s="117">
        <v>95608</v>
      </c>
      <c r="F35" s="118">
        <f t="shared" si="2"/>
        <v>4.1050545525817217E-2</v>
      </c>
      <c r="G35" s="117">
        <v>97635</v>
      </c>
      <c r="H35" s="118">
        <f t="shared" si="2"/>
        <v>2.1201154715086545E-2</v>
      </c>
      <c r="I35" s="117">
        <v>92523</v>
      </c>
      <c r="J35" s="118">
        <f t="shared" si="3"/>
        <v>-5.2358273160239666E-2</v>
      </c>
      <c r="K35" s="117">
        <v>79526</v>
      </c>
      <c r="L35" s="118">
        <f t="shared" si="4"/>
        <v>-0.14047317964181882</v>
      </c>
    </row>
    <row r="36" spans="2:13" x14ac:dyDescent="0.25">
      <c r="B36" s="116" t="s">
        <v>86</v>
      </c>
      <c r="C36" s="117">
        <v>81401</v>
      </c>
      <c r="D36" s="118">
        <v>0.26927274995322148</v>
      </c>
      <c r="E36" s="117">
        <v>111389</v>
      </c>
      <c r="F36" s="118">
        <f t="shared" si="2"/>
        <v>0.36839842262380063</v>
      </c>
      <c r="G36" s="117">
        <v>106420</v>
      </c>
      <c r="H36" s="118">
        <f t="shared" si="2"/>
        <v>-4.4609431811040601E-2</v>
      </c>
      <c r="I36" s="117">
        <v>97898</v>
      </c>
      <c r="J36" s="118">
        <f t="shared" si="3"/>
        <v>-8.0078932531479019E-2</v>
      </c>
      <c r="K36" s="117">
        <v>76691</v>
      </c>
      <c r="L36" s="118">
        <f t="shared" si="4"/>
        <v>-0.21662342438047766</v>
      </c>
    </row>
    <row r="37" spans="2:13" x14ac:dyDescent="0.25">
      <c r="B37" s="116" t="s">
        <v>88</v>
      </c>
      <c r="C37" s="117">
        <v>84367</v>
      </c>
      <c r="D37" s="118">
        <v>0.17205690311466748</v>
      </c>
      <c r="E37" s="117">
        <v>104344</v>
      </c>
      <c r="F37" s="118">
        <f t="shared" si="2"/>
        <v>0.23678689535007758</v>
      </c>
      <c r="G37" s="117">
        <v>112902</v>
      </c>
      <c r="H37" s="118">
        <f t="shared" si="2"/>
        <v>8.2017173963045309E-2</v>
      </c>
      <c r="I37" s="117">
        <v>106513</v>
      </c>
      <c r="J37" s="118">
        <f t="shared" si="3"/>
        <v>-5.6588900108058282E-2</v>
      </c>
      <c r="K37" s="117"/>
      <c r="L37" s="118"/>
    </row>
    <row r="38" spans="2:13" x14ac:dyDescent="0.25">
      <c r="B38" s="116" t="s">
        <v>90</v>
      </c>
      <c r="C38" s="117">
        <v>115980</v>
      </c>
      <c r="D38" s="118">
        <v>0.37303184562566583</v>
      </c>
      <c r="E38" s="117">
        <v>111788</v>
      </c>
      <c r="F38" s="118">
        <f t="shared" si="2"/>
        <v>-3.6144162786687306E-2</v>
      </c>
      <c r="G38" s="117">
        <v>123329</v>
      </c>
      <c r="H38" s="118">
        <f t="shared" si="2"/>
        <v>0.10324006154506749</v>
      </c>
      <c r="I38" s="117">
        <v>110602</v>
      </c>
      <c r="J38" s="118">
        <f t="shared" si="3"/>
        <v>-0.10319551768035096</v>
      </c>
      <c r="K38" s="117"/>
      <c r="L38" s="118"/>
    </row>
    <row r="39" spans="2:13" x14ac:dyDescent="0.25">
      <c r="B39" s="116" t="s">
        <v>92</v>
      </c>
      <c r="C39" s="117">
        <v>92418</v>
      </c>
      <c r="D39" s="118">
        <v>0.12905905636865644</v>
      </c>
      <c r="E39" s="117">
        <v>106633</v>
      </c>
      <c r="F39" s="118">
        <f t="shared" si="2"/>
        <v>0.15381202795992133</v>
      </c>
      <c r="G39" s="117">
        <v>103394</v>
      </c>
      <c r="H39" s="118">
        <f t="shared" si="2"/>
        <v>-3.0375212176343203E-2</v>
      </c>
      <c r="I39" s="117">
        <v>85635</v>
      </c>
      <c r="J39" s="118">
        <f t="shared" si="3"/>
        <v>-0.17176045031626597</v>
      </c>
      <c r="K39" s="117"/>
      <c r="L39" s="118"/>
    </row>
    <row r="40" spans="2:13" x14ac:dyDescent="0.25">
      <c r="B40" s="116" t="s">
        <v>94</v>
      </c>
      <c r="C40" s="117">
        <v>115251</v>
      </c>
      <c r="D40" s="118">
        <v>0.24648230064567755</v>
      </c>
      <c r="E40" s="117">
        <v>127971</v>
      </c>
      <c r="F40" s="118">
        <f t="shared" si="2"/>
        <v>0.11036780591925455</v>
      </c>
      <c r="G40" s="117">
        <v>101754</v>
      </c>
      <c r="H40" s="118">
        <f t="shared" si="2"/>
        <v>-0.20486672761797597</v>
      </c>
      <c r="I40" s="117">
        <v>95282</v>
      </c>
      <c r="J40" s="118">
        <f t="shared" si="3"/>
        <v>-6.3604379189024507E-2</v>
      </c>
      <c r="K40" s="117"/>
      <c r="L40" s="118"/>
    </row>
    <row r="41" spans="2:13" x14ac:dyDescent="0.25">
      <c r="B41" s="116" t="s">
        <v>96</v>
      </c>
      <c r="C41" s="117">
        <v>96584</v>
      </c>
      <c r="D41" s="118">
        <v>0.22309319082654788</v>
      </c>
      <c r="E41" s="117">
        <v>99767</v>
      </c>
      <c r="F41" s="118">
        <f t="shared" si="2"/>
        <v>3.29557690714819E-2</v>
      </c>
      <c r="G41" s="117">
        <v>88737</v>
      </c>
      <c r="H41" s="118">
        <f t="shared" si="2"/>
        <v>-0.11055759920615038</v>
      </c>
      <c r="I41" s="117">
        <v>73967</v>
      </c>
      <c r="J41" s="118">
        <f t="shared" si="3"/>
        <v>-0.16644691616800211</v>
      </c>
      <c r="K41" s="117"/>
      <c r="L41" s="118"/>
    </row>
    <row r="42" spans="2:13" x14ac:dyDescent="0.25">
      <c r="B42" s="116" t="s">
        <v>98</v>
      </c>
      <c r="C42" s="117">
        <v>90601</v>
      </c>
      <c r="D42" s="118">
        <v>8.1557616779476927E-2</v>
      </c>
      <c r="E42" s="117">
        <v>98445</v>
      </c>
      <c r="F42" s="118">
        <f t="shared" si="2"/>
        <v>8.6577410845354974E-2</v>
      </c>
      <c r="G42" s="117">
        <v>74638</v>
      </c>
      <c r="H42" s="118">
        <f t="shared" si="2"/>
        <v>-0.24183046371070138</v>
      </c>
      <c r="I42" s="117">
        <v>87416</v>
      </c>
      <c r="J42" s="118">
        <f t="shared" si="3"/>
        <v>0.17119965701117401</v>
      </c>
      <c r="K42" s="117"/>
      <c r="L42" s="118"/>
    </row>
    <row r="43" spans="2:13" ht="15.75" x14ac:dyDescent="0.25">
      <c r="B43" s="119" t="s">
        <v>32</v>
      </c>
      <c r="C43" s="120">
        <v>1133520</v>
      </c>
      <c r="D43" s="121">
        <v>0.64371643020382585</v>
      </c>
      <c r="E43" s="120">
        <v>1226035</v>
      </c>
      <c r="F43" s="121">
        <f t="shared" si="2"/>
        <v>8.161743948055622E-2</v>
      </c>
      <c r="G43" s="120">
        <v>1188641</v>
      </c>
      <c r="H43" s="121">
        <f t="shared" si="2"/>
        <v>-3.0499944944475499E-2</v>
      </c>
      <c r="I43" s="120">
        <v>1134897</v>
      </c>
      <c r="J43" s="121">
        <f t="shared" si="3"/>
        <v>-4.5214661112985333E-2</v>
      </c>
      <c r="K43" s="120">
        <v>476037</v>
      </c>
      <c r="L43" s="121">
        <v>-0.17280297211728601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0</v>
      </c>
      <c r="D53" s="118" t="s">
        <v>249</v>
      </c>
      <c r="E53" s="117">
        <v>0</v>
      </c>
      <c r="F53" s="118" t="str">
        <f t="shared" ref="F53:H65" si="5">IFERROR(E53/C53-1,"-")</f>
        <v>-</v>
      </c>
      <c r="G53" s="117">
        <v>0</v>
      </c>
      <c r="H53" s="118" t="str">
        <f t="shared" si="5"/>
        <v>-</v>
      </c>
      <c r="I53" s="117">
        <v>0</v>
      </c>
      <c r="J53" s="118" t="str">
        <f t="shared" ref="J53:J65" si="6">IFERROR(I53/G53-1,"-")</f>
        <v>-</v>
      </c>
      <c r="K53" s="117">
        <v>0</v>
      </c>
      <c r="L53" s="118" t="str">
        <f t="shared" ref="L53:L58" si="7">IFERROR(K53/I53-1,"-")</f>
        <v>-</v>
      </c>
    </row>
    <row r="54" spans="1:13" x14ac:dyDescent="0.25">
      <c r="A54" s="1">
        <v>2</v>
      </c>
      <c r="B54" s="116" t="s">
        <v>78</v>
      </c>
      <c r="C54" s="117">
        <v>0</v>
      </c>
      <c r="D54" s="118" t="s">
        <v>249</v>
      </c>
      <c r="E54" s="117">
        <v>0</v>
      </c>
      <c r="F54" s="118" t="str">
        <f t="shared" si="5"/>
        <v>-</v>
      </c>
      <c r="G54" s="117">
        <v>0</v>
      </c>
      <c r="H54" s="118" t="str">
        <f t="shared" si="5"/>
        <v>-</v>
      </c>
      <c r="I54" s="117">
        <v>0</v>
      </c>
      <c r="J54" s="118" t="str">
        <f t="shared" si="6"/>
        <v>-</v>
      </c>
      <c r="K54" s="117">
        <v>0</v>
      </c>
      <c r="L54" s="118" t="str">
        <f t="shared" si="7"/>
        <v>-</v>
      </c>
    </row>
    <row r="55" spans="1:13" x14ac:dyDescent="0.25">
      <c r="A55" s="1">
        <v>3</v>
      </c>
      <c r="B55" s="116" t="s">
        <v>80</v>
      </c>
      <c r="C55" s="117">
        <v>0</v>
      </c>
      <c r="D55" s="118" t="s">
        <v>249</v>
      </c>
      <c r="E55" s="117">
        <v>0</v>
      </c>
      <c r="F55" s="118" t="str">
        <f t="shared" si="5"/>
        <v>-</v>
      </c>
      <c r="G55" s="117">
        <v>0</v>
      </c>
      <c r="H55" s="118" t="str">
        <f t="shared" si="5"/>
        <v>-</v>
      </c>
      <c r="I55" s="117">
        <v>0</v>
      </c>
      <c r="J55" s="118" t="str">
        <f t="shared" si="6"/>
        <v>-</v>
      </c>
      <c r="K55" s="117">
        <v>0</v>
      </c>
      <c r="L55" s="118" t="str">
        <f t="shared" si="7"/>
        <v>-</v>
      </c>
    </row>
    <row r="56" spans="1:13" x14ac:dyDescent="0.25">
      <c r="A56" s="1">
        <v>4</v>
      </c>
      <c r="B56" s="116" t="s">
        <v>82</v>
      </c>
      <c r="C56" s="117">
        <v>0</v>
      </c>
      <c r="D56" s="118" t="s">
        <v>249</v>
      </c>
      <c r="E56" s="117">
        <v>0</v>
      </c>
      <c r="F56" s="118" t="str">
        <f t="shared" si="5"/>
        <v>-</v>
      </c>
      <c r="G56" s="117">
        <v>0</v>
      </c>
      <c r="H56" s="118" t="str">
        <f t="shared" si="5"/>
        <v>-</v>
      </c>
      <c r="I56" s="117">
        <v>0</v>
      </c>
      <c r="J56" s="118" t="str">
        <f t="shared" si="6"/>
        <v>-</v>
      </c>
      <c r="K56" s="117">
        <v>0</v>
      </c>
      <c r="L56" s="118" t="str">
        <f t="shared" si="7"/>
        <v>-</v>
      </c>
    </row>
    <row r="57" spans="1:13" x14ac:dyDescent="0.25">
      <c r="A57" s="1">
        <v>5</v>
      </c>
      <c r="B57" s="116" t="s">
        <v>84</v>
      </c>
      <c r="C57" s="117">
        <v>0</v>
      </c>
      <c r="D57" s="118" t="s">
        <v>249</v>
      </c>
      <c r="E57" s="117">
        <v>0</v>
      </c>
      <c r="F57" s="118" t="str">
        <f t="shared" si="5"/>
        <v>-</v>
      </c>
      <c r="G57" s="117">
        <v>0</v>
      </c>
      <c r="H57" s="118" t="str">
        <f t="shared" si="5"/>
        <v>-</v>
      </c>
      <c r="I57" s="117">
        <v>0</v>
      </c>
      <c r="J57" s="118" t="str">
        <f t="shared" si="6"/>
        <v>-</v>
      </c>
      <c r="K57" s="117">
        <v>0</v>
      </c>
      <c r="L57" s="118" t="str">
        <f t="shared" si="7"/>
        <v>-</v>
      </c>
    </row>
    <row r="58" spans="1:13" x14ac:dyDescent="0.25">
      <c r="A58" s="1">
        <v>6</v>
      </c>
      <c r="B58" s="116" t="s">
        <v>86</v>
      </c>
      <c r="C58" s="117">
        <v>0</v>
      </c>
      <c r="D58" s="118" t="s">
        <v>249</v>
      </c>
      <c r="E58" s="117">
        <v>0</v>
      </c>
      <c r="F58" s="118" t="str">
        <f t="shared" si="5"/>
        <v>-</v>
      </c>
      <c r="G58" s="117">
        <v>0</v>
      </c>
      <c r="H58" s="118" t="str">
        <f t="shared" si="5"/>
        <v>-</v>
      </c>
      <c r="I58" s="117">
        <v>0</v>
      </c>
      <c r="J58" s="118" t="str">
        <f t="shared" si="6"/>
        <v>-</v>
      </c>
      <c r="K58" s="117">
        <v>0</v>
      </c>
      <c r="L58" s="118" t="str">
        <f t="shared" si="7"/>
        <v>-</v>
      </c>
    </row>
    <row r="59" spans="1:13" x14ac:dyDescent="0.25">
      <c r="A59" s="1">
        <v>7</v>
      </c>
      <c r="B59" s="116" t="s">
        <v>88</v>
      </c>
      <c r="C59" s="117">
        <v>0</v>
      </c>
      <c r="D59" s="118" t="s">
        <v>249</v>
      </c>
      <c r="E59" s="117">
        <v>0</v>
      </c>
      <c r="F59" s="118" t="str">
        <f t="shared" si="5"/>
        <v>-</v>
      </c>
      <c r="G59" s="117">
        <v>0</v>
      </c>
      <c r="H59" s="118" t="str">
        <f t="shared" si="5"/>
        <v>-</v>
      </c>
      <c r="I59" s="117">
        <v>0</v>
      </c>
      <c r="J59" s="118" t="str">
        <f t="shared" si="6"/>
        <v>-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0</v>
      </c>
      <c r="D60" s="118" t="s">
        <v>249</v>
      </c>
      <c r="E60" s="117">
        <v>0</v>
      </c>
      <c r="F60" s="118" t="str">
        <f t="shared" si="5"/>
        <v>-</v>
      </c>
      <c r="G60" s="117">
        <v>0</v>
      </c>
      <c r="H60" s="118" t="str">
        <f t="shared" si="5"/>
        <v>-</v>
      </c>
      <c r="I60" s="117">
        <v>0</v>
      </c>
      <c r="J60" s="118" t="str">
        <f t="shared" si="6"/>
        <v>-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0</v>
      </c>
      <c r="D61" s="118" t="s">
        <v>249</v>
      </c>
      <c r="E61" s="117">
        <v>0</v>
      </c>
      <c r="F61" s="118" t="str">
        <f t="shared" si="5"/>
        <v>-</v>
      </c>
      <c r="G61" s="117">
        <v>0</v>
      </c>
      <c r="H61" s="118" t="str">
        <f t="shared" si="5"/>
        <v>-</v>
      </c>
      <c r="I61" s="117">
        <v>0</v>
      </c>
      <c r="J61" s="118" t="str">
        <f t="shared" si="6"/>
        <v>-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0</v>
      </c>
      <c r="D62" s="118" t="s">
        <v>249</v>
      </c>
      <c r="E62" s="117">
        <v>0</v>
      </c>
      <c r="F62" s="118" t="str">
        <f t="shared" si="5"/>
        <v>-</v>
      </c>
      <c r="G62" s="117">
        <v>0</v>
      </c>
      <c r="H62" s="118" t="str">
        <f t="shared" si="5"/>
        <v>-</v>
      </c>
      <c r="I62" s="117">
        <v>0</v>
      </c>
      <c r="J62" s="118" t="str">
        <f t="shared" si="6"/>
        <v>-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0</v>
      </c>
      <c r="D63" s="118" t="s">
        <v>249</v>
      </c>
      <c r="E63" s="117">
        <v>0</v>
      </c>
      <c r="F63" s="118" t="str">
        <f t="shared" si="5"/>
        <v>-</v>
      </c>
      <c r="G63" s="117">
        <v>0</v>
      </c>
      <c r="H63" s="118" t="str">
        <f t="shared" si="5"/>
        <v>-</v>
      </c>
      <c r="I63" s="117">
        <v>0</v>
      </c>
      <c r="J63" s="118" t="str">
        <f t="shared" si="6"/>
        <v>-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0</v>
      </c>
      <c r="D64" s="118" t="s">
        <v>249</v>
      </c>
      <c r="E64" s="117">
        <v>0</v>
      </c>
      <c r="F64" s="118" t="str">
        <f t="shared" si="5"/>
        <v>-</v>
      </c>
      <c r="G64" s="117">
        <v>0</v>
      </c>
      <c r="H64" s="118" t="str">
        <f t="shared" si="5"/>
        <v>-</v>
      </c>
      <c r="I64" s="117">
        <v>0</v>
      </c>
      <c r="J64" s="118" t="str">
        <f t="shared" si="6"/>
        <v>-</v>
      </c>
      <c r="K64" s="117"/>
      <c r="L64" s="118"/>
    </row>
    <row r="65" spans="1:13" ht="15.75" x14ac:dyDescent="0.25">
      <c r="B65" s="119" t="s">
        <v>32</v>
      </c>
      <c r="C65" s="120">
        <v>0</v>
      </c>
      <c r="D65" s="121" t="s">
        <v>249</v>
      </c>
      <c r="E65" s="120">
        <v>0</v>
      </c>
      <c r="F65" s="121" t="str">
        <f t="shared" si="5"/>
        <v>-</v>
      </c>
      <c r="G65" s="120">
        <v>0</v>
      </c>
      <c r="H65" s="121" t="str">
        <f t="shared" si="5"/>
        <v>-</v>
      </c>
      <c r="I65" s="120">
        <v>0</v>
      </c>
      <c r="J65" s="121" t="str">
        <f t="shared" si="6"/>
        <v>-</v>
      </c>
      <c r="K65" s="120">
        <v>0</v>
      </c>
      <c r="L65" s="121" t="s">
        <v>249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330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0</v>
      </c>
      <c r="D75" s="118" t="s">
        <v>249</v>
      </c>
      <c r="E75" s="117">
        <v>0</v>
      </c>
      <c r="F75" s="118" t="str">
        <f t="shared" ref="F75:H87" si="8">IFERROR(E75/C75-1,"-")</f>
        <v>-</v>
      </c>
      <c r="G75" s="117">
        <v>0</v>
      </c>
      <c r="H75" s="118" t="str">
        <f t="shared" si="8"/>
        <v>-</v>
      </c>
      <c r="I75" s="117">
        <v>0</v>
      </c>
      <c r="J75" s="118" t="str">
        <f t="shared" ref="J75:J87" si="9">IFERROR(I75/G75-1,"-")</f>
        <v>-</v>
      </c>
      <c r="K75" s="117">
        <v>0</v>
      </c>
      <c r="L75" s="118" t="str">
        <f t="shared" ref="L75:L80" si="10">IFERROR(K75/I75-1,"-")</f>
        <v>-</v>
      </c>
    </row>
    <row r="76" spans="1:13" x14ac:dyDescent="0.25">
      <c r="A76" s="1">
        <v>2</v>
      </c>
      <c r="B76" s="116" t="s">
        <v>78</v>
      </c>
      <c r="C76" s="117">
        <v>0</v>
      </c>
      <c r="D76" s="118" t="s">
        <v>249</v>
      </c>
      <c r="E76" s="117">
        <v>0</v>
      </c>
      <c r="F76" s="118" t="str">
        <f t="shared" si="8"/>
        <v>-</v>
      </c>
      <c r="G76" s="117">
        <v>0</v>
      </c>
      <c r="H76" s="118" t="str">
        <f t="shared" si="8"/>
        <v>-</v>
      </c>
      <c r="I76" s="117">
        <v>0</v>
      </c>
      <c r="J76" s="118" t="str">
        <f t="shared" si="9"/>
        <v>-</v>
      </c>
      <c r="K76" s="117">
        <v>0</v>
      </c>
      <c r="L76" s="118" t="str">
        <f t="shared" si="10"/>
        <v>-</v>
      </c>
    </row>
    <row r="77" spans="1:13" x14ac:dyDescent="0.25">
      <c r="A77" s="1">
        <v>3</v>
      </c>
      <c r="B77" s="116" t="s">
        <v>80</v>
      </c>
      <c r="C77" s="117">
        <v>0</v>
      </c>
      <c r="D77" s="118" t="s">
        <v>249</v>
      </c>
      <c r="E77" s="117">
        <v>0</v>
      </c>
      <c r="F77" s="118" t="str">
        <f t="shared" si="8"/>
        <v>-</v>
      </c>
      <c r="G77" s="117">
        <v>0</v>
      </c>
      <c r="H77" s="118" t="str">
        <f t="shared" si="8"/>
        <v>-</v>
      </c>
      <c r="I77" s="117">
        <v>0</v>
      </c>
      <c r="J77" s="118" t="str">
        <f t="shared" si="9"/>
        <v>-</v>
      </c>
      <c r="K77" s="117">
        <v>0</v>
      </c>
      <c r="L77" s="118" t="str">
        <f t="shared" si="10"/>
        <v>-</v>
      </c>
    </row>
    <row r="78" spans="1:13" x14ac:dyDescent="0.25">
      <c r="A78" s="1">
        <v>4</v>
      </c>
      <c r="B78" s="116" t="s">
        <v>82</v>
      </c>
      <c r="C78" s="117">
        <v>0</v>
      </c>
      <c r="D78" s="118" t="s">
        <v>249</v>
      </c>
      <c r="E78" s="117">
        <v>0</v>
      </c>
      <c r="F78" s="118" t="str">
        <f t="shared" si="8"/>
        <v>-</v>
      </c>
      <c r="G78" s="117">
        <v>0</v>
      </c>
      <c r="H78" s="118" t="str">
        <f t="shared" si="8"/>
        <v>-</v>
      </c>
      <c r="I78" s="117">
        <v>0</v>
      </c>
      <c r="J78" s="118" t="str">
        <f t="shared" si="9"/>
        <v>-</v>
      </c>
      <c r="K78" s="117">
        <v>0</v>
      </c>
      <c r="L78" s="118" t="str">
        <f t="shared" si="10"/>
        <v>-</v>
      </c>
    </row>
    <row r="79" spans="1:13" x14ac:dyDescent="0.25">
      <c r="A79" s="1">
        <v>5</v>
      </c>
      <c r="B79" s="116" t="s">
        <v>84</v>
      </c>
      <c r="C79" s="117">
        <v>0</v>
      </c>
      <c r="D79" s="118" t="s">
        <v>249</v>
      </c>
      <c r="E79" s="117">
        <v>0</v>
      </c>
      <c r="F79" s="118" t="str">
        <f t="shared" si="8"/>
        <v>-</v>
      </c>
      <c r="G79" s="117">
        <v>0</v>
      </c>
      <c r="H79" s="118" t="str">
        <f t="shared" si="8"/>
        <v>-</v>
      </c>
      <c r="I79" s="117">
        <v>0</v>
      </c>
      <c r="J79" s="118" t="str">
        <f t="shared" si="9"/>
        <v>-</v>
      </c>
      <c r="K79" s="117">
        <v>0</v>
      </c>
      <c r="L79" s="118" t="str">
        <f t="shared" si="10"/>
        <v>-</v>
      </c>
    </row>
    <row r="80" spans="1:13" x14ac:dyDescent="0.25">
      <c r="A80" s="1">
        <v>6</v>
      </c>
      <c r="B80" s="116" t="s">
        <v>86</v>
      </c>
      <c r="C80" s="117">
        <v>0</v>
      </c>
      <c r="D80" s="118" t="s">
        <v>249</v>
      </c>
      <c r="E80" s="117">
        <v>0</v>
      </c>
      <c r="F80" s="118" t="str">
        <f t="shared" si="8"/>
        <v>-</v>
      </c>
      <c r="G80" s="117">
        <v>0</v>
      </c>
      <c r="H80" s="118" t="str">
        <f t="shared" si="8"/>
        <v>-</v>
      </c>
      <c r="I80" s="117">
        <v>0</v>
      </c>
      <c r="J80" s="118" t="str">
        <f t="shared" si="9"/>
        <v>-</v>
      </c>
      <c r="K80" s="117">
        <v>0</v>
      </c>
      <c r="L80" s="118" t="str">
        <f t="shared" si="10"/>
        <v>-</v>
      </c>
    </row>
    <row r="81" spans="1:13" x14ac:dyDescent="0.25">
      <c r="A81" s="1">
        <v>7</v>
      </c>
      <c r="B81" s="116" t="s">
        <v>88</v>
      </c>
      <c r="C81" s="117">
        <v>0</v>
      </c>
      <c r="D81" s="118" t="s">
        <v>249</v>
      </c>
      <c r="E81" s="117">
        <v>0</v>
      </c>
      <c r="F81" s="118" t="str">
        <f t="shared" si="8"/>
        <v>-</v>
      </c>
      <c r="G81" s="117">
        <v>0</v>
      </c>
      <c r="H81" s="118" t="str">
        <f t="shared" si="8"/>
        <v>-</v>
      </c>
      <c r="I81" s="117">
        <v>0</v>
      </c>
      <c r="J81" s="118" t="str">
        <f t="shared" si="9"/>
        <v>-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0</v>
      </c>
      <c r="D82" s="118" t="s">
        <v>249</v>
      </c>
      <c r="E82" s="117">
        <v>0</v>
      </c>
      <c r="F82" s="118" t="str">
        <f t="shared" si="8"/>
        <v>-</v>
      </c>
      <c r="G82" s="117">
        <v>0</v>
      </c>
      <c r="H82" s="118" t="str">
        <f t="shared" si="8"/>
        <v>-</v>
      </c>
      <c r="I82" s="117">
        <v>0</v>
      </c>
      <c r="J82" s="118" t="str">
        <f t="shared" si="9"/>
        <v>-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0</v>
      </c>
      <c r="D83" s="118" t="s">
        <v>249</v>
      </c>
      <c r="E83" s="117">
        <v>0</v>
      </c>
      <c r="F83" s="118" t="str">
        <f t="shared" si="8"/>
        <v>-</v>
      </c>
      <c r="G83" s="117">
        <v>0</v>
      </c>
      <c r="H83" s="118" t="str">
        <f t="shared" si="8"/>
        <v>-</v>
      </c>
      <c r="I83" s="117">
        <v>0</v>
      </c>
      <c r="J83" s="118" t="str">
        <f t="shared" si="9"/>
        <v>-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0</v>
      </c>
      <c r="D84" s="118" t="s">
        <v>249</v>
      </c>
      <c r="E84" s="117">
        <v>0</v>
      </c>
      <c r="F84" s="118" t="str">
        <f t="shared" si="8"/>
        <v>-</v>
      </c>
      <c r="G84" s="117">
        <v>0</v>
      </c>
      <c r="H84" s="118" t="str">
        <f t="shared" si="8"/>
        <v>-</v>
      </c>
      <c r="I84" s="117">
        <v>0</v>
      </c>
      <c r="J84" s="118" t="str">
        <f t="shared" si="9"/>
        <v>-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0</v>
      </c>
      <c r="D85" s="118" t="s">
        <v>249</v>
      </c>
      <c r="E85" s="117">
        <v>0</v>
      </c>
      <c r="F85" s="118" t="str">
        <f t="shared" si="8"/>
        <v>-</v>
      </c>
      <c r="G85" s="117">
        <v>0</v>
      </c>
      <c r="H85" s="118" t="str">
        <f t="shared" si="8"/>
        <v>-</v>
      </c>
      <c r="I85" s="117">
        <v>0</v>
      </c>
      <c r="J85" s="118" t="str">
        <f t="shared" si="9"/>
        <v>-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0</v>
      </c>
      <c r="D86" s="118" t="s">
        <v>249</v>
      </c>
      <c r="E86" s="117">
        <v>0</v>
      </c>
      <c r="F86" s="118" t="str">
        <f t="shared" si="8"/>
        <v>-</v>
      </c>
      <c r="G86" s="117">
        <v>0</v>
      </c>
      <c r="H86" s="118" t="str">
        <f t="shared" si="8"/>
        <v>-</v>
      </c>
      <c r="I86" s="117">
        <v>0</v>
      </c>
      <c r="J86" s="118" t="str">
        <f t="shared" si="9"/>
        <v>-</v>
      </c>
      <c r="K86" s="117"/>
      <c r="L86" s="118"/>
    </row>
    <row r="87" spans="1:13" ht="15.75" x14ac:dyDescent="0.25">
      <c r="B87" s="119" t="s">
        <v>32</v>
      </c>
      <c r="C87" s="120">
        <v>0</v>
      </c>
      <c r="D87" s="121" t="s">
        <v>249</v>
      </c>
      <c r="E87" s="120">
        <v>0</v>
      </c>
      <c r="F87" s="121" t="str">
        <f t="shared" si="8"/>
        <v>-</v>
      </c>
      <c r="G87" s="120">
        <v>0</v>
      </c>
      <c r="H87" s="121" t="str">
        <f t="shared" si="8"/>
        <v>-</v>
      </c>
      <c r="I87" s="120">
        <v>0</v>
      </c>
      <c r="J87" s="121" t="str">
        <f t="shared" si="9"/>
        <v>-</v>
      </c>
      <c r="K87" s="120">
        <v>0</v>
      </c>
      <c r="L87" s="121" t="s">
        <v>249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299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3">
        <f>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17">
        <v>13386</v>
      </c>
      <c r="D97" s="118">
        <v>477.07142857142856</v>
      </c>
      <c r="E97" s="117">
        <v>17843</v>
      </c>
      <c r="F97" s="118">
        <f t="shared" ref="F97:H109" si="11">IFERROR(E97/C97-1,"-")</f>
        <v>0.3329598087554162</v>
      </c>
      <c r="G97" s="117">
        <v>20807</v>
      </c>
      <c r="H97" s="118">
        <f t="shared" si="11"/>
        <v>0.16611556352631274</v>
      </c>
      <c r="I97" s="117">
        <v>21327</v>
      </c>
      <c r="J97" s="118">
        <f t="shared" ref="J97:J109" si="12">IFERROR(I97/G97-1,"-")</f>
        <v>2.4991589368962286E-2</v>
      </c>
      <c r="K97" s="117">
        <v>19371</v>
      </c>
      <c r="L97" s="118">
        <f t="shared" ref="L97:L102" si="13">IFERROR(K97/I97-1,"-")</f>
        <v>-9.1714727809818486E-2</v>
      </c>
    </row>
    <row r="98" spans="2:12" x14ac:dyDescent="0.25">
      <c r="B98" s="116" t="s">
        <v>78</v>
      </c>
      <c r="C98" s="117">
        <v>13602</v>
      </c>
      <c r="D98" s="118" t="s">
        <v>249</v>
      </c>
      <c r="E98" s="117">
        <v>16107</v>
      </c>
      <c r="F98" s="118">
        <f t="shared" si="11"/>
        <v>0.18416409351565943</v>
      </c>
      <c r="G98" s="117">
        <v>20151</v>
      </c>
      <c r="H98" s="118">
        <f t="shared" si="11"/>
        <v>0.25107096293536979</v>
      </c>
      <c r="I98" s="117">
        <v>19358</v>
      </c>
      <c r="J98" s="118">
        <f t="shared" si="12"/>
        <v>-3.935288571286788E-2</v>
      </c>
      <c r="K98" s="117">
        <v>19075</v>
      </c>
      <c r="L98" s="118">
        <f t="shared" si="13"/>
        <v>-1.461927885112102E-2</v>
      </c>
    </row>
    <row r="99" spans="2:12" x14ac:dyDescent="0.25">
      <c r="B99" s="116" t="s">
        <v>80</v>
      </c>
      <c r="C99" s="117">
        <v>13705</v>
      </c>
      <c r="D99" s="118" t="s">
        <v>249</v>
      </c>
      <c r="E99" s="117">
        <v>16813</v>
      </c>
      <c r="F99" s="118">
        <f t="shared" si="11"/>
        <v>0.22677854797519159</v>
      </c>
      <c r="G99" s="117">
        <v>20625</v>
      </c>
      <c r="H99" s="118">
        <f t="shared" si="11"/>
        <v>0.22672931660024975</v>
      </c>
      <c r="I99" s="117">
        <v>20970</v>
      </c>
      <c r="J99" s="118">
        <f t="shared" si="12"/>
        <v>1.6727272727272702E-2</v>
      </c>
      <c r="K99" s="117">
        <v>22060</v>
      </c>
      <c r="L99" s="118">
        <f t="shared" si="13"/>
        <v>5.1979017644253611E-2</v>
      </c>
    </row>
    <row r="100" spans="2:12" x14ac:dyDescent="0.25">
      <c r="B100" s="116" t="s">
        <v>82</v>
      </c>
      <c r="C100" s="117">
        <v>13588</v>
      </c>
      <c r="D100" s="118">
        <v>589.78260869565213</v>
      </c>
      <c r="E100" s="117">
        <v>16876</v>
      </c>
      <c r="F100" s="118">
        <f t="shared" si="11"/>
        <v>0.24197821607300551</v>
      </c>
      <c r="G100" s="117">
        <v>22359</v>
      </c>
      <c r="H100" s="118">
        <f t="shared" si="11"/>
        <v>0.32489926522872725</v>
      </c>
      <c r="I100" s="117">
        <v>25760</v>
      </c>
      <c r="J100" s="118">
        <f t="shared" si="12"/>
        <v>0.15210877051746508</v>
      </c>
      <c r="K100" s="117">
        <v>24047</v>
      </c>
      <c r="L100" s="118">
        <f t="shared" si="13"/>
        <v>-6.6498447204968891E-2</v>
      </c>
    </row>
    <row r="101" spans="2:12" x14ac:dyDescent="0.25">
      <c r="B101" s="116" t="s">
        <v>84</v>
      </c>
      <c r="C101" s="117">
        <v>12214</v>
      </c>
      <c r="D101" s="118">
        <v>304.35000000000002</v>
      </c>
      <c r="E101" s="117">
        <v>15694</v>
      </c>
      <c r="F101" s="118">
        <f t="shared" si="11"/>
        <v>0.28491894547240881</v>
      </c>
      <c r="G101" s="117">
        <v>20363</v>
      </c>
      <c r="H101" s="118">
        <f t="shared" si="11"/>
        <v>0.29750223015165034</v>
      </c>
      <c r="I101" s="117">
        <v>23361</v>
      </c>
      <c r="J101" s="118">
        <f t="shared" si="12"/>
        <v>0.14722781515493777</v>
      </c>
      <c r="K101" s="117">
        <v>22391</v>
      </c>
      <c r="L101" s="118">
        <f t="shared" si="13"/>
        <v>-4.1522195111510674E-2</v>
      </c>
    </row>
    <row r="102" spans="2:12" x14ac:dyDescent="0.25">
      <c r="B102" s="116" t="s">
        <v>86</v>
      </c>
      <c r="C102" s="117">
        <v>11682</v>
      </c>
      <c r="D102" s="118">
        <v>12.583720930232559</v>
      </c>
      <c r="E102" s="117">
        <v>16830</v>
      </c>
      <c r="F102" s="118">
        <f t="shared" si="11"/>
        <v>0.44067796610169485</v>
      </c>
      <c r="G102" s="117">
        <v>18509</v>
      </c>
      <c r="H102" s="118">
        <f t="shared" si="11"/>
        <v>9.9762329174093889E-2</v>
      </c>
      <c r="I102" s="117">
        <v>23213</v>
      </c>
      <c r="J102" s="118">
        <f t="shared" si="12"/>
        <v>0.25414663136852345</v>
      </c>
      <c r="K102" s="117">
        <v>22366</v>
      </c>
      <c r="L102" s="118">
        <f t="shared" si="13"/>
        <v>-3.6488174729677358E-2</v>
      </c>
    </row>
    <row r="103" spans="2:12" x14ac:dyDescent="0.25">
      <c r="B103" s="116" t="s">
        <v>88</v>
      </c>
      <c r="C103" s="117">
        <v>15593</v>
      </c>
      <c r="D103" s="118">
        <v>3.1939214631522326</v>
      </c>
      <c r="E103" s="117">
        <v>21629</v>
      </c>
      <c r="F103" s="118">
        <f t="shared" si="11"/>
        <v>0.38709677419354849</v>
      </c>
      <c r="G103" s="117">
        <v>25609</v>
      </c>
      <c r="H103" s="118">
        <f t="shared" si="11"/>
        <v>0.18401220583475886</v>
      </c>
      <c r="I103" s="117">
        <v>27040</v>
      </c>
      <c r="J103" s="118">
        <f t="shared" si="12"/>
        <v>5.5878792611972372E-2</v>
      </c>
      <c r="K103" s="117"/>
      <c r="L103" s="118"/>
    </row>
    <row r="104" spans="2:12" x14ac:dyDescent="0.25">
      <c r="B104" s="116" t="s">
        <v>90</v>
      </c>
      <c r="C104" s="117">
        <v>20831</v>
      </c>
      <c r="D104" s="118">
        <v>1.3371479860877371</v>
      </c>
      <c r="E104" s="117">
        <v>23977</v>
      </c>
      <c r="F104" s="118">
        <f t="shared" si="11"/>
        <v>0.15102491479045654</v>
      </c>
      <c r="G104" s="117">
        <v>26931</v>
      </c>
      <c r="H104" s="118">
        <f t="shared" si="11"/>
        <v>0.12320140134295365</v>
      </c>
      <c r="I104" s="117">
        <v>28711</v>
      </c>
      <c r="J104" s="118">
        <f t="shared" si="12"/>
        <v>6.6094834948572379E-2</v>
      </c>
      <c r="K104" s="117"/>
      <c r="L104" s="118"/>
    </row>
    <row r="105" spans="2:12" x14ac:dyDescent="0.25">
      <c r="B105" s="116" t="s">
        <v>92</v>
      </c>
      <c r="C105" s="117">
        <v>15007</v>
      </c>
      <c r="D105" s="118">
        <v>0.97175141242937846</v>
      </c>
      <c r="E105" s="117">
        <v>18604</v>
      </c>
      <c r="F105" s="118">
        <f t="shared" si="11"/>
        <v>0.23968814553208495</v>
      </c>
      <c r="G105" s="117">
        <v>20837</v>
      </c>
      <c r="H105" s="118">
        <f t="shared" si="11"/>
        <v>0.12002795097828423</v>
      </c>
      <c r="I105" s="117">
        <v>21652</v>
      </c>
      <c r="J105" s="118">
        <f t="shared" si="12"/>
        <v>3.9113116091567868E-2</v>
      </c>
      <c r="K105" s="117"/>
      <c r="L105" s="118"/>
    </row>
    <row r="106" spans="2:12" x14ac:dyDescent="0.25">
      <c r="B106" s="116" t="s">
        <v>94</v>
      </c>
      <c r="C106" s="117">
        <v>17361</v>
      </c>
      <c r="D106" s="118">
        <v>0.36614730878186963</v>
      </c>
      <c r="E106" s="117">
        <v>18434</v>
      </c>
      <c r="F106" s="118">
        <f t="shared" si="11"/>
        <v>6.180519555325148E-2</v>
      </c>
      <c r="G106" s="117">
        <v>24325</v>
      </c>
      <c r="H106" s="118">
        <f t="shared" si="11"/>
        <v>0.31957252902245847</v>
      </c>
      <c r="I106" s="117">
        <v>23822</v>
      </c>
      <c r="J106" s="118">
        <f t="shared" si="12"/>
        <v>-2.0678314491264116E-2</v>
      </c>
      <c r="K106" s="117"/>
      <c r="L106" s="118"/>
    </row>
    <row r="107" spans="2:12" x14ac:dyDescent="0.25">
      <c r="B107" s="116" t="s">
        <v>96</v>
      </c>
      <c r="C107" s="117">
        <v>17189</v>
      </c>
      <c r="D107" s="118">
        <v>0.35838470048996363</v>
      </c>
      <c r="E107" s="117">
        <v>17075</v>
      </c>
      <c r="F107" s="118">
        <f t="shared" si="11"/>
        <v>-6.6321484670428532E-3</v>
      </c>
      <c r="G107" s="117">
        <v>20938</v>
      </c>
      <c r="H107" s="118">
        <f t="shared" si="11"/>
        <v>0.2262371888726209</v>
      </c>
      <c r="I107" s="117">
        <v>20221</v>
      </c>
      <c r="J107" s="118">
        <f t="shared" si="12"/>
        <v>-3.424395835323335E-2</v>
      </c>
      <c r="K107" s="117"/>
      <c r="L107" s="118"/>
    </row>
    <row r="108" spans="2:12" x14ac:dyDescent="0.25">
      <c r="B108" s="116" t="s">
        <v>98</v>
      </c>
      <c r="C108" s="117">
        <v>18386</v>
      </c>
      <c r="D108" s="118">
        <v>0.40899685799678132</v>
      </c>
      <c r="E108" s="117">
        <v>21251</v>
      </c>
      <c r="F108" s="118">
        <f t="shared" si="11"/>
        <v>0.15582508430327424</v>
      </c>
      <c r="G108" s="117">
        <v>23199</v>
      </c>
      <c r="H108" s="118">
        <f t="shared" si="11"/>
        <v>9.1666274528257485E-2</v>
      </c>
      <c r="I108" s="117">
        <v>20901</v>
      </c>
      <c r="J108" s="118">
        <f t="shared" si="12"/>
        <v>-9.9055993792835917E-2</v>
      </c>
      <c r="K108" s="117"/>
      <c r="L108" s="118"/>
    </row>
    <row r="109" spans="2:12" ht="15.75" x14ac:dyDescent="0.25">
      <c r="B109" s="119" t="s">
        <v>32</v>
      </c>
      <c r="C109" s="120">
        <v>182544</v>
      </c>
      <c r="D109" s="121">
        <v>2.0626132474330583</v>
      </c>
      <c r="E109" s="120">
        <v>221133</v>
      </c>
      <c r="F109" s="121">
        <f t="shared" si="11"/>
        <v>0.21139560872995</v>
      </c>
      <c r="G109" s="120">
        <v>264653</v>
      </c>
      <c r="H109" s="121">
        <f t="shared" si="11"/>
        <v>0.19680463793282765</v>
      </c>
      <c r="I109" s="120">
        <v>276336</v>
      </c>
      <c r="J109" s="121">
        <f t="shared" si="12"/>
        <v>4.4144596887244703E-2</v>
      </c>
      <c r="K109" s="120">
        <v>129310</v>
      </c>
      <c r="L109" s="121">
        <v>-3.4920777078715437E-2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3" spans="3:3" x14ac:dyDescent="0.25">
      <c r="C113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E35F-19F7-48DA-A270-F3F217A4150F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272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4825-859E-4AC9-AB0C-EE729D991482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B0AA-D0A0-4626-B2A3-49B8974BBF9D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D450-CB4F-4AE0-9C0B-37F8EA385947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FC44-431F-4C4E-8D68-7A0BBF3BBFC6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241</v>
      </c>
      <c r="F79" s="13" t="s">
        <v>242</v>
      </c>
      <c r="G79" s="13" t="s">
        <v>243</v>
      </c>
      <c r="H79" s="13" t="s">
        <v>244</v>
      </c>
      <c r="I79" s="13" t="s">
        <v>245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DC6B-197E-470B-8515-5F5E9757902C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249</v>
      </c>
      <c r="E1" t="s">
        <v>249</v>
      </c>
    </row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8.2772790055248624</v>
      </c>
      <c r="D9" s="188">
        <v>0.8168589732146847</v>
      </c>
      <c r="E9" s="187">
        <v>6.3244211334271458</v>
      </c>
      <c r="F9" s="188">
        <f t="shared" ref="F9:H21" si="3">IFERROR(E9-C9,"-")</f>
        <v>-1.9528578720977166</v>
      </c>
      <c r="G9" s="187">
        <v>6.6747736243324818</v>
      </c>
      <c r="H9" s="188">
        <f t="shared" si="3"/>
        <v>0.35035249090533593</v>
      </c>
      <c r="I9" s="187">
        <v>5.639520078354554</v>
      </c>
      <c r="J9" s="188">
        <f t="shared" ref="J9:J21" si="4">IFERROR(I9-G9,"-")</f>
        <v>-1.0352535459779277</v>
      </c>
      <c r="K9" s="187">
        <v>5.9717087000177189</v>
      </c>
      <c r="L9" s="188">
        <f t="shared" ref="L9:L14" si="5">IFERROR(K9-I9,"-")</f>
        <v>0.33218862166316487</v>
      </c>
    </row>
    <row r="10" spans="1:13" x14ac:dyDescent="0.25">
      <c r="A10" s="1" t="s">
        <v>77</v>
      </c>
      <c r="B10" s="116" t="s">
        <v>78</v>
      </c>
      <c r="C10" s="187">
        <v>6.8945538818076475</v>
      </c>
      <c r="D10" s="188">
        <v>1.8878006350544005</v>
      </c>
      <c r="E10" s="187">
        <v>5.2671606864274567</v>
      </c>
      <c r="F10" s="188">
        <f t="shared" si="3"/>
        <v>-1.6273931953801908</v>
      </c>
      <c r="G10" s="187">
        <v>6.3012135381874863</v>
      </c>
      <c r="H10" s="188">
        <f t="shared" si="3"/>
        <v>1.0340528517600296</v>
      </c>
      <c r="I10" s="187">
        <v>5.9382620774810926</v>
      </c>
      <c r="J10" s="188">
        <f t="shared" si="4"/>
        <v>-0.36295146070639372</v>
      </c>
      <c r="K10" s="187">
        <v>5.4357837284666557</v>
      </c>
      <c r="L10" s="188">
        <f t="shared" si="5"/>
        <v>-0.50247834901443689</v>
      </c>
    </row>
    <row r="11" spans="1:13" x14ac:dyDescent="0.25">
      <c r="A11" s="1" t="s">
        <v>79</v>
      </c>
      <c r="B11" s="116" t="s">
        <v>80</v>
      </c>
      <c r="C11" s="187">
        <v>5.4817210771776743</v>
      </c>
      <c r="D11" s="188">
        <v>-3.0038449299582322</v>
      </c>
      <c r="E11" s="187">
        <v>5.0417615088028986</v>
      </c>
      <c r="F11" s="188">
        <f t="shared" si="3"/>
        <v>-0.43995956837477568</v>
      </c>
      <c r="G11" s="187">
        <v>5.7840758920143474</v>
      </c>
      <c r="H11" s="188">
        <f t="shared" si="3"/>
        <v>0.74231438321144871</v>
      </c>
      <c r="I11" s="187">
        <v>5.4982687149475735</v>
      </c>
      <c r="J11" s="188">
        <f t="shared" si="4"/>
        <v>-0.28580717706677383</v>
      </c>
      <c r="K11" s="187">
        <v>5.6032195956786826</v>
      </c>
      <c r="L11" s="188">
        <f t="shared" si="5"/>
        <v>0.10495088073110903</v>
      </c>
    </row>
    <row r="12" spans="1:13" x14ac:dyDescent="0.25">
      <c r="A12" s="1" t="s">
        <v>81</v>
      </c>
      <c r="B12" s="116" t="s">
        <v>82</v>
      </c>
      <c r="C12" s="187">
        <v>6.9211831710453797</v>
      </c>
      <c r="D12" s="188">
        <v>0.97395811146076916</v>
      </c>
      <c r="E12" s="187">
        <v>4.6508063289213446</v>
      </c>
      <c r="F12" s="188">
        <f t="shared" si="3"/>
        <v>-2.2703768421240351</v>
      </c>
      <c r="G12" s="187">
        <v>5.5245845552297164</v>
      </c>
      <c r="H12" s="188">
        <f t="shared" si="3"/>
        <v>0.87377822630837176</v>
      </c>
      <c r="I12" s="187">
        <v>5.218935628561038</v>
      </c>
      <c r="J12" s="188">
        <f t="shared" si="4"/>
        <v>-0.30564892666867838</v>
      </c>
      <c r="K12" s="187">
        <v>5.0954338351822503</v>
      </c>
      <c r="L12" s="188">
        <f t="shared" si="5"/>
        <v>-0.12350179337878764</v>
      </c>
    </row>
    <row r="13" spans="1:13" x14ac:dyDescent="0.25">
      <c r="A13" s="1" t="s">
        <v>83</v>
      </c>
      <c r="B13" s="116" t="s">
        <v>84</v>
      </c>
      <c r="C13" s="187">
        <v>6.5240453946955919</v>
      </c>
      <c r="D13" s="188">
        <v>-7.3474733324481178E-3</v>
      </c>
      <c r="E13" s="187">
        <v>5.3784671885570701</v>
      </c>
      <c r="F13" s="188">
        <f t="shared" si="3"/>
        <v>-1.1455782061385218</v>
      </c>
      <c r="G13" s="187">
        <v>5.433939673037071</v>
      </c>
      <c r="H13" s="188">
        <f t="shared" si="3"/>
        <v>5.5472484480000972E-2</v>
      </c>
      <c r="I13" s="187">
        <v>5.0135848403564935</v>
      </c>
      <c r="J13" s="188">
        <f t="shared" si="4"/>
        <v>-0.42035483268057749</v>
      </c>
      <c r="K13" s="187">
        <v>5.1083654954638869</v>
      </c>
      <c r="L13" s="188">
        <f t="shared" si="5"/>
        <v>9.4780655107393308E-2</v>
      </c>
    </row>
    <row r="14" spans="1:13" x14ac:dyDescent="0.25">
      <c r="A14" s="1" t="s">
        <v>85</v>
      </c>
      <c r="B14" s="116" t="s">
        <v>86</v>
      </c>
      <c r="C14" s="187">
        <v>6.8413200058797585</v>
      </c>
      <c r="D14" s="188">
        <v>1.7471046116173348</v>
      </c>
      <c r="E14" s="187">
        <v>5.8025523826763816</v>
      </c>
      <c r="F14" s="188">
        <f t="shared" si="3"/>
        <v>-1.0387676232033769</v>
      </c>
      <c r="G14" s="187">
        <v>6.334820749454896</v>
      </c>
      <c r="H14" s="188">
        <f t="shared" si="3"/>
        <v>0.53226836677851441</v>
      </c>
      <c r="I14" s="187">
        <v>5.9502309128426845</v>
      </c>
      <c r="J14" s="188">
        <f t="shared" si="4"/>
        <v>-0.38458983661221158</v>
      </c>
      <c r="K14" s="187">
        <v>5.1083654954638869</v>
      </c>
      <c r="L14" s="188">
        <f t="shared" si="5"/>
        <v>-0.84186541737879761</v>
      </c>
    </row>
    <row r="15" spans="1:13" x14ac:dyDescent="0.25">
      <c r="A15" s="1" t="s">
        <v>87</v>
      </c>
      <c r="B15" s="116" t="s">
        <v>88</v>
      </c>
      <c r="C15" s="187">
        <v>6.4427972929423136</v>
      </c>
      <c r="D15" s="188">
        <v>-0.659848606851269</v>
      </c>
      <c r="E15" s="187">
        <v>5.7923947029611922</v>
      </c>
      <c r="F15" s="188">
        <f t="shared" si="3"/>
        <v>-0.65040258998112144</v>
      </c>
      <c r="G15" s="187">
        <v>6.7274272669872266</v>
      </c>
      <c r="H15" s="188">
        <f t="shared" si="3"/>
        <v>0.93503256402603441</v>
      </c>
      <c r="I15" s="187">
        <v>5.9141351518908865</v>
      </c>
      <c r="J15" s="188">
        <f t="shared" si="4"/>
        <v>-0.81329211509634014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6.491933187814368</v>
      </c>
      <c r="D16" s="188">
        <v>-0.44124670675835453</v>
      </c>
      <c r="E16" s="187">
        <v>6.6659301811754306</v>
      </c>
      <c r="F16" s="188">
        <f t="shared" si="3"/>
        <v>0.17399699336106256</v>
      </c>
      <c r="G16" s="187">
        <v>6.823486671813269</v>
      </c>
      <c r="H16" s="188">
        <f t="shared" si="3"/>
        <v>0.15755649063783839</v>
      </c>
      <c r="I16" s="187">
        <v>6.1420068777003793</v>
      </c>
      <c r="J16" s="188">
        <f t="shared" si="4"/>
        <v>-0.68147979411288961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6.1649928263988523</v>
      </c>
      <c r="D17" s="188">
        <v>-0.69161355005730929</v>
      </c>
      <c r="E17" s="187">
        <v>6.6392938556963363</v>
      </c>
      <c r="F17" s="188">
        <f t="shared" si="3"/>
        <v>0.47430102929748408</v>
      </c>
      <c r="G17" s="187">
        <v>6.0692266353998727</v>
      </c>
      <c r="H17" s="188">
        <f t="shared" si="3"/>
        <v>-0.57006722029646362</v>
      </c>
      <c r="I17" s="187">
        <v>5.9023491225174674</v>
      </c>
      <c r="J17" s="188">
        <f t="shared" si="4"/>
        <v>-0.16687751288240538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6.6140648379052367</v>
      </c>
      <c r="D18" s="188">
        <v>-1.2791354022628809</v>
      </c>
      <c r="E18" s="187">
        <v>5.6104617742862617</v>
      </c>
      <c r="F18" s="188">
        <f t="shared" si="3"/>
        <v>-1.003603063618975</v>
      </c>
      <c r="G18" s="187">
        <v>5.9437582500471429</v>
      </c>
      <c r="H18" s="188">
        <f t="shared" si="3"/>
        <v>0.33329647576088117</v>
      </c>
      <c r="I18" s="187">
        <v>5.8542147947898746</v>
      </c>
      <c r="J18" s="188">
        <f t="shared" si="4"/>
        <v>-8.9543455257268256E-2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7.6749190501888833</v>
      </c>
      <c r="D19" s="188">
        <v>-0.69688285039591236</v>
      </c>
      <c r="E19" s="187">
        <v>6.3411483772929556</v>
      </c>
      <c r="F19" s="188">
        <f t="shared" si="3"/>
        <v>-1.3337706728959278</v>
      </c>
      <c r="G19" s="187">
        <v>6.0049824791940427</v>
      </c>
      <c r="H19" s="188">
        <f t="shared" si="3"/>
        <v>-0.33616589809891284</v>
      </c>
      <c r="I19" s="187">
        <v>5.4506944444444443</v>
      </c>
      <c r="J19" s="188">
        <f t="shared" si="4"/>
        <v>-0.55428803474959842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6.0869589500139627</v>
      </c>
      <c r="D20" s="188">
        <v>-1.1718504666901906</v>
      </c>
      <c r="E20" s="187">
        <v>5.886785029262775</v>
      </c>
      <c r="F20" s="188">
        <f t="shared" si="3"/>
        <v>-0.20017392075118767</v>
      </c>
      <c r="G20" s="187">
        <v>5.3419055419055423</v>
      </c>
      <c r="H20" s="188">
        <f t="shared" si="3"/>
        <v>-0.54487948735723268</v>
      </c>
      <c r="I20" s="187">
        <v>5.1518192627824018</v>
      </c>
      <c r="J20" s="188">
        <f t="shared" si="4"/>
        <v>-0.19008627912314058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6.6176102336667117</v>
      </c>
      <c r="D21" s="190">
        <v>-0.35446283606220774</v>
      </c>
      <c r="E21" s="189">
        <v>5.729361648217651</v>
      </c>
      <c r="F21" s="190">
        <f t="shared" si="3"/>
        <v>-0.88824858544906071</v>
      </c>
      <c r="G21" s="189">
        <v>6.0770157142498729</v>
      </c>
      <c r="H21" s="190">
        <f t="shared" si="3"/>
        <v>0.34765406603222182</v>
      </c>
      <c r="I21" s="189">
        <v>5.6298889367609748</v>
      </c>
      <c r="J21" s="190">
        <f t="shared" si="4"/>
        <v>-0.44712677748889806</v>
      </c>
      <c r="K21" s="189">
        <v>5.4318979209102407</v>
      </c>
      <c r="L21" s="190">
        <v>-8.5970749225164234E-2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301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6.0051948051948054</v>
      </c>
      <c r="D31" s="188">
        <v>4.1731173025037398</v>
      </c>
      <c r="E31" s="187">
        <v>5.2637703646237393</v>
      </c>
      <c r="F31" s="188">
        <f t="shared" ref="F31:H43" si="9">IFERROR(E31-C31,"-")</f>
        <v>-0.74142444057106616</v>
      </c>
      <c r="G31" s="187">
        <v>5.8763700131521261</v>
      </c>
      <c r="H31" s="188">
        <f t="shared" si="9"/>
        <v>0.61259964852838689</v>
      </c>
      <c r="I31" s="187">
        <v>5.2023855328972681</v>
      </c>
      <c r="J31" s="188">
        <f t="shared" ref="J31:L43" si="10">IFERROR(I31-G31,"-")</f>
        <v>-0.67398448025485802</v>
      </c>
      <c r="K31" s="187">
        <v>6.6355617455896008</v>
      </c>
      <c r="L31" s="188">
        <f t="shared" si="10"/>
        <v>1.4331762126923326</v>
      </c>
    </row>
    <row r="32" spans="1:13" x14ac:dyDescent="0.25">
      <c r="B32" s="116" t="s">
        <v>78</v>
      </c>
      <c r="C32" s="187">
        <v>3.9639963996399641</v>
      </c>
      <c r="D32" s="188">
        <v>0.34605285125286711</v>
      </c>
      <c r="E32" s="187">
        <v>4.4189353921170254</v>
      </c>
      <c r="F32" s="188">
        <f t="shared" si="9"/>
        <v>0.45493899247706127</v>
      </c>
      <c r="G32" s="187">
        <v>4.4685176003966287</v>
      </c>
      <c r="H32" s="188">
        <f t="shared" si="9"/>
        <v>4.9582208279603357E-2</v>
      </c>
      <c r="I32" s="187">
        <v>4.9221044045677003</v>
      </c>
      <c r="J32" s="188">
        <f t="shared" si="10"/>
        <v>0.45358680417107156</v>
      </c>
      <c r="K32" s="187">
        <v>5.6825095057034218</v>
      </c>
      <c r="L32" s="188">
        <f t="shared" si="10"/>
        <v>0.76040510113572157</v>
      </c>
    </row>
    <row r="33" spans="2:13" x14ac:dyDescent="0.25">
      <c r="B33" s="116" t="s">
        <v>80</v>
      </c>
      <c r="C33" s="187">
        <v>3.1939457937346005</v>
      </c>
      <c r="D33" s="188">
        <v>-1.8361174974046404</v>
      </c>
      <c r="E33" s="187">
        <v>4.1052774755168659</v>
      </c>
      <c r="F33" s="188">
        <f t="shared" si="9"/>
        <v>0.91133168178226542</v>
      </c>
      <c r="G33" s="187">
        <v>3.9461856889414548</v>
      </c>
      <c r="H33" s="188">
        <f t="shared" si="9"/>
        <v>-0.15909178657541112</v>
      </c>
      <c r="I33" s="187">
        <v>4.094777562862669</v>
      </c>
      <c r="J33" s="188">
        <f t="shared" si="10"/>
        <v>0.1485918739212142</v>
      </c>
      <c r="K33" s="187">
        <v>5.190260475651189</v>
      </c>
      <c r="L33" s="188">
        <f t="shared" si="10"/>
        <v>1.0954829127885199</v>
      </c>
    </row>
    <row r="34" spans="2:13" x14ac:dyDescent="0.25">
      <c r="B34" s="116" t="s">
        <v>82</v>
      </c>
      <c r="C34" s="187">
        <v>3.5400782013685239</v>
      </c>
      <c r="D34" s="188">
        <v>0.28357353764736537</v>
      </c>
      <c r="E34" s="187">
        <v>3.2875132756789562</v>
      </c>
      <c r="F34" s="188">
        <f>IFERROR(E34-C34,"-")</f>
        <v>-0.25256492568956768</v>
      </c>
      <c r="G34" s="187">
        <v>3.9336407891365615</v>
      </c>
      <c r="H34" s="188">
        <f>IFERROR(G34-E34,"-")</f>
        <v>0.64612751345760522</v>
      </c>
      <c r="I34" s="187">
        <v>3.4381875815774752</v>
      </c>
      <c r="J34" s="188">
        <f>IFERROR(I34-G34,"-")</f>
        <v>-0.49545320755908628</v>
      </c>
      <c r="K34" s="187">
        <v>4.3048433048433052</v>
      </c>
      <c r="L34" s="188">
        <f t="shared" si="10"/>
        <v>0.86665572326583007</v>
      </c>
    </row>
    <row r="35" spans="2:13" x14ac:dyDescent="0.25">
      <c r="B35" s="116" t="s">
        <v>84</v>
      </c>
      <c r="C35" s="187">
        <v>3.4948630136986303</v>
      </c>
      <c r="D35" s="188">
        <v>-0.87131732593303646</v>
      </c>
      <c r="E35" s="187">
        <v>3.4105774144098109</v>
      </c>
      <c r="F35" s="188">
        <f t="shared" si="9"/>
        <v>-8.4285599288819402E-2</v>
      </c>
      <c r="G35" s="187">
        <v>3.541118975396023</v>
      </c>
      <c r="H35" s="188">
        <f t="shared" si="9"/>
        <v>0.13054156098621217</v>
      </c>
      <c r="I35" s="187">
        <v>2.8805302667305543</v>
      </c>
      <c r="J35" s="188">
        <f t="shared" si="10"/>
        <v>-0.6605887086654687</v>
      </c>
      <c r="K35" s="187">
        <v>4.3055242390078918</v>
      </c>
      <c r="L35" s="188">
        <f t="shared" si="10"/>
        <v>1.4249939722773375</v>
      </c>
    </row>
    <row r="36" spans="2:13" x14ac:dyDescent="0.25">
      <c r="B36" s="116" t="s">
        <v>86</v>
      </c>
      <c r="C36" s="187">
        <v>3.548218290555694</v>
      </c>
      <c r="D36" s="188">
        <v>0.55072059531007289</v>
      </c>
      <c r="E36" s="187">
        <v>3.4106478034251677</v>
      </c>
      <c r="F36" s="188">
        <f t="shared" si="9"/>
        <v>-0.13757048713052633</v>
      </c>
      <c r="G36" s="187">
        <v>3.7602405110860579</v>
      </c>
      <c r="H36" s="188">
        <f t="shared" si="9"/>
        <v>0.34959270766089023</v>
      </c>
      <c r="I36" s="187">
        <v>4.3386262924667651</v>
      </c>
      <c r="J36" s="188">
        <f t="shared" si="10"/>
        <v>0.57838578138070718</v>
      </c>
      <c r="K36" s="187">
        <v>3.9724750277469481</v>
      </c>
      <c r="L36" s="188">
        <f t="shared" si="10"/>
        <v>-0.36615126471981707</v>
      </c>
    </row>
    <row r="37" spans="2:13" x14ac:dyDescent="0.25">
      <c r="B37" s="116" t="s">
        <v>88</v>
      </c>
      <c r="C37" s="187">
        <v>3.6482850104225886</v>
      </c>
      <c r="D37" s="188">
        <v>-1.2277143091895901</v>
      </c>
      <c r="E37" s="187">
        <v>3.9499131441806603</v>
      </c>
      <c r="F37" s="188">
        <f t="shared" si="9"/>
        <v>0.30162813375807174</v>
      </c>
      <c r="G37" s="187">
        <v>4.7870076535374277</v>
      </c>
      <c r="H37" s="188">
        <f t="shared" si="9"/>
        <v>0.83709450935676744</v>
      </c>
      <c r="I37" s="187">
        <v>4.099283208784505</v>
      </c>
      <c r="J37" s="188">
        <f t="shared" si="10"/>
        <v>-0.68772444475292271</v>
      </c>
      <c r="K37" s="187"/>
      <c r="L37" s="188"/>
    </row>
    <row r="38" spans="2:13" x14ac:dyDescent="0.25">
      <c r="B38" s="116" t="s">
        <v>90</v>
      </c>
      <c r="C38" s="187">
        <v>4.1874088800530149</v>
      </c>
      <c r="D38" s="188">
        <v>-0.36874169484066943</v>
      </c>
      <c r="E38" s="187">
        <v>3.967970479704797</v>
      </c>
      <c r="F38" s="188">
        <f t="shared" si="9"/>
        <v>-0.21943840034821793</v>
      </c>
      <c r="G38" s="187">
        <v>4.5175011076650424</v>
      </c>
      <c r="H38" s="188">
        <f t="shared" si="9"/>
        <v>0.54953062796024543</v>
      </c>
      <c r="I38" s="187">
        <v>4.3943283582089556</v>
      </c>
      <c r="J38" s="188">
        <f t="shared" si="10"/>
        <v>-0.12317274945608681</v>
      </c>
      <c r="K38" s="187"/>
      <c r="L38" s="188"/>
    </row>
    <row r="39" spans="2:13" x14ac:dyDescent="0.25">
      <c r="B39" s="116" t="s">
        <v>92</v>
      </c>
      <c r="C39" s="187">
        <v>3.9209310285812085</v>
      </c>
      <c r="D39" s="188">
        <v>-0.53068728434852508</v>
      </c>
      <c r="E39" s="187">
        <v>4.7043410246382482</v>
      </c>
      <c r="F39" s="188">
        <f t="shared" si="9"/>
        <v>0.78340999605703976</v>
      </c>
      <c r="G39" s="187">
        <v>3.9471493212669682</v>
      </c>
      <c r="H39" s="188">
        <f t="shared" si="9"/>
        <v>-0.75719170337128006</v>
      </c>
      <c r="I39" s="187">
        <v>4.7102579484103178</v>
      </c>
      <c r="J39" s="188">
        <f t="shared" si="10"/>
        <v>0.76310862714334959</v>
      </c>
      <c r="K39" s="187"/>
      <c r="L39" s="188"/>
    </row>
    <row r="40" spans="2:13" x14ac:dyDescent="0.25">
      <c r="B40" s="116" t="s">
        <v>94</v>
      </c>
      <c r="C40" s="187">
        <v>5.8182459440395018</v>
      </c>
      <c r="D40" s="188">
        <v>-4.3286528590072884</v>
      </c>
      <c r="E40" s="187">
        <v>3.5737260876925681</v>
      </c>
      <c r="F40" s="188">
        <f t="shared" si="9"/>
        <v>-2.2445198563469337</v>
      </c>
      <c r="G40" s="187">
        <v>3.8102577730534146</v>
      </c>
      <c r="H40" s="188">
        <f t="shared" si="9"/>
        <v>0.23653168536084657</v>
      </c>
      <c r="I40" s="187">
        <v>4.4106239460370995</v>
      </c>
      <c r="J40" s="188">
        <f t="shared" si="10"/>
        <v>0.60036617298368489</v>
      </c>
      <c r="K40" s="187"/>
      <c r="L40" s="188"/>
    </row>
    <row r="41" spans="2:13" x14ac:dyDescent="0.25">
      <c r="B41" s="116" t="s">
        <v>96</v>
      </c>
      <c r="C41" s="187">
        <v>7.9188503803888421</v>
      </c>
      <c r="D41" s="188">
        <v>0.73317398781589826</v>
      </c>
      <c r="E41" s="187">
        <v>4.2942056074766359</v>
      </c>
      <c r="F41" s="188">
        <f t="shared" si="9"/>
        <v>-3.6246447729122062</v>
      </c>
      <c r="G41" s="187">
        <v>3.8013937282229966</v>
      </c>
      <c r="H41" s="188">
        <f t="shared" si="9"/>
        <v>-0.49281187925363934</v>
      </c>
      <c r="I41" s="187">
        <v>4.2302335108562064</v>
      </c>
      <c r="J41" s="188">
        <f t="shared" si="10"/>
        <v>0.42883978263320977</v>
      </c>
      <c r="K41" s="187"/>
      <c r="L41" s="188"/>
    </row>
    <row r="42" spans="2:13" x14ac:dyDescent="0.25">
      <c r="B42" s="116" t="s">
        <v>98</v>
      </c>
      <c r="C42" s="187">
        <v>7.2166331321260895</v>
      </c>
      <c r="D42" s="188">
        <v>2.1262076002111963</v>
      </c>
      <c r="E42" s="187">
        <v>4.1467815782386213</v>
      </c>
      <c r="F42" s="188">
        <f t="shared" si="9"/>
        <v>-3.0698515538874682</v>
      </c>
      <c r="G42" s="187">
        <v>4.5405860559110813</v>
      </c>
      <c r="H42" s="188">
        <f t="shared" si="9"/>
        <v>0.39380447767246007</v>
      </c>
      <c r="I42" s="187">
        <v>4.5</v>
      </c>
      <c r="J42" s="188">
        <f t="shared" si="10"/>
        <v>-4.0586055911081331E-2</v>
      </c>
      <c r="K42" s="187"/>
      <c r="L42" s="188"/>
    </row>
    <row r="43" spans="2:13" ht="15.75" x14ac:dyDescent="0.25">
      <c r="B43" s="119" t="s">
        <v>32</v>
      </c>
      <c r="C43" s="189">
        <v>4.5358626362327783</v>
      </c>
      <c r="D43" s="190">
        <v>5.3611183464635559E-2</v>
      </c>
      <c r="E43" s="189">
        <v>3.9346311328209183</v>
      </c>
      <c r="F43" s="190">
        <f t="shared" si="9"/>
        <v>-0.60123150341186005</v>
      </c>
      <c r="G43" s="189">
        <v>4.1724857951693535</v>
      </c>
      <c r="H43" s="190">
        <f t="shared" si="9"/>
        <v>0.23785466234843522</v>
      </c>
      <c r="I43" s="189">
        <v>4.1476535819807374</v>
      </c>
      <c r="J43" s="190">
        <f t="shared" si="10"/>
        <v>-2.4832213188616059E-2</v>
      </c>
      <c r="K43" s="189">
        <v>4.7420609202851587</v>
      </c>
      <c r="L43" s="190">
        <v>0.84161238299305374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302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5.8543689320388346</v>
      </c>
      <c r="D53" s="188">
        <v>1.7739091619238918</v>
      </c>
      <c r="E53" s="187">
        <v>4.9227144203581528</v>
      </c>
      <c r="F53" s="188">
        <f t="shared" ref="F53:H65" si="14">IFERROR(E53-C53,"-")</f>
        <v>-0.93165451168068181</v>
      </c>
      <c r="G53" s="187">
        <v>6.3604584527220629</v>
      </c>
      <c r="H53" s="188">
        <f t="shared" si="14"/>
        <v>1.4377440323639101</v>
      </c>
      <c r="I53" s="187">
        <v>4.8804071246819341</v>
      </c>
      <c r="J53" s="188">
        <f t="shared" ref="J53:L65" si="15">IFERROR(I53-G53,"-")</f>
        <v>-1.4800513280401288</v>
      </c>
      <c r="K53" s="187">
        <v>9.519922254616132</v>
      </c>
      <c r="L53" s="188">
        <f t="shared" si="15"/>
        <v>4.6395151299341979</v>
      </c>
    </row>
    <row r="54" spans="1:13" x14ac:dyDescent="0.25">
      <c r="A54" s="1">
        <v>2</v>
      </c>
      <c r="B54" s="116" t="s">
        <v>78</v>
      </c>
      <c r="C54" s="187">
        <v>3.1932515337423313</v>
      </c>
      <c r="D54" s="188" t="s">
        <v>249</v>
      </c>
      <c r="E54" s="187">
        <v>4.8845897264843225</v>
      </c>
      <c r="F54" s="188">
        <f t="shared" si="14"/>
        <v>1.6913381927419913</v>
      </c>
      <c r="G54" s="187">
        <v>4.6428038777032068</v>
      </c>
      <c r="H54" s="188">
        <f t="shared" si="14"/>
        <v>-0.24178584878111575</v>
      </c>
      <c r="I54" s="187">
        <v>4.6215621562156217</v>
      </c>
      <c r="J54" s="188">
        <f t="shared" si="15"/>
        <v>-2.1241721487585075E-2</v>
      </c>
      <c r="K54" s="187">
        <v>9.2485414235705949</v>
      </c>
      <c r="L54" s="188">
        <f t="shared" si="15"/>
        <v>4.6269792673549732</v>
      </c>
    </row>
    <row r="55" spans="1:13" x14ac:dyDescent="0.25">
      <c r="A55" s="1">
        <v>3</v>
      </c>
      <c r="B55" s="116" t="s">
        <v>80</v>
      </c>
      <c r="C55" s="187">
        <v>4.1188260558339298</v>
      </c>
      <c r="D55" s="188" t="s">
        <v>249</v>
      </c>
      <c r="E55" s="187">
        <v>5.5826369545032497</v>
      </c>
      <c r="F55" s="188">
        <f t="shared" si="14"/>
        <v>1.4638108986693199</v>
      </c>
      <c r="G55" s="187">
        <v>4.1687797147385099</v>
      </c>
      <c r="H55" s="188">
        <f t="shared" si="14"/>
        <v>-1.4138572397647398</v>
      </c>
      <c r="I55" s="187">
        <v>4.1008280565026789</v>
      </c>
      <c r="J55" s="188">
        <f t="shared" si="15"/>
        <v>-6.7951658235831047E-2</v>
      </c>
      <c r="K55" s="187">
        <v>7.2077151335311571</v>
      </c>
      <c r="L55" s="188">
        <f t="shared" si="15"/>
        <v>3.1068870770284782</v>
      </c>
    </row>
    <row r="56" spans="1:13" x14ac:dyDescent="0.25">
      <c r="A56" s="1">
        <v>4</v>
      </c>
      <c r="B56" s="116" t="s">
        <v>82</v>
      </c>
      <c r="C56" s="187">
        <v>3.5085178875638841</v>
      </c>
      <c r="D56" s="188">
        <v>-0.42946660856014685</v>
      </c>
      <c r="E56" s="187">
        <v>4.1606083086053411</v>
      </c>
      <c r="F56" s="188">
        <f>IFERROR(E56-C56,"-")</f>
        <v>0.65209042104145709</v>
      </c>
      <c r="G56" s="187">
        <v>4.3753591954022992</v>
      </c>
      <c r="H56" s="188">
        <f>IFERROR(G56-E56,"-")</f>
        <v>0.21475088679695808</v>
      </c>
      <c r="I56" s="187">
        <v>3.5511833475905332</v>
      </c>
      <c r="J56" s="188">
        <f>IFERROR(I56-G56,"-")</f>
        <v>-0.824175847811766</v>
      </c>
      <c r="K56" s="187">
        <v>5.5567991046446554</v>
      </c>
      <c r="L56" s="188">
        <f t="shared" si="15"/>
        <v>2.0056157570541222</v>
      </c>
    </row>
    <row r="57" spans="1:13" x14ac:dyDescent="0.25">
      <c r="A57" s="1">
        <v>5</v>
      </c>
      <c r="B57" s="116" t="s">
        <v>84</v>
      </c>
      <c r="C57" s="187">
        <v>3.2697655939610648</v>
      </c>
      <c r="D57" s="188">
        <v>-1.0123320552251922</v>
      </c>
      <c r="E57" s="187">
        <v>3.7866996816413159</v>
      </c>
      <c r="F57" s="188">
        <f t="shared" si="14"/>
        <v>0.51693408768025106</v>
      </c>
      <c r="G57" s="187">
        <v>3.8603225073813308</v>
      </c>
      <c r="H57" s="188">
        <f t="shared" si="14"/>
        <v>7.3622825740014886E-2</v>
      </c>
      <c r="I57" s="187">
        <v>2.9176039759351293</v>
      </c>
      <c r="J57" s="188">
        <f t="shared" si="15"/>
        <v>-0.94271853144620144</v>
      </c>
      <c r="K57" s="187">
        <v>4.3092967818831944</v>
      </c>
      <c r="L57" s="188">
        <f t="shared" si="15"/>
        <v>1.3916928059480651</v>
      </c>
    </row>
    <row r="58" spans="1:13" x14ac:dyDescent="0.25">
      <c r="A58" s="1">
        <v>6</v>
      </c>
      <c r="B58" s="116" t="s">
        <v>86</v>
      </c>
      <c r="C58" s="187">
        <v>3.8176451295506721</v>
      </c>
      <c r="D58" s="188">
        <v>0.49960376991197464</v>
      </c>
      <c r="E58" s="187">
        <v>4.0425724637681162</v>
      </c>
      <c r="F58" s="188">
        <f t="shared" si="14"/>
        <v>0.22492733421744404</v>
      </c>
      <c r="G58" s="187">
        <v>4.5333741579914264</v>
      </c>
      <c r="H58" s="188">
        <f t="shared" si="14"/>
        <v>0.49080169422331021</v>
      </c>
      <c r="I58" s="187">
        <v>4.2093297903749631</v>
      </c>
      <c r="J58" s="188">
        <f t="shared" si="15"/>
        <v>-0.32404436761646327</v>
      </c>
      <c r="K58" s="187">
        <v>4.3051881993896233</v>
      </c>
      <c r="L58" s="188">
        <f t="shared" si="15"/>
        <v>9.585840901466014E-2</v>
      </c>
    </row>
    <row r="59" spans="1:13" x14ac:dyDescent="0.25">
      <c r="A59" s="1">
        <v>7</v>
      </c>
      <c r="B59" s="116" t="s">
        <v>88</v>
      </c>
      <c r="C59" s="187">
        <v>4.0505914925748803</v>
      </c>
      <c r="D59" s="188">
        <v>-0.52097761711523294</v>
      </c>
      <c r="E59" s="187">
        <v>4.9391634980988597</v>
      </c>
      <c r="F59" s="188">
        <f t="shared" si="14"/>
        <v>0.88857200552397941</v>
      </c>
      <c r="G59" s="187">
        <v>4.9378465129851179</v>
      </c>
      <c r="H59" s="188">
        <f t="shared" si="14"/>
        <v>-1.3169851137417865E-3</v>
      </c>
      <c r="I59" s="187">
        <v>4.4232161323681485</v>
      </c>
      <c r="J59" s="188">
        <f t="shared" si="15"/>
        <v>-0.51463038061696942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4.2587159863945576</v>
      </c>
      <c r="D60" s="188">
        <v>-0.61625256706456177</v>
      </c>
      <c r="E60" s="187">
        <v>4.4822949350067232</v>
      </c>
      <c r="F60" s="188">
        <f t="shared" si="14"/>
        <v>0.22357894861216554</v>
      </c>
      <c r="G60" s="187">
        <v>4.490038872691934</v>
      </c>
      <c r="H60" s="188">
        <f t="shared" si="14"/>
        <v>7.7439376852108666E-3</v>
      </c>
      <c r="I60" s="187">
        <v>5.0544290288153686</v>
      </c>
      <c r="J60" s="188">
        <f t="shared" si="15"/>
        <v>0.56439015612343457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4.5078840284842316</v>
      </c>
      <c r="D61" s="188">
        <v>-0.30210511375246796</v>
      </c>
      <c r="E61" s="187">
        <v>4.8293562708102105</v>
      </c>
      <c r="F61" s="188">
        <f t="shared" si="14"/>
        <v>0.32147224232597882</v>
      </c>
      <c r="G61" s="187">
        <v>4.1515237020316027</v>
      </c>
      <c r="H61" s="188">
        <f t="shared" si="14"/>
        <v>-0.67783256877860776</v>
      </c>
      <c r="I61" s="187">
        <v>5.2701959436232384</v>
      </c>
      <c r="J61" s="188">
        <f t="shared" si="15"/>
        <v>1.1186722415916357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4.7737603305785123</v>
      </c>
      <c r="D62" s="188">
        <v>-0.6095730027548214</v>
      </c>
      <c r="E62" s="187">
        <v>3.8658951667801227</v>
      </c>
      <c r="F62" s="188">
        <f t="shared" si="14"/>
        <v>-0.90786516379838966</v>
      </c>
      <c r="G62" s="187">
        <v>4.0380479735318442</v>
      </c>
      <c r="H62" s="188">
        <f t="shared" si="14"/>
        <v>0.17215280675172151</v>
      </c>
      <c r="I62" s="187">
        <v>4.8074375955170661</v>
      </c>
      <c r="J62" s="188">
        <f t="shared" si="15"/>
        <v>0.76938962198522187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6.0600706713780923</v>
      </c>
      <c r="D63" s="188">
        <v>-0.38269390745560106</v>
      </c>
      <c r="E63" s="187">
        <v>4.5069344811095169</v>
      </c>
      <c r="F63" s="188">
        <f t="shared" si="14"/>
        <v>-1.5531361902685754</v>
      </c>
      <c r="G63" s="187">
        <v>3.7836822329575952</v>
      </c>
      <c r="H63" s="188">
        <f t="shared" si="14"/>
        <v>-0.72325224815192168</v>
      </c>
      <c r="I63" s="187">
        <v>5.6777358490566039</v>
      </c>
      <c r="J63" s="188">
        <f t="shared" si="15"/>
        <v>1.8940536160990087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7.0762155059132716</v>
      </c>
      <c r="D64" s="188">
        <v>0.93314555188791726</v>
      </c>
      <c r="E64" s="187">
        <v>4.342200328407225</v>
      </c>
      <c r="F64" s="188">
        <f t="shared" si="14"/>
        <v>-2.7340151775060466</v>
      </c>
      <c r="G64" s="187">
        <v>4.3829600351339479</v>
      </c>
      <c r="H64" s="188">
        <f t="shared" si="14"/>
        <v>4.0759706726722911E-2</v>
      </c>
      <c r="I64" s="187">
        <v>5.77007874015748</v>
      </c>
      <c r="J64" s="188">
        <f t="shared" si="15"/>
        <v>1.3871187050235321</v>
      </c>
      <c r="K64" s="187"/>
      <c r="L64" s="188"/>
    </row>
    <row r="65" spans="1:13" ht="15.75" x14ac:dyDescent="0.25">
      <c r="B65" s="119" t="s">
        <v>32</v>
      </c>
      <c r="C65" s="189">
        <v>4.4955222955594802</v>
      </c>
      <c r="D65" s="190">
        <v>-8.9348007231722093E-2</v>
      </c>
      <c r="E65" s="189">
        <v>4.4706614312576045</v>
      </c>
      <c r="F65" s="190">
        <f t="shared" si="14"/>
        <v>-2.4860864301875729E-2</v>
      </c>
      <c r="G65" s="189">
        <v>4.4126023495906015</v>
      </c>
      <c r="H65" s="190">
        <f t="shared" si="14"/>
        <v>-5.8059081667003021E-2</v>
      </c>
      <c r="I65" s="189">
        <v>4.4236945252244277</v>
      </c>
      <c r="J65" s="190">
        <f t="shared" si="15"/>
        <v>1.1092175633826251E-2</v>
      </c>
      <c r="K65" s="189">
        <v>6.1238315060588571</v>
      </c>
      <c r="L65" s="190">
        <v>2.2407891572399117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303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6.1787709497206702</v>
      </c>
      <c r="D75" s="188">
        <v>4.5790084794118817</v>
      </c>
      <c r="E75" s="187">
        <v>6.8508771929824563</v>
      </c>
      <c r="F75" s="188">
        <f t="shared" ref="F75:H77" si="19">IFERROR(E75-C75,"-")</f>
        <v>0.67210624326178614</v>
      </c>
      <c r="G75" s="187">
        <v>4.3003731343283578</v>
      </c>
      <c r="H75" s="188">
        <f t="shared" si="19"/>
        <v>-2.5505040586540986</v>
      </c>
      <c r="I75" s="187">
        <v>6.2003154574132493</v>
      </c>
      <c r="J75" s="188">
        <f t="shared" ref="J75:J77" si="20">IFERROR(I75-G75,"-")</f>
        <v>1.8999423230848915</v>
      </c>
      <c r="K75" s="187">
        <v>3.9973333333333332</v>
      </c>
      <c r="L75" s="188">
        <f t="shared" ref="L75:L80" si="21">IFERROR(K75-I75,"-")</f>
        <v>-2.2029821240799161</v>
      </c>
    </row>
    <row r="76" spans="1:13" x14ac:dyDescent="0.25">
      <c r="A76" s="1">
        <v>2</v>
      </c>
      <c r="B76" s="116" t="s">
        <v>78</v>
      </c>
      <c r="C76" s="187">
        <v>5.0588235294117645</v>
      </c>
      <c r="D76" s="188">
        <v>1.4408799810246675</v>
      </c>
      <c r="E76" s="187">
        <v>3.6933471933471935</v>
      </c>
      <c r="F76" s="188">
        <f t="shared" si="19"/>
        <v>-1.365476336064571</v>
      </c>
      <c r="G76" s="187">
        <v>4.1227810650887573</v>
      </c>
      <c r="H76" s="188">
        <f t="shared" si="19"/>
        <v>0.42943387174156378</v>
      </c>
      <c r="I76" s="187">
        <v>5.7839116719242902</v>
      </c>
      <c r="J76" s="188">
        <f t="shared" si="20"/>
        <v>1.6611306068355329</v>
      </c>
      <c r="K76" s="187">
        <v>3.2317562149157979</v>
      </c>
      <c r="L76" s="188">
        <f t="shared" si="21"/>
        <v>-2.5521554570084923</v>
      </c>
    </row>
    <row r="77" spans="1:13" x14ac:dyDescent="0.25">
      <c r="A77" s="1">
        <v>3</v>
      </c>
      <c r="B77" s="116" t="s">
        <v>80</v>
      </c>
      <c r="C77" s="187">
        <v>2.2991689750692519</v>
      </c>
      <c r="D77" s="188">
        <v>-2.730894316069989</v>
      </c>
      <c r="E77" s="187">
        <v>2.0144546649145862</v>
      </c>
      <c r="F77" s="188">
        <f t="shared" si="19"/>
        <v>-0.28471431015466564</v>
      </c>
      <c r="G77" s="187">
        <v>3.2913752913752914</v>
      </c>
      <c r="H77" s="188">
        <f t="shared" si="19"/>
        <v>1.2769206264607051</v>
      </c>
      <c r="I77" s="187">
        <v>4.0829361296472833</v>
      </c>
      <c r="J77" s="188">
        <f t="shared" si="20"/>
        <v>0.79156083827199186</v>
      </c>
      <c r="K77" s="187">
        <v>3.0999231360491928</v>
      </c>
      <c r="L77" s="188">
        <f t="shared" si="21"/>
        <v>-0.98301299359809047</v>
      </c>
    </row>
    <row r="78" spans="1:13" x14ac:dyDescent="0.25">
      <c r="A78" s="1">
        <v>4</v>
      </c>
      <c r="B78" s="116" t="s">
        <v>82</v>
      </c>
      <c r="C78" s="187">
        <v>3.5825688073394497</v>
      </c>
      <c r="D78" s="188">
        <v>0.3721390379474161</v>
      </c>
      <c r="E78" s="187">
        <v>2.6831835686777921</v>
      </c>
      <c r="F78" s="188">
        <f>IFERROR(E78-C78,"-")</f>
        <v>-0.89938523866165765</v>
      </c>
      <c r="G78" s="187">
        <v>2.8346738159070597</v>
      </c>
      <c r="H78" s="188">
        <f>IFERROR(G78-E78,"-")</f>
        <v>0.15149024722926763</v>
      </c>
      <c r="I78" s="187">
        <v>3.224676724137931</v>
      </c>
      <c r="J78" s="188">
        <f>IFERROR(I78-G78,"-")</f>
        <v>0.39000290823087136</v>
      </c>
      <c r="K78" s="187">
        <v>3.3822680412371136</v>
      </c>
      <c r="L78" s="188">
        <f t="shared" si="21"/>
        <v>0.1575913170991825</v>
      </c>
    </row>
    <row r="79" spans="1:13" x14ac:dyDescent="0.25">
      <c r="A79" s="1">
        <v>5</v>
      </c>
      <c r="B79" s="116" t="s">
        <v>84</v>
      </c>
      <c r="C79" s="187">
        <v>3.8555060471037557</v>
      </c>
      <c r="D79" s="188">
        <v>-0.52349064528874667</v>
      </c>
      <c r="E79" s="187">
        <v>2.4323827046918125</v>
      </c>
      <c r="F79" s="188">
        <f t="shared" ref="F79:H87" si="22">IFERROR(E79-C79,"-")</f>
        <v>-1.4231233424119432</v>
      </c>
      <c r="G79" s="187">
        <v>2.6231221423905944</v>
      </c>
      <c r="H79" s="188">
        <f t="shared" si="22"/>
        <v>0.19073943769878188</v>
      </c>
      <c r="I79" s="187">
        <v>2.8223954060705498</v>
      </c>
      <c r="J79" s="188">
        <f t="shared" ref="J79:J87" si="23">IFERROR(I79-G79,"-")</f>
        <v>0.19927326367995546</v>
      </c>
      <c r="K79" s="187">
        <v>4.3032281465360898</v>
      </c>
      <c r="L79" s="188">
        <f t="shared" si="21"/>
        <v>1.4808327404655399</v>
      </c>
    </row>
    <row r="80" spans="1:13" x14ac:dyDescent="0.25">
      <c r="A80" s="1">
        <v>6</v>
      </c>
      <c r="B80" s="116" t="s">
        <v>86</v>
      </c>
      <c r="C80" s="187">
        <v>2.6960580912863072</v>
      </c>
      <c r="D80" s="188">
        <v>9.6825958976797466E-2</v>
      </c>
      <c r="E80" s="187">
        <v>2.3946601941747572</v>
      </c>
      <c r="F80" s="188">
        <f t="shared" si="22"/>
        <v>-0.30139789711155007</v>
      </c>
      <c r="G80" s="187">
        <v>2.532101167315175</v>
      </c>
      <c r="H80" s="188">
        <f t="shared" si="22"/>
        <v>0.13744097314041781</v>
      </c>
      <c r="I80" s="187">
        <v>4.5544603252833911</v>
      </c>
      <c r="J80" s="188">
        <f t="shared" si="23"/>
        <v>2.0223591579682161</v>
      </c>
      <c r="K80" s="187">
        <v>3.7148483654982276</v>
      </c>
      <c r="L80" s="188">
        <f t="shared" si="21"/>
        <v>-0.83961195978516345</v>
      </c>
    </row>
    <row r="81" spans="1:13" x14ac:dyDescent="0.25">
      <c r="A81" s="1">
        <v>7</v>
      </c>
      <c r="B81" s="116" t="s">
        <v>88</v>
      </c>
      <c r="C81" s="187">
        <v>2.4225460122699385</v>
      </c>
      <c r="D81" s="188">
        <v>-3.1361964036153349</v>
      </c>
      <c r="E81" s="187">
        <v>2.6328045899426256</v>
      </c>
      <c r="F81" s="188">
        <f t="shared" si="22"/>
        <v>0.21025857767268707</v>
      </c>
      <c r="G81" s="187">
        <v>4.5191709844559584</v>
      </c>
      <c r="H81" s="188">
        <f t="shared" si="22"/>
        <v>1.8863663945133329</v>
      </c>
      <c r="I81" s="187">
        <v>3.6333209371513573</v>
      </c>
      <c r="J81" s="188">
        <f t="shared" si="23"/>
        <v>-0.88585004730460115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4.0693417810630059</v>
      </c>
      <c r="D82" s="188">
        <v>4.7016591509509986E-2</v>
      </c>
      <c r="E82" s="187">
        <v>2.9757890185905751</v>
      </c>
      <c r="F82" s="188">
        <f t="shared" si="22"/>
        <v>-1.0935527624724308</v>
      </c>
      <c r="G82" s="187">
        <v>4.560075329566855</v>
      </c>
      <c r="H82" s="188">
        <f t="shared" si="22"/>
        <v>1.5842863109762799</v>
      </c>
      <c r="I82" s="187">
        <v>3.5562330623306231</v>
      </c>
      <c r="J82" s="188">
        <f t="shared" si="23"/>
        <v>-1.0038422672362319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2.7132391418105706</v>
      </c>
      <c r="D83" s="188">
        <v>-1.4289483581894298</v>
      </c>
      <c r="E83" s="187">
        <v>4.4059602649006626</v>
      </c>
      <c r="F83" s="188">
        <f t="shared" si="22"/>
        <v>1.692721123090092</v>
      </c>
      <c r="G83" s="187">
        <v>3.5815244825845531</v>
      </c>
      <c r="H83" s="188">
        <f t="shared" si="22"/>
        <v>-0.82443578231610948</v>
      </c>
      <c r="I83" s="187">
        <v>3.9316443594646273</v>
      </c>
      <c r="J83" s="188">
        <f t="shared" si="23"/>
        <v>0.35011987688007418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8.0667160859896221</v>
      </c>
      <c r="D84" s="188">
        <v>-28.810981755737</v>
      </c>
      <c r="E84" s="187">
        <v>2.7153333333333332</v>
      </c>
      <c r="F84" s="188">
        <f t="shared" si="22"/>
        <v>-5.3513827526562885</v>
      </c>
      <c r="G84" s="187">
        <v>3.400743494423792</v>
      </c>
      <c r="H84" s="188">
        <f t="shared" si="22"/>
        <v>0.68541016109045882</v>
      </c>
      <c r="I84" s="187">
        <v>3.9222570532915362</v>
      </c>
      <c r="J84" s="188">
        <f t="shared" si="23"/>
        <v>0.5215135588677442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15.235048678720444</v>
      </c>
      <c r="D85" s="188">
        <v>6.8673510842187255</v>
      </c>
      <c r="E85" s="187">
        <v>3.5325342465753424</v>
      </c>
      <c r="F85" s="188">
        <f t="shared" si="22"/>
        <v>-11.702514432145101</v>
      </c>
      <c r="G85" s="187">
        <v>3.8472222222222223</v>
      </c>
      <c r="H85" s="188">
        <f t="shared" si="22"/>
        <v>0.31468797564687989</v>
      </c>
      <c r="I85" s="187">
        <v>2.5116487455197132</v>
      </c>
      <c r="J85" s="188">
        <f t="shared" si="23"/>
        <v>-1.3355734767025091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7.6752503576537912</v>
      </c>
      <c r="D86" s="188">
        <v>10.196967947570407</v>
      </c>
      <c r="E86" s="187">
        <v>3.2559880239520957</v>
      </c>
      <c r="F86" s="188">
        <f t="shared" si="22"/>
        <v>-4.4192623337016954</v>
      </c>
      <c r="G86" s="187">
        <v>5.0592485549132951</v>
      </c>
      <c r="H86" s="188">
        <f t="shared" si="22"/>
        <v>1.8032605309611993</v>
      </c>
      <c r="I86" s="187">
        <v>3.3495007132667616</v>
      </c>
      <c r="J86" s="188">
        <f t="shared" si="23"/>
        <v>-1.7097478416465335</v>
      </c>
      <c r="K86" s="187"/>
      <c r="L86" s="188"/>
    </row>
    <row r="87" spans="1:13" ht="15.75" x14ac:dyDescent="0.25">
      <c r="B87" s="119" t="s">
        <v>32</v>
      </c>
      <c r="C87" s="189">
        <v>4.6154410416284612</v>
      </c>
      <c r="D87" s="190">
        <v>0.21946260050076649</v>
      </c>
      <c r="E87" s="189">
        <v>2.9415471311475412</v>
      </c>
      <c r="F87" s="190">
        <f t="shared" si="22"/>
        <v>-1.6738939104809201</v>
      </c>
      <c r="G87" s="189">
        <v>3.6697310391949811</v>
      </c>
      <c r="H87" s="190">
        <f t="shared" si="22"/>
        <v>0.72818390804743993</v>
      </c>
      <c r="I87" s="189">
        <v>3.7213706921800256</v>
      </c>
      <c r="J87" s="190">
        <f t="shared" si="23"/>
        <v>5.1639652985044471E-2</v>
      </c>
      <c r="K87" s="189">
        <v>3.6912410040372126</v>
      </c>
      <c r="L87" s="190">
        <v>-0.2425552922590839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304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10.840336134453782</v>
      </c>
      <c r="D97" s="188">
        <v>3.6237651033287603</v>
      </c>
      <c r="E97" s="187">
        <v>6.533854166666667</v>
      </c>
      <c r="F97" s="188">
        <f t="shared" ref="F97:H99" si="27">IFERROR(E97-C97,"-")</f>
        <v>-4.3064819677871151</v>
      </c>
      <c r="G97" s="187">
        <v>6.7966147052920318</v>
      </c>
      <c r="H97" s="188">
        <f t="shared" si="27"/>
        <v>0.26276053862536486</v>
      </c>
      <c r="I97" s="187">
        <v>5.7032714213568259</v>
      </c>
      <c r="J97" s="188">
        <f t="shared" ref="J97:J99" si="28">IFERROR(I97-G97,"-")</f>
        <v>-1.093343283935206</v>
      </c>
      <c r="K97" s="187">
        <v>5.8749407863571763</v>
      </c>
      <c r="L97" s="188">
        <f t="shared" ref="L97:L102" si="29">IFERROR(K97-I97,"-")</f>
        <v>0.17166936500035046</v>
      </c>
    </row>
    <row r="98" spans="2:12" x14ac:dyDescent="0.25">
      <c r="B98" s="116" t="s">
        <v>78</v>
      </c>
      <c r="C98" s="187">
        <v>6.483386923901393</v>
      </c>
      <c r="D98" s="188">
        <v>-0.18123094912731741</v>
      </c>
      <c r="E98" s="187">
        <v>5.3828042767713704</v>
      </c>
      <c r="F98" s="188">
        <f t="shared" si="27"/>
        <v>-1.1005826471300226</v>
      </c>
      <c r="G98" s="187">
        <v>6.5330156142221103</v>
      </c>
      <c r="H98" s="188">
        <f t="shared" si="27"/>
        <v>1.1502113374507399</v>
      </c>
      <c r="I98" s="187">
        <v>6.0849573152781868</v>
      </c>
      <c r="J98" s="188">
        <f t="shared" si="28"/>
        <v>-0.44805829894392346</v>
      </c>
      <c r="K98" s="187">
        <v>5.4022602518566352</v>
      </c>
      <c r="L98" s="188">
        <f t="shared" si="29"/>
        <v>-0.68269706342155168</v>
      </c>
    </row>
    <row r="99" spans="2:12" x14ac:dyDescent="0.25">
      <c r="B99" s="116" t="s">
        <v>80</v>
      </c>
      <c r="C99" s="187">
        <v>14.005054759898904</v>
      </c>
      <c r="D99" s="188">
        <v>5.8060276014068091</v>
      </c>
      <c r="E99" s="187">
        <v>5.2346087053946562</v>
      </c>
      <c r="F99" s="188">
        <f t="shared" si="27"/>
        <v>-8.770446054504248</v>
      </c>
      <c r="G99" s="187">
        <v>6.1331573626867346</v>
      </c>
      <c r="H99" s="188">
        <f t="shared" si="27"/>
        <v>0.89854865729207845</v>
      </c>
      <c r="I99" s="187">
        <v>5.7484341780152848</v>
      </c>
      <c r="J99" s="188">
        <f t="shared" si="28"/>
        <v>-0.38472318467144984</v>
      </c>
      <c r="K99" s="187">
        <v>5.6713813944794067</v>
      </c>
      <c r="L99" s="188">
        <f t="shared" si="29"/>
        <v>-7.7052783535878078E-2</v>
      </c>
    </row>
    <row r="100" spans="2:12" x14ac:dyDescent="0.25">
      <c r="B100" s="116" t="s">
        <v>82</v>
      </c>
      <c r="C100" s="187">
        <v>12.037222222222223</v>
      </c>
      <c r="D100" s="188" t="s">
        <v>249</v>
      </c>
      <c r="E100" s="187">
        <v>5.1068981269986296</v>
      </c>
      <c r="F100" s="188">
        <f>IFERROR(E100-C100,"-")</f>
        <v>-6.9303240952235932</v>
      </c>
      <c r="G100" s="187">
        <v>5.8996194962855588</v>
      </c>
      <c r="H100" s="188">
        <f>IFERROR(G100-E100,"-")</f>
        <v>0.79272136928692927</v>
      </c>
      <c r="I100" s="187">
        <v>5.7116178291374329</v>
      </c>
      <c r="J100" s="188">
        <f>IFERROR(I100-G100,"-")</f>
        <v>-0.18800166714812594</v>
      </c>
      <c r="K100" s="187">
        <v>5.3038172715894865</v>
      </c>
      <c r="L100" s="188">
        <f t="shared" si="29"/>
        <v>-0.40780055754794642</v>
      </c>
    </row>
    <row r="101" spans="2:12" x14ac:dyDescent="0.25">
      <c r="B101" s="116" t="s">
        <v>84</v>
      </c>
      <c r="C101" s="187">
        <v>10.333473330533389</v>
      </c>
      <c r="D101" s="188" t="s">
        <v>249</v>
      </c>
      <c r="E101" s="187">
        <v>5.8374851013110849</v>
      </c>
      <c r="F101" s="188">
        <f t="shared" ref="F101:H109" si="30">IFERROR(E101-C101,"-")</f>
        <v>-4.4959882292223039</v>
      </c>
      <c r="G101" s="187">
        <v>6.1456815157467837</v>
      </c>
      <c r="H101" s="188">
        <f t="shared" si="30"/>
        <v>0.30819641443569878</v>
      </c>
      <c r="I101" s="187">
        <v>5.8060286002492134</v>
      </c>
      <c r="J101" s="188">
        <f t="shared" ref="J101:J109" si="31">IFERROR(I101-G101,"-")</f>
        <v>-0.33965291549757026</v>
      </c>
      <c r="K101" s="187">
        <v>5.3378448053622067</v>
      </c>
      <c r="L101" s="188">
        <f t="shared" si="29"/>
        <v>-0.46818379488700668</v>
      </c>
    </row>
    <row r="102" spans="2:12" x14ac:dyDescent="0.25">
      <c r="B102" s="116" t="s">
        <v>86</v>
      </c>
      <c r="C102" s="187">
        <v>8.1765730880929333</v>
      </c>
      <c r="D102" s="188" t="s">
        <v>249</v>
      </c>
      <c r="E102" s="187">
        <v>6.5708221225710011</v>
      </c>
      <c r="F102" s="188">
        <f t="shared" si="30"/>
        <v>-1.6057509655219322</v>
      </c>
      <c r="G102" s="187">
        <v>7.2864087783873881</v>
      </c>
      <c r="H102" s="188">
        <f t="shared" si="30"/>
        <v>0.71558665581638703</v>
      </c>
      <c r="I102" s="187">
        <v>6.5345427768108184</v>
      </c>
      <c r="J102" s="188">
        <f t="shared" si="31"/>
        <v>-0.75186600157656969</v>
      </c>
      <c r="K102" s="187">
        <v>5.9778301539368046</v>
      </c>
      <c r="L102" s="188">
        <f t="shared" si="29"/>
        <v>-0.5567126228740138</v>
      </c>
    </row>
    <row r="103" spans="2:12" x14ac:dyDescent="0.25">
      <c r="B103" s="116" t="s">
        <v>88</v>
      </c>
      <c r="C103" s="187">
        <v>9.841807909604519</v>
      </c>
      <c r="D103" s="188" t="s">
        <v>249</v>
      </c>
      <c r="E103" s="187">
        <v>6.6500673854447436</v>
      </c>
      <c r="F103" s="188">
        <f t="shared" si="30"/>
        <v>-3.1917405241597754</v>
      </c>
      <c r="G103" s="187">
        <v>7.4098608193277311</v>
      </c>
      <c r="H103" s="188">
        <f t="shared" si="30"/>
        <v>0.75979343388298748</v>
      </c>
      <c r="I103" s="187">
        <v>6.6567238689547583</v>
      </c>
      <c r="J103" s="188">
        <f t="shared" si="31"/>
        <v>-0.75313695037297279</v>
      </c>
      <c r="K103" s="187"/>
      <c r="L103" s="188"/>
    </row>
    <row r="104" spans="2:12" x14ac:dyDescent="0.25">
      <c r="B104" s="116" t="s">
        <v>90</v>
      </c>
      <c r="C104" s="187">
        <v>9.0528089887640455</v>
      </c>
      <c r="D104" s="188">
        <v>2.9556238035788605</v>
      </c>
      <c r="E104" s="187">
        <v>8.0107416127133604</v>
      </c>
      <c r="F104" s="188">
        <f t="shared" si="30"/>
        <v>-1.0420673760506851</v>
      </c>
      <c r="G104" s="187">
        <v>7.8473442622950822</v>
      </c>
      <c r="H104" s="188">
        <f t="shared" si="30"/>
        <v>-0.16339735041827819</v>
      </c>
      <c r="I104" s="187">
        <v>6.874671505443624</v>
      </c>
      <c r="J104" s="188">
        <f t="shared" si="31"/>
        <v>-0.97267275685145815</v>
      </c>
      <c r="K104" s="187"/>
      <c r="L104" s="188"/>
    </row>
    <row r="105" spans="2:12" x14ac:dyDescent="0.25">
      <c r="B105" s="116" t="s">
        <v>92</v>
      </c>
      <c r="C105" s="187">
        <v>8.8807339449541285</v>
      </c>
      <c r="D105" s="188">
        <v>2.4809861517637124</v>
      </c>
      <c r="E105" s="187">
        <v>7.3590079278492979</v>
      </c>
      <c r="F105" s="188">
        <f t="shared" si="30"/>
        <v>-1.5217260171048306</v>
      </c>
      <c r="G105" s="187">
        <v>6.853787473233405</v>
      </c>
      <c r="H105" s="188">
        <f t="shared" si="30"/>
        <v>-0.50522045461589293</v>
      </c>
      <c r="I105" s="187">
        <v>6.354811778992107</v>
      </c>
      <c r="J105" s="188">
        <f t="shared" si="31"/>
        <v>-0.49897569424129795</v>
      </c>
      <c r="K105" s="187"/>
      <c r="L105" s="188"/>
    </row>
    <row r="106" spans="2:12" x14ac:dyDescent="0.25">
      <c r="B106" s="116" t="s">
        <v>94</v>
      </c>
      <c r="C106" s="187">
        <v>7.532561379070172</v>
      </c>
      <c r="D106" s="188">
        <v>2.3561712241020771</v>
      </c>
      <c r="E106" s="187">
        <v>6.206409748365366</v>
      </c>
      <c r="F106" s="188">
        <f t="shared" si="30"/>
        <v>-1.326151630704806</v>
      </c>
      <c r="G106" s="187">
        <v>6.4038626855407186</v>
      </c>
      <c r="H106" s="188">
        <f t="shared" si="30"/>
        <v>0.19745293717535262</v>
      </c>
      <c r="I106" s="187">
        <v>6.1601834753082745</v>
      </c>
      <c r="J106" s="188">
        <f t="shared" si="31"/>
        <v>-0.2436792102324441</v>
      </c>
      <c r="K106" s="187"/>
      <c r="L106" s="188"/>
    </row>
    <row r="107" spans="2:12" x14ac:dyDescent="0.25">
      <c r="B107" s="116" t="s">
        <v>96</v>
      </c>
      <c r="C107" s="187">
        <v>8.5613607460788472</v>
      </c>
      <c r="D107" s="188">
        <v>4.1756185585788472</v>
      </c>
      <c r="E107" s="187">
        <v>6.6887816646562124</v>
      </c>
      <c r="F107" s="188">
        <f t="shared" si="30"/>
        <v>-1.8725790814226349</v>
      </c>
      <c r="G107" s="187">
        <v>6.3679612269625663</v>
      </c>
      <c r="H107" s="188">
        <f t="shared" si="30"/>
        <v>-0.3208204376936461</v>
      </c>
      <c r="I107" s="187">
        <v>5.6514589931936117</v>
      </c>
      <c r="J107" s="188">
        <f t="shared" si="31"/>
        <v>-0.71650223376895461</v>
      </c>
      <c r="K107" s="187"/>
      <c r="L107" s="188"/>
    </row>
    <row r="108" spans="2:12" x14ac:dyDescent="0.25">
      <c r="B108" s="116" t="s">
        <v>98</v>
      </c>
      <c r="C108" s="187">
        <v>7.9421218694537563</v>
      </c>
      <c r="D108" s="188">
        <v>-0.33366452410878988</v>
      </c>
      <c r="E108" s="187">
        <v>6.275511432009627</v>
      </c>
      <c r="F108" s="188">
        <f t="shared" si="30"/>
        <v>-1.6666104374441293</v>
      </c>
      <c r="G108" s="187">
        <v>5.4969373126547634</v>
      </c>
      <c r="H108" s="188">
        <f t="shared" si="30"/>
        <v>-0.77857411935486365</v>
      </c>
      <c r="I108" s="187">
        <v>5.2467171579578267</v>
      </c>
      <c r="J108" s="188">
        <f t="shared" si="31"/>
        <v>-0.2502201546969367</v>
      </c>
      <c r="K108" s="187"/>
      <c r="L108" s="188"/>
    </row>
    <row r="109" spans="2:12" ht="15.75" x14ac:dyDescent="0.25">
      <c r="B109" s="119" t="s">
        <v>32</v>
      </c>
      <c r="C109" s="189">
        <v>8.7250281473493914</v>
      </c>
      <c r="D109" s="190">
        <v>1.968869198476666</v>
      </c>
      <c r="E109" s="189">
        <v>6.2369073253971479</v>
      </c>
      <c r="F109" s="190">
        <f t="shared" si="30"/>
        <v>-2.4881208219522435</v>
      </c>
      <c r="G109" s="189">
        <v>6.5780161509250608</v>
      </c>
      <c r="H109" s="190">
        <f t="shared" si="30"/>
        <v>0.34110882552791288</v>
      </c>
      <c r="I109" s="189">
        <v>6.0190031529217407</v>
      </c>
      <c r="J109" s="190">
        <f t="shared" si="31"/>
        <v>-0.55901299800332005</v>
      </c>
      <c r="K109" s="189">
        <v>5.5833187428871573</v>
      </c>
      <c r="L109" s="190">
        <v>-0.32868891787272769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305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23.921666666666667</v>
      </c>
      <c r="D119" s="188">
        <v>16.957916460701927</v>
      </c>
      <c r="E119" s="187">
        <v>6.5380669546436287</v>
      </c>
      <c r="F119" s="188">
        <f t="shared" ref="F119:H121" si="35">IFERROR(E119-C119,"-")</f>
        <v>-17.383599712023038</v>
      </c>
      <c r="G119" s="187">
        <v>7.0759036144578316</v>
      </c>
      <c r="H119" s="188">
        <f t="shared" si="35"/>
        <v>0.53783665981420281</v>
      </c>
      <c r="I119" s="187">
        <v>5.3075824063679971</v>
      </c>
      <c r="J119" s="188">
        <f t="shared" ref="J119:J121" si="36">IFERROR(I119-G119,"-")</f>
        <v>-1.7683212080898345</v>
      </c>
      <c r="K119" s="187">
        <v>5.485535029627048</v>
      </c>
      <c r="L119" s="188">
        <f t="shared" ref="L119:L124" si="37">IFERROR(K119-I119,"-")</f>
        <v>0.17795262325905092</v>
      </c>
    </row>
    <row r="120" spans="1:13" x14ac:dyDescent="0.25">
      <c r="B120" s="116" t="s">
        <v>78</v>
      </c>
      <c r="C120" s="187">
        <v>11.833333333333334</v>
      </c>
      <c r="D120" s="188">
        <v>4.8805917823587164</v>
      </c>
      <c r="E120" s="187">
        <v>5.1562280701754384</v>
      </c>
      <c r="F120" s="188">
        <f t="shared" si="35"/>
        <v>-6.6771052631578955</v>
      </c>
      <c r="G120" s="187">
        <v>6.4152956869719873</v>
      </c>
      <c r="H120" s="188">
        <f t="shared" si="35"/>
        <v>1.2590676167965489</v>
      </c>
      <c r="I120" s="187">
        <v>6.0825576241134751</v>
      </c>
      <c r="J120" s="188">
        <f t="shared" si="36"/>
        <v>-0.33273806285851215</v>
      </c>
      <c r="K120" s="187">
        <v>4.9888579387186631</v>
      </c>
      <c r="L120" s="188">
        <f t="shared" si="37"/>
        <v>-1.093699685394812</v>
      </c>
    </row>
    <row r="121" spans="1:13" x14ac:dyDescent="0.25">
      <c r="B121" s="116" t="s">
        <v>80</v>
      </c>
      <c r="C121" s="187">
        <v>17.187134502923978</v>
      </c>
      <c r="D121" s="188">
        <v>6.9602735340385902</v>
      </c>
      <c r="E121" s="187">
        <v>4.7230411864558208</v>
      </c>
      <c r="F121" s="188">
        <f t="shared" si="35"/>
        <v>-12.464093316468158</v>
      </c>
      <c r="G121" s="187">
        <v>5.6702086553323028</v>
      </c>
      <c r="H121" s="188">
        <f t="shared" si="35"/>
        <v>0.94716746887648195</v>
      </c>
      <c r="I121" s="187">
        <v>6.0071238702817649</v>
      </c>
      <c r="J121" s="188">
        <f t="shared" si="36"/>
        <v>0.33691521494946208</v>
      </c>
      <c r="K121" s="187">
        <v>5.4193778684344718</v>
      </c>
      <c r="L121" s="188">
        <f t="shared" si="37"/>
        <v>-0.58774600184729309</v>
      </c>
    </row>
    <row r="122" spans="1:13" x14ac:dyDescent="0.25">
      <c r="B122" s="116" t="s">
        <v>82</v>
      </c>
      <c r="C122" s="187">
        <v>29.11392405063291</v>
      </c>
      <c r="D122" s="188" t="s">
        <v>249</v>
      </c>
      <c r="E122" s="187">
        <v>4.8056677018633538</v>
      </c>
      <c r="F122" s="188">
        <f>IFERROR(E122-C122,"-")</f>
        <v>-24.308256348769557</v>
      </c>
      <c r="G122" s="187">
        <v>5.6477987421383649</v>
      </c>
      <c r="H122" s="188">
        <f>IFERROR(G122-E122,"-")</f>
        <v>0.84213104027501107</v>
      </c>
      <c r="I122" s="187">
        <v>5.5141093474426812</v>
      </c>
      <c r="J122" s="188">
        <f>IFERROR(I122-G122,"-")</f>
        <v>-0.13368939469568364</v>
      </c>
      <c r="K122" s="187">
        <v>5.1974039460020771</v>
      </c>
      <c r="L122" s="188">
        <f t="shared" si="37"/>
        <v>-0.31670540144060411</v>
      </c>
    </row>
    <row r="123" spans="1:13" x14ac:dyDescent="0.25">
      <c r="B123" s="116" t="s">
        <v>84</v>
      </c>
      <c r="C123" s="187">
        <v>14.308724832214764</v>
      </c>
      <c r="D123" s="188" t="s">
        <v>249</v>
      </c>
      <c r="E123" s="187">
        <v>5.3315962007228714</v>
      </c>
      <c r="F123" s="188">
        <f t="shared" ref="F123:H131" si="38">IFERROR(E123-C123,"-")</f>
        <v>-8.9771286314918939</v>
      </c>
      <c r="G123" s="187">
        <v>5.6281161403851794</v>
      </c>
      <c r="H123" s="188">
        <f t="shared" si="38"/>
        <v>0.29651993966230794</v>
      </c>
      <c r="I123" s="187">
        <v>5.1931303244516949</v>
      </c>
      <c r="J123" s="188">
        <f t="shared" ref="J123:J131" si="39">IFERROR(I123-G123,"-")</f>
        <v>-0.43498581593348451</v>
      </c>
      <c r="K123" s="187">
        <v>5.2536204268292686</v>
      </c>
      <c r="L123" s="188">
        <f t="shared" si="37"/>
        <v>6.0490102377573685E-2</v>
      </c>
    </row>
    <row r="124" spans="1:13" x14ac:dyDescent="0.25">
      <c r="B124" s="116" t="s">
        <v>86</v>
      </c>
      <c r="C124" s="187">
        <v>12.987714987714988</v>
      </c>
      <c r="D124" s="188" t="s">
        <v>249</v>
      </c>
      <c r="E124" s="187">
        <v>6.3493812663716014</v>
      </c>
      <c r="F124" s="188">
        <f t="shared" si="38"/>
        <v>-6.6383337213433862</v>
      </c>
      <c r="G124" s="187">
        <v>7.3081058726220016</v>
      </c>
      <c r="H124" s="188">
        <f t="shared" si="38"/>
        <v>0.95872460625040024</v>
      </c>
      <c r="I124" s="187">
        <v>6.1108343711083437</v>
      </c>
      <c r="J124" s="188">
        <f t="shared" si="39"/>
        <v>-1.1972715015136579</v>
      </c>
      <c r="K124" s="187">
        <v>5.7799839320555488</v>
      </c>
      <c r="L124" s="188">
        <f t="shared" si="37"/>
        <v>-0.33085043905279488</v>
      </c>
    </row>
    <row r="125" spans="1:13" x14ac:dyDescent="0.25">
      <c r="B125" s="116" t="s">
        <v>88</v>
      </c>
      <c r="C125" s="187">
        <v>8.2203659506762126</v>
      </c>
      <c r="D125" s="188" t="s">
        <v>249</v>
      </c>
      <c r="E125" s="187">
        <v>5.7398599958822318</v>
      </c>
      <c r="F125" s="188">
        <f t="shared" si="38"/>
        <v>-2.4805059547939807</v>
      </c>
      <c r="G125" s="187">
        <v>7.6511909568025835</v>
      </c>
      <c r="H125" s="188">
        <f t="shared" si="38"/>
        <v>1.9113309609203517</v>
      </c>
      <c r="I125" s="187">
        <v>6.5658185309649548</v>
      </c>
      <c r="J125" s="188">
        <f t="shared" si="39"/>
        <v>-1.0853724258376287</v>
      </c>
      <c r="K125" s="187"/>
      <c r="L125" s="188"/>
    </row>
    <row r="126" spans="1:13" x14ac:dyDescent="0.25">
      <c r="B126" s="116" t="s">
        <v>90</v>
      </c>
      <c r="C126" s="187">
        <v>8.5341272146383975</v>
      </c>
      <c r="D126" s="188">
        <v>3.4223901254365199</v>
      </c>
      <c r="E126" s="187">
        <v>8.2577308362369344</v>
      </c>
      <c r="F126" s="188">
        <f t="shared" si="38"/>
        <v>-0.27639637840146314</v>
      </c>
      <c r="G126" s="187">
        <v>8.3209278870398382</v>
      </c>
      <c r="H126" s="188">
        <f t="shared" si="38"/>
        <v>6.3197050802903831E-2</v>
      </c>
      <c r="I126" s="187">
        <v>6.6951910112359547</v>
      </c>
      <c r="J126" s="188">
        <f t="shared" si="39"/>
        <v>-1.6257368758038835</v>
      </c>
      <c r="K126" s="187"/>
      <c r="L126" s="188"/>
    </row>
    <row r="127" spans="1:13" x14ac:dyDescent="0.25">
      <c r="B127" s="116" t="s">
        <v>92</v>
      </c>
      <c r="C127" s="187">
        <v>8.8707849249079054</v>
      </c>
      <c r="D127" s="188">
        <v>3.5757426032634072</v>
      </c>
      <c r="E127" s="187">
        <v>7.502688172043011</v>
      </c>
      <c r="F127" s="188">
        <f t="shared" si="38"/>
        <v>-1.3680967528648944</v>
      </c>
      <c r="G127" s="187">
        <v>7.0556511180815544</v>
      </c>
      <c r="H127" s="188">
        <f t="shared" si="38"/>
        <v>-0.44703705396145654</v>
      </c>
      <c r="I127" s="187">
        <v>6.4777700186219738</v>
      </c>
      <c r="J127" s="188">
        <f t="shared" si="39"/>
        <v>-0.57788109945958066</v>
      </c>
      <c r="K127" s="187"/>
      <c r="L127" s="188"/>
    </row>
    <row r="128" spans="1:13" x14ac:dyDescent="0.25">
      <c r="A128" s="122"/>
      <c r="B128" s="116" t="s">
        <v>94</v>
      </c>
      <c r="C128" s="187">
        <v>7.5337959750173491</v>
      </c>
      <c r="D128" s="188">
        <v>3.302307836987155</v>
      </c>
      <c r="E128" s="187">
        <v>6.1844487109160724</v>
      </c>
      <c r="F128" s="188">
        <f t="shared" si="38"/>
        <v>-1.3493472641012767</v>
      </c>
      <c r="G128" s="187">
        <v>6.4350112697220139</v>
      </c>
      <c r="H128" s="188">
        <f t="shared" si="38"/>
        <v>0.25056255880594147</v>
      </c>
      <c r="I128" s="187">
        <v>6.0587956377430059</v>
      </c>
      <c r="J128" s="188">
        <f t="shared" si="39"/>
        <v>-0.37621563197900798</v>
      </c>
      <c r="K128" s="187"/>
      <c r="L128" s="188"/>
    </row>
    <row r="129" spans="2:13" x14ac:dyDescent="0.25">
      <c r="B129" s="116" t="s">
        <v>96</v>
      </c>
      <c r="C129" s="187">
        <v>9.3559194428759653</v>
      </c>
      <c r="D129" s="188">
        <v>5.1144456304520922</v>
      </c>
      <c r="E129" s="187">
        <v>6.8399476668120363</v>
      </c>
      <c r="F129" s="188">
        <f t="shared" si="38"/>
        <v>-2.5159717760639291</v>
      </c>
      <c r="G129" s="187">
        <v>6.2889388104407358</v>
      </c>
      <c r="H129" s="188">
        <f t="shared" si="38"/>
        <v>-0.55100885637130048</v>
      </c>
      <c r="I129" s="187">
        <v>5.0955604883462815</v>
      </c>
      <c r="J129" s="188">
        <f t="shared" si="39"/>
        <v>-1.1933783220944543</v>
      </c>
      <c r="K129" s="187"/>
      <c r="L129" s="188"/>
    </row>
    <row r="130" spans="2:13" x14ac:dyDescent="0.25">
      <c r="B130" s="116" t="s">
        <v>98</v>
      </c>
      <c r="C130" s="187">
        <v>10.613690865489426</v>
      </c>
      <c r="D130" s="188">
        <v>1.7298618692068981</v>
      </c>
      <c r="E130" s="187">
        <v>6.3220577871740664</v>
      </c>
      <c r="F130" s="188">
        <f t="shared" si="38"/>
        <v>-4.2916330783153596</v>
      </c>
      <c r="G130" s="187">
        <v>4.8761477918670746</v>
      </c>
      <c r="H130" s="188">
        <f t="shared" si="38"/>
        <v>-1.4459099953069918</v>
      </c>
      <c r="I130" s="187">
        <v>5.0070480441677434</v>
      </c>
      <c r="J130" s="188">
        <f t="shared" si="39"/>
        <v>0.13090025230066882</v>
      </c>
      <c r="K130" s="187"/>
      <c r="L130" s="188"/>
    </row>
    <row r="131" spans="2:13" ht="15.75" x14ac:dyDescent="0.25">
      <c r="B131" s="119" t="s">
        <v>32</v>
      </c>
      <c r="C131" s="189">
        <v>9.382254214530807</v>
      </c>
      <c r="D131" s="190">
        <v>2.5119259604181545</v>
      </c>
      <c r="E131" s="189">
        <v>6.0541886533237577</v>
      </c>
      <c r="F131" s="190">
        <f t="shared" si="38"/>
        <v>-3.3280655612070493</v>
      </c>
      <c r="G131" s="189">
        <v>6.5252711292339853</v>
      </c>
      <c r="H131" s="190">
        <f t="shared" si="38"/>
        <v>0.47108247591022767</v>
      </c>
      <c r="I131" s="189">
        <v>5.851669227781624</v>
      </c>
      <c r="J131" s="190">
        <f t="shared" si="39"/>
        <v>-0.67360190145236132</v>
      </c>
      <c r="K131" s="189">
        <v>5.3500098448099953</v>
      </c>
      <c r="L131" s="190">
        <v>-0.32929557701675893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306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2.5</v>
      </c>
      <c r="D141" s="188">
        <v>-7.7066905615292711</v>
      </c>
      <c r="E141" s="187">
        <v>6.2490613266583228</v>
      </c>
      <c r="F141" s="188">
        <f t="shared" ref="F141:H143" si="43">IFERROR(E141-C141,"-")</f>
        <v>3.7490613266583228</v>
      </c>
      <c r="G141" s="187">
        <v>5.2128966223132034</v>
      </c>
      <c r="H141" s="188">
        <f t="shared" si="43"/>
        <v>-1.0361647043451194</v>
      </c>
      <c r="I141" s="187">
        <v>8.7137850467289724</v>
      </c>
      <c r="J141" s="188">
        <f t="shared" ref="J141:J143" si="44">IFERROR(I141-G141,"-")</f>
        <v>3.500888424415769</v>
      </c>
      <c r="K141" s="187">
        <v>5.7509157509157509</v>
      </c>
      <c r="L141" s="188">
        <f t="shared" ref="L141:L146" si="45">IFERROR(K141-I141,"-")</f>
        <v>-2.9628692958132214</v>
      </c>
    </row>
    <row r="142" spans="2:13" x14ac:dyDescent="0.25">
      <c r="B142" s="116" t="s">
        <v>78</v>
      </c>
      <c r="C142" s="187">
        <v>9.4146341463414629</v>
      </c>
      <c r="D142" s="188">
        <v>1.4421932014595731</v>
      </c>
      <c r="E142" s="187">
        <v>5.5432989690721648</v>
      </c>
      <c r="F142" s="188">
        <f t="shared" si="43"/>
        <v>-3.8713351772692981</v>
      </c>
      <c r="G142" s="187">
        <v>6.93213296398892</v>
      </c>
      <c r="H142" s="188">
        <f t="shared" si="43"/>
        <v>1.3888339949167552</v>
      </c>
      <c r="I142" s="187">
        <v>7.9866488651535379</v>
      </c>
      <c r="J142" s="188">
        <f t="shared" si="44"/>
        <v>1.0545159011646179</v>
      </c>
      <c r="K142" s="187">
        <v>5.5122699386503067</v>
      </c>
      <c r="L142" s="188">
        <f t="shared" si="45"/>
        <v>-2.4743789265032312</v>
      </c>
    </row>
    <row r="143" spans="2:13" x14ac:dyDescent="0.25">
      <c r="B143" s="116" t="s">
        <v>80</v>
      </c>
      <c r="C143" s="187">
        <v>12.169139465875372</v>
      </c>
      <c r="D143" s="188">
        <v>7.5840772252114714</v>
      </c>
      <c r="E143" s="187">
        <v>6.3925327951564075</v>
      </c>
      <c r="F143" s="188">
        <f t="shared" si="43"/>
        <v>-5.7766066707189641</v>
      </c>
      <c r="G143" s="187">
        <v>6.4939759036144578</v>
      </c>
      <c r="H143" s="188">
        <f t="shared" si="43"/>
        <v>0.10144310845805027</v>
      </c>
      <c r="I143" s="187">
        <v>4.7348798674399335</v>
      </c>
      <c r="J143" s="188">
        <f t="shared" si="44"/>
        <v>-1.7590960361745243</v>
      </c>
      <c r="K143" s="187">
        <v>5.6255886970172684</v>
      </c>
      <c r="L143" s="188">
        <f t="shared" si="45"/>
        <v>0.89070882957733488</v>
      </c>
    </row>
    <row r="144" spans="2:13" x14ac:dyDescent="0.25">
      <c r="B144" s="116" t="s">
        <v>82</v>
      </c>
      <c r="C144" s="187">
        <v>16.604166666666668</v>
      </c>
      <c r="D144" s="188" t="s">
        <v>249</v>
      </c>
      <c r="E144" s="187">
        <v>6.2307692307692308</v>
      </c>
      <c r="F144" s="188">
        <f>IFERROR(E144-C144,"-")</f>
        <v>-10.373397435897438</v>
      </c>
      <c r="G144" s="187">
        <v>7.5632377740303545</v>
      </c>
      <c r="H144" s="188">
        <f>IFERROR(G144-E144,"-")</f>
        <v>1.3324685432611236</v>
      </c>
      <c r="I144" s="187">
        <v>6.1542699724517904</v>
      </c>
      <c r="J144" s="188">
        <f>IFERROR(I144-G144,"-")</f>
        <v>-1.408967801578564</v>
      </c>
      <c r="K144" s="187">
        <v>5.2841854934601669</v>
      </c>
      <c r="L144" s="188">
        <f t="shared" si="45"/>
        <v>-0.87008447899162356</v>
      </c>
    </row>
    <row r="145" spans="1:13" x14ac:dyDescent="0.25">
      <c r="B145" s="116" t="s">
        <v>84</v>
      </c>
      <c r="C145" s="187">
        <v>14.590452261306533</v>
      </c>
      <c r="D145" s="188" t="s">
        <v>249</v>
      </c>
      <c r="E145" s="187">
        <v>13.061185468451242</v>
      </c>
      <c r="F145" s="188">
        <f t="shared" ref="F145:H153" si="46">IFERROR(E145-C145,"-")</f>
        <v>-1.5292667928552905</v>
      </c>
      <c r="G145" s="187">
        <v>7.9407540394973068</v>
      </c>
      <c r="H145" s="188">
        <f t="shared" si="46"/>
        <v>-5.1204314289539354</v>
      </c>
      <c r="I145" s="187">
        <v>7.2033639143730888</v>
      </c>
      <c r="J145" s="188">
        <f t="shared" ref="J145:J153" si="47">IFERROR(I145-G145,"-")</f>
        <v>-0.73739012512421809</v>
      </c>
      <c r="K145" s="187">
        <v>6.2518159806295399</v>
      </c>
      <c r="L145" s="188">
        <f t="shared" si="45"/>
        <v>-0.95154793374354885</v>
      </c>
    </row>
    <row r="146" spans="1:13" x14ac:dyDescent="0.25">
      <c r="B146" s="116" t="s">
        <v>86</v>
      </c>
      <c r="C146" s="187">
        <v>4.7831498324557202</v>
      </c>
      <c r="D146" s="188" t="s">
        <v>249</v>
      </c>
      <c r="E146" s="187">
        <v>6.6303317535545023</v>
      </c>
      <c r="F146" s="188">
        <f t="shared" si="46"/>
        <v>1.8471819210987821</v>
      </c>
      <c r="G146" s="187">
        <v>6.8303393213572852</v>
      </c>
      <c r="H146" s="188">
        <f t="shared" si="46"/>
        <v>0.20000756780278284</v>
      </c>
      <c r="I146" s="187">
        <v>7.620056497175141</v>
      </c>
      <c r="J146" s="188">
        <f t="shared" si="47"/>
        <v>0.78971717581785583</v>
      </c>
      <c r="K146" s="187">
        <v>7.5452380952380951</v>
      </c>
      <c r="L146" s="188">
        <f t="shared" si="45"/>
        <v>-7.481840193704592E-2</v>
      </c>
    </row>
    <row r="147" spans="1:13" x14ac:dyDescent="0.25">
      <c r="B147" s="116" t="s">
        <v>88</v>
      </c>
      <c r="C147" s="187">
        <v>13.025882352941176</v>
      </c>
      <c r="D147" s="188" t="s">
        <v>249</v>
      </c>
      <c r="E147" s="187">
        <v>7.0081521739130439</v>
      </c>
      <c r="F147" s="188">
        <f t="shared" si="46"/>
        <v>-6.0177301790281321</v>
      </c>
      <c r="G147" s="187">
        <v>6.9790476190476189</v>
      </c>
      <c r="H147" s="188">
        <f t="shared" si="46"/>
        <v>-2.9104554865424959E-2</v>
      </c>
      <c r="I147" s="187">
        <v>6.3723776223776225</v>
      </c>
      <c r="J147" s="188">
        <f t="shared" si="47"/>
        <v>-0.60666999666999644</v>
      </c>
      <c r="K147" s="187"/>
      <c r="L147" s="188"/>
    </row>
    <row r="148" spans="1:13" x14ac:dyDescent="0.25">
      <c r="B148" s="116" t="s">
        <v>90</v>
      </c>
      <c r="C148" s="187">
        <v>9.3961218836565106</v>
      </c>
      <c r="D148" s="188">
        <v>2.689489230595286</v>
      </c>
      <c r="E148" s="187">
        <v>8.0383480825958706</v>
      </c>
      <c r="F148" s="188">
        <f t="shared" si="46"/>
        <v>-1.3577738010606399</v>
      </c>
      <c r="G148" s="187">
        <v>7.5965217391304352</v>
      </c>
      <c r="H148" s="188">
        <f t="shared" si="46"/>
        <v>-0.44182634346543548</v>
      </c>
      <c r="I148" s="187">
        <v>7.2854077253218881</v>
      </c>
      <c r="J148" s="188">
        <f t="shared" si="47"/>
        <v>-0.31111401380854709</v>
      </c>
      <c r="K148" s="187"/>
      <c r="L148" s="188"/>
    </row>
    <row r="149" spans="1:13" x14ac:dyDescent="0.25">
      <c r="B149" s="116" t="s">
        <v>92</v>
      </c>
      <c r="C149" s="187">
        <v>7.9540229885057467</v>
      </c>
      <c r="D149" s="188">
        <v>-1.7356321839080469</v>
      </c>
      <c r="E149" s="187">
        <v>6.5543859649122806</v>
      </c>
      <c r="F149" s="188">
        <f t="shared" si="46"/>
        <v>-1.3996370235934661</v>
      </c>
      <c r="G149" s="187">
        <v>7.6707818930041149</v>
      </c>
      <c r="H149" s="188">
        <f t="shared" si="46"/>
        <v>1.1163959280918343</v>
      </c>
      <c r="I149" s="187">
        <v>6.6504201680672272</v>
      </c>
      <c r="J149" s="188">
        <f t="shared" si="47"/>
        <v>-1.0203617249368877</v>
      </c>
      <c r="K149" s="187"/>
      <c r="L149" s="188"/>
    </row>
    <row r="150" spans="1:13" x14ac:dyDescent="0.25">
      <c r="A150" s="122"/>
      <c r="B150" s="116" t="s">
        <v>94</v>
      </c>
      <c r="C150" s="187">
        <v>7.3981191222570537</v>
      </c>
      <c r="D150" s="188">
        <v>2.2585842385361232</v>
      </c>
      <c r="E150" s="187">
        <v>7.5462478184991273</v>
      </c>
      <c r="F150" s="188">
        <f t="shared" si="46"/>
        <v>0.14812869624207359</v>
      </c>
      <c r="G150" s="187">
        <v>7.9536152796725785</v>
      </c>
      <c r="H150" s="188">
        <f t="shared" si="46"/>
        <v>0.40736746117345124</v>
      </c>
      <c r="I150" s="187">
        <v>6.045300113250283</v>
      </c>
      <c r="J150" s="188">
        <f t="shared" si="47"/>
        <v>-1.9083151664222955</v>
      </c>
      <c r="K150" s="187"/>
      <c r="L150" s="188"/>
    </row>
    <row r="151" spans="1:13" x14ac:dyDescent="0.25">
      <c r="B151" s="116" t="s">
        <v>96</v>
      </c>
      <c r="C151" s="187">
        <v>8.9674220963172804</v>
      </c>
      <c r="D151" s="188">
        <v>5.1051998740950584</v>
      </c>
      <c r="E151" s="187">
        <v>6.2333333333333334</v>
      </c>
      <c r="F151" s="188">
        <f t="shared" si="46"/>
        <v>-2.734088762983947</v>
      </c>
      <c r="G151" s="187">
        <v>7.3637274549098199</v>
      </c>
      <c r="H151" s="188">
        <f t="shared" si="46"/>
        <v>1.1303941215764866</v>
      </c>
      <c r="I151" s="187">
        <v>6.376753507014028</v>
      </c>
      <c r="J151" s="188">
        <f t="shared" si="47"/>
        <v>-0.98697394789579196</v>
      </c>
      <c r="K151" s="187"/>
      <c r="L151" s="188"/>
    </row>
    <row r="152" spans="1:13" x14ac:dyDescent="0.25">
      <c r="B152" s="116" t="s">
        <v>98</v>
      </c>
      <c r="C152" s="187">
        <v>6.4748110831234253</v>
      </c>
      <c r="D152" s="188">
        <v>0.93204792522868818</v>
      </c>
      <c r="E152" s="187">
        <v>6.0465116279069768</v>
      </c>
      <c r="F152" s="188">
        <f t="shared" si="46"/>
        <v>-0.42829945521644852</v>
      </c>
      <c r="G152" s="187">
        <v>8.2883116883116887</v>
      </c>
      <c r="H152" s="188">
        <f t="shared" si="46"/>
        <v>2.2418000604047119</v>
      </c>
      <c r="I152" s="187">
        <v>5.4688679245283023</v>
      </c>
      <c r="J152" s="188">
        <f t="shared" si="47"/>
        <v>-2.8194437637833865</v>
      </c>
      <c r="K152" s="187"/>
      <c r="L152" s="188"/>
    </row>
    <row r="153" spans="1:13" ht="15.75" x14ac:dyDescent="0.25">
      <c r="B153" s="119" t="s">
        <v>32</v>
      </c>
      <c r="C153" s="189">
        <v>7.9309434486591632</v>
      </c>
      <c r="D153" s="190">
        <v>0.87620463101762436</v>
      </c>
      <c r="E153" s="189">
        <v>6.7909909909909913</v>
      </c>
      <c r="F153" s="190">
        <f t="shared" si="46"/>
        <v>-1.1399524576681719</v>
      </c>
      <c r="G153" s="189">
        <v>7.134335368717708</v>
      </c>
      <c r="H153" s="190">
        <f t="shared" si="46"/>
        <v>0.34334437772671667</v>
      </c>
      <c r="I153" s="189">
        <v>6.5528108163057839</v>
      </c>
      <c r="J153" s="190">
        <f t="shared" si="47"/>
        <v>-0.58152455241192413</v>
      </c>
      <c r="K153" s="189">
        <v>5.7877766069546892</v>
      </c>
      <c r="L153" s="190">
        <v>-1.045588393995339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307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1.9777777777777779</v>
      </c>
      <c r="D163" s="188">
        <v>-3.9603266709649692</v>
      </c>
      <c r="E163" s="187">
        <v>5.1819338422391859</v>
      </c>
      <c r="F163" s="188">
        <f t="shared" ref="F163:H165" si="51">IFERROR(E163-C163,"-")</f>
        <v>3.204156064461408</v>
      </c>
      <c r="G163" s="187">
        <v>5.5057324840764332</v>
      </c>
      <c r="H163" s="188">
        <f t="shared" si="51"/>
        <v>0.32379864183724738</v>
      </c>
      <c r="I163" s="187">
        <v>5.8741319444444446</v>
      </c>
      <c r="J163" s="188">
        <f t="shared" ref="J163:J165" si="52">IFERROR(I163-G163,"-")</f>
        <v>0.36839946036801141</v>
      </c>
      <c r="K163" s="187">
        <v>7.1914257228315055</v>
      </c>
      <c r="L163" s="188">
        <f t="shared" ref="L163:L168" si="53">IFERROR(K163-I163,"-")</f>
        <v>1.3172937783870609</v>
      </c>
    </row>
    <row r="164" spans="2:12" x14ac:dyDescent="0.25">
      <c r="B164" s="116" t="s">
        <v>78</v>
      </c>
      <c r="C164" s="187">
        <v>6.0033557046979862</v>
      </c>
      <c r="D164" s="188">
        <v>1.6139617653040466</v>
      </c>
      <c r="E164" s="187">
        <v>4.8488745980707399</v>
      </c>
      <c r="F164" s="188">
        <f t="shared" si="51"/>
        <v>-1.1544811066272462</v>
      </c>
      <c r="G164" s="187">
        <v>5.2434266327396095</v>
      </c>
      <c r="H164" s="188">
        <f t="shared" si="51"/>
        <v>0.39455203466886957</v>
      </c>
      <c r="I164" s="187">
        <v>5.3264248704663215</v>
      </c>
      <c r="J164" s="188">
        <f t="shared" si="52"/>
        <v>8.2998237726711999E-2</v>
      </c>
      <c r="K164" s="187">
        <v>6.2199074074074074</v>
      </c>
      <c r="L164" s="188">
        <f t="shared" si="53"/>
        <v>0.89348253694108593</v>
      </c>
    </row>
    <row r="165" spans="2:12" x14ac:dyDescent="0.25">
      <c r="B165" s="116" t="s">
        <v>80</v>
      </c>
      <c r="C165" s="187">
        <v>12.337563451776649</v>
      </c>
      <c r="D165" s="188">
        <v>8.1058918975244509</v>
      </c>
      <c r="E165" s="187">
        <v>5.5905752753977964</v>
      </c>
      <c r="F165" s="188">
        <f t="shared" si="51"/>
        <v>-6.7469881763788528</v>
      </c>
      <c r="G165" s="187">
        <v>6.1583541147132168</v>
      </c>
      <c r="H165" s="188">
        <f t="shared" si="51"/>
        <v>0.56777883931542039</v>
      </c>
      <c r="I165" s="187">
        <v>5.303303303303303</v>
      </c>
      <c r="J165" s="188">
        <f t="shared" si="52"/>
        <v>-0.85505081140991379</v>
      </c>
      <c r="K165" s="187">
        <v>6.6672661870503598</v>
      </c>
      <c r="L165" s="188">
        <f t="shared" si="53"/>
        <v>1.3639628837470568</v>
      </c>
    </row>
    <row r="166" spans="2:12" x14ac:dyDescent="0.25">
      <c r="B166" s="116" t="s">
        <v>82</v>
      </c>
      <c r="C166" s="187">
        <v>12.670378619153675</v>
      </c>
      <c r="D166" s="188" t="s">
        <v>249</v>
      </c>
      <c r="E166" s="187">
        <v>4.7073170731707314</v>
      </c>
      <c r="F166" s="188">
        <f>IFERROR(E166-C166,"-")</f>
        <v>-7.9630615459829439</v>
      </c>
      <c r="G166" s="187">
        <v>5.5823442136498516</v>
      </c>
      <c r="H166" s="188">
        <f>IFERROR(G166-E166,"-")</f>
        <v>0.87502714047912011</v>
      </c>
      <c r="I166" s="187">
        <v>7.2269457161543489</v>
      </c>
      <c r="J166" s="188">
        <f>IFERROR(I166-G166,"-")</f>
        <v>1.6446015025044973</v>
      </c>
      <c r="K166" s="187">
        <v>5.7203114860480211</v>
      </c>
      <c r="L166" s="188">
        <f t="shared" si="53"/>
        <v>-1.5066342301063278</v>
      </c>
    </row>
    <row r="167" spans="2:12" x14ac:dyDescent="0.25">
      <c r="B167" s="116" t="s">
        <v>84</v>
      </c>
      <c r="C167" s="187">
        <v>8.8278236914600559</v>
      </c>
      <c r="D167" s="188" t="s">
        <v>249</v>
      </c>
      <c r="E167" s="187">
        <v>5.8108108108108105</v>
      </c>
      <c r="F167" s="188">
        <f t="shared" ref="F167:H175" si="54">IFERROR(E167-C167,"-")</f>
        <v>-3.0170128806492453</v>
      </c>
      <c r="G167" s="187">
        <v>5.4254787676935887</v>
      </c>
      <c r="H167" s="188">
        <f t="shared" si="54"/>
        <v>-0.3853320431172218</v>
      </c>
      <c r="I167" s="187">
        <v>9.0991501416430598</v>
      </c>
      <c r="J167" s="188">
        <f t="shared" ref="J167:J175" si="55">IFERROR(I167-G167,"-")</f>
        <v>3.6736713739494711</v>
      </c>
      <c r="K167" s="187">
        <v>4.5783549783549784</v>
      </c>
      <c r="L167" s="188">
        <f t="shared" si="53"/>
        <v>-4.5207951632880814</v>
      </c>
    </row>
    <row r="168" spans="2:12" x14ac:dyDescent="0.25">
      <c r="B168" s="116" t="s">
        <v>86</v>
      </c>
      <c r="C168" s="187">
        <v>13.403603603603603</v>
      </c>
      <c r="D168" s="188" t="s">
        <v>249</v>
      </c>
      <c r="E168" s="187">
        <v>6.2152641878669277</v>
      </c>
      <c r="F168" s="188">
        <f t="shared" si="54"/>
        <v>-7.1883394157366753</v>
      </c>
      <c r="G168" s="187">
        <v>7.024236037934668</v>
      </c>
      <c r="H168" s="188">
        <f t="shared" si="54"/>
        <v>0.80897185006774031</v>
      </c>
      <c r="I168" s="187">
        <v>9.6474677259185704</v>
      </c>
      <c r="J168" s="188">
        <f t="shared" si="55"/>
        <v>2.6232316879839024</v>
      </c>
      <c r="K168" s="187">
        <v>5.5932666060054599</v>
      </c>
      <c r="L168" s="188">
        <f t="shared" si="53"/>
        <v>-4.0542011199131105</v>
      </c>
    </row>
    <row r="169" spans="2:12" x14ac:dyDescent="0.25">
      <c r="B169" s="116" t="s">
        <v>88</v>
      </c>
      <c r="C169" s="187">
        <v>12.340579710144928</v>
      </c>
      <c r="D169" s="188" t="s">
        <v>249</v>
      </c>
      <c r="E169" s="187">
        <v>6.7743589743589743</v>
      </c>
      <c r="F169" s="188">
        <f t="shared" si="54"/>
        <v>-5.5662207357859534</v>
      </c>
      <c r="G169" s="187">
        <v>5.4546912590216516</v>
      </c>
      <c r="H169" s="188">
        <f t="shared" si="54"/>
        <v>-1.3196677153373226</v>
      </c>
      <c r="I169" s="187">
        <v>5.4677650429799423</v>
      </c>
      <c r="J169" s="188">
        <f t="shared" si="55"/>
        <v>1.3073783958290619E-2</v>
      </c>
      <c r="K169" s="187"/>
      <c r="L169" s="188"/>
    </row>
    <row r="170" spans="2:12" x14ac:dyDescent="0.25">
      <c r="B170" s="116" t="s">
        <v>90</v>
      </c>
      <c r="C170" s="187">
        <v>11.88422247446084</v>
      </c>
      <c r="D170" s="188">
        <v>4.0720159016908868</v>
      </c>
      <c r="E170" s="187">
        <v>7.71830985915493</v>
      </c>
      <c r="F170" s="188">
        <f t="shared" si="54"/>
        <v>-4.1659126153059098</v>
      </c>
      <c r="G170" s="187">
        <v>5.6917431192660555</v>
      </c>
      <c r="H170" s="188">
        <f t="shared" si="54"/>
        <v>-2.0265667398888745</v>
      </c>
      <c r="I170" s="187">
        <v>6.6182873730043541</v>
      </c>
      <c r="J170" s="188">
        <f t="shared" si="55"/>
        <v>0.92654425373829863</v>
      </c>
      <c r="K170" s="187"/>
      <c r="L170" s="188"/>
    </row>
    <row r="171" spans="2:12" x14ac:dyDescent="0.25">
      <c r="B171" s="116" t="s">
        <v>92</v>
      </c>
      <c r="C171" s="187">
        <v>12.139837398373984</v>
      </c>
      <c r="D171" s="188">
        <v>5.5595904847937376</v>
      </c>
      <c r="E171" s="187">
        <v>8.5570469798657722</v>
      </c>
      <c r="F171" s="188">
        <f t="shared" si="54"/>
        <v>-3.5827904185082122</v>
      </c>
      <c r="G171" s="187">
        <v>6.1805447470817123</v>
      </c>
      <c r="H171" s="188">
        <f t="shared" si="54"/>
        <v>-2.3765022327840599</v>
      </c>
      <c r="I171" s="187">
        <v>5.0216262975778543</v>
      </c>
      <c r="J171" s="188">
        <f t="shared" si="55"/>
        <v>-1.158918449503858</v>
      </c>
      <c r="K171" s="187"/>
      <c r="L171" s="188"/>
    </row>
    <row r="172" spans="2:12" x14ac:dyDescent="0.25">
      <c r="B172" s="116" t="s">
        <v>94</v>
      </c>
      <c r="C172" s="187">
        <v>9.1653027823240585</v>
      </c>
      <c r="D172" s="188">
        <v>2.3363554139030063</v>
      </c>
      <c r="E172" s="187">
        <v>5.2829736211031175</v>
      </c>
      <c r="F172" s="188">
        <f t="shared" si="54"/>
        <v>-3.882329161220941</v>
      </c>
      <c r="G172" s="187">
        <v>6.4866151100535392</v>
      </c>
      <c r="H172" s="188">
        <f t="shared" si="54"/>
        <v>1.2036414889504217</v>
      </c>
      <c r="I172" s="187">
        <v>6.2872340425531918</v>
      </c>
      <c r="J172" s="188">
        <f t="shared" si="55"/>
        <v>-0.19938106750034734</v>
      </c>
      <c r="K172" s="187"/>
      <c r="L172" s="188"/>
    </row>
    <row r="173" spans="2:12" x14ac:dyDescent="0.25">
      <c r="B173" s="116" t="s">
        <v>96</v>
      </c>
      <c r="C173" s="187">
        <v>8.2072243346007596</v>
      </c>
      <c r="D173" s="188">
        <v>4.4537996770665131</v>
      </c>
      <c r="E173" s="187">
        <v>5.211267605633803</v>
      </c>
      <c r="F173" s="188">
        <f t="shared" si="54"/>
        <v>-2.9959567289669566</v>
      </c>
      <c r="G173" s="187">
        <v>6.8727436823104693</v>
      </c>
      <c r="H173" s="188">
        <f t="shared" si="54"/>
        <v>1.6614760766766663</v>
      </c>
      <c r="I173" s="187">
        <v>6.0352622061482819</v>
      </c>
      <c r="J173" s="188">
        <f t="shared" si="55"/>
        <v>-0.83748147616218738</v>
      </c>
      <c r="K173" s="187"/>
      <c r="L173" s="188"/>
    </row>
    <row r="174" spans="2:12" x14ac:dyDescent="0.25">
      <c r="B174" s="116" t="s">
        <v>98</v>
      </c>
      <c r="C174" s="187">
        <v>5.6374829001367992</v>
      </c>
      <c r="D174" s="188">
        <v>-0.49228809222961267</v>
      </c>
      <c r="E174" s="187">
        <v>4.7777777777777777</v>
      </c>
      <c r="F174" s="188">
        <f t="shared" si="54"/>
        <v>-0.85970512235902152</v>
      </c>
      <c r="G174" s="187">
        <v>6.3512195121951223</v>
      </c>
      <c r="H174" s="188">
        <f t="shared" si="54"/>
        <v>1.5734417344173446</v>
      </c>
      <c r="I174" s="187">
        <v>7.3898305084745761</v>
      </c>
      <c r="J174" s="188">
        <f t="shared" si="55"/>
        <v>1.0386109962794539</v>
      </c>
      <c r="K174" s="187"/>
      <c r="L174" s="188"/>
    </row>
    <row r="175" spans="2:12" ht="15.75" x14ac:dyDescent="0.25">
      <c r="B175" s="119" t="s">
        <v>32</v>
      </c>
      <c r="C175" s="189">
        <v>9.9629410020753042</v>
      </c>
      <c r="D175" s="190">
        <v>4.4052948851817897</v>
      </c>
      <c r="E175" s="189">
        <v>5.687565230356344</v>
      </c>
      <c r="F175" s="190">
        <f t="shared" si="54"/>
        <v>-4.2753757717189602</v>
      </c>
      <c r="G175" s="189">
        <v>5.9830817830817828</v>
      </c>
      <c r="H175" s="190">
        <f t="shared" si="54"/>
        <v>0.29551655272543886</v>
      </c>
      <c r="I175" s="189">
        <v>6.5687732342007434</v>
      </c>
      <c r="J175" s="190">
        <f t="shared" si="55"/>
        <v>0.58569145111896059</v>
      </c>
      <c r="K175" s="189">
        <v>5.9586455731334995</v>
      </c>
      <c r="L175" s="190">
        <v>-1.0207927418113352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308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4.8</v>
      </c>
      <c r="D185" s="188">
        <v>-1.5968749999999998</v>
      </c>
      <c r="E185" s="187">
        <v>6.9557894736842103</v>
      </c>
      <c r="F185" s="188">
        <f t="shared" ref="F185:H187" si="59">IFERROR(E185-C185,"-")</f>
        <v>2.1557894736842105</v>
      </c>
      <c r="G185" s="187">
        <v>6.4937500000000004</v>
      </c>
      <c r="H185" s="188">
        <f t="shared" si="59"/>
        <v>-0.46203947368420994</v>
      </c>
      <c r="I185" s="187">
        <v>7.4090909090909092</v>
      </c>
      <c r="J185" s="188">
        <f t="shared" ref="J185:J187" si="60">IFERROR(I185-G185,"-")</f>
        <v>0.91534090909090882</v>
      </c>
      <c r="K185" s="187">
        <v>7.5701219512195124</v>
      </c>
      <c r="L185" s="188">
        <f t="shared" ref="L185:L190" si="61">IFERROR(K185-I185,"-")</f>
        <v>0.1610310421286032</v>
      </c>
    </row>
    <row r="186" spans="1:13" x14ac:dyDescent="0.25">
      <c r="B186" s="116" t="s">
        <v>78</v>
      </c>
      <c r="C186" s="187">
        <v>3.88</v>
      </c>
      <c r="D186" s="188">
        <v>-3.2720618556701035</v>
      </c>
      <c r="E186" s="187">
        <v>7.1404682274247495</v>
      </c>
      <c r="F186" s="188">
        <f t="shared" si="59"/>
        <v>3.2604682274247496</v>
      </c>
      <c r="G186" s="187">
        <v>5.6514032496307234</v>
      </c>
      <c r="H186" s="188">
        <f t="shared" si="59"/>
        <v>-1.4890649777940261</v>
      </c>
      <c r="I186" s="187">
        <v>6.2104166666666663</v>
      </c>
      <c r="J186" s="188">
        <f t="shared" si="60"/>
        <v>0.55901341703594287</v>
      </c>
      <c r="K186" s="187">
        <v>6.5372750642673525</v>
      </c>
      <c r="L186" s="188">
        <f t="shared" si="61"/>
        <v>0.32685839760068625</v>
      </c>
    </row>
    <row r="187" spans="1:13" x14ac:dyDescent="0.25">
      <c r="B187" s="116" t="s">
        <v>80</v>
      </c>
      <c r="C187" s="187">
        <v>26.625</v>
      </c>
      <c r="D187" s="188">
        <v>20.607035928143713</v>
      </c>
      <c r="E187" s="187">
        <v>8.2876344086021501</v>
      </c>
      <c r="F187" s="188">
        <f t="shared" si="59"/>
        <v>-18.337365591397848</v>
      </c>
      <c r="G187" s="187">
        <v>5.971830985915493</v>
      </c>
      <c r="H187" s="188">
        <f t="shared" si="59"/>
        <v>-2.3158034226866571</v>
      </c>
      <c r="I187" s="187">
        <v>7.0860585197934594</v>
      </c>
      <c r="J187" s="188">
        <f t="shared" si="60"/>
        <v>1.1142275338779664</v>
      </c>
      <c r="K187" s="187">
        <v>6.73109243697479</v>
      </c>
      <c r="L187" s="188">
        <f t="shared" si="61"/>
        <v>-0.35496608281866937</v>
      </c>
    </row>
    <row r="188" spans="1:13" x14ac:dyDescent="0.25">
      <c r="B188" s="116" t="s">
        <v>82</v>
      </c>
      <c r="C188" s="187">
        <v>12.12087912087912</v>
      </c>
      <c r="D188" s="188" t="s">
        <v>249</v>
      </c>
      <c r="E188" s="187">
        <v>8.3674242424242422</v>
      </c>
      <c r="F188" s="188">
        <f>IFERROR(E188-C188,"-")</f>
        <v>-3.7534548784548782</v>
      </c>
      <c r="G188" s="187">
        <v>6.8112745098039218</v>
      </c>
      <c r="H188" s="188">
        <f>IFERROR(G188-E188,"-")</f>
        <v>-1.5561497326203204</v>
      </c>
      <c r="I188" s="187">
        <v>6.3045356371490282</v>
      </c>
      <c r="J188" s="188">
        <f>IFERROR(I188-G188,"-")</f>
        <v>-0.50673887265489359</v>
      </c>
      <c r="K188" s="187">
        <v>5.098507462686567</v>
      </c>
      <c r="L188" s="188">
        <f t="shared" si="61"/>
        <v>-1.2060281744624612</v>
      </c>
    </row>
    <row r="189" spans="1:13" x14ac:dyDescent="0.25">
      <c r="B189" s="116" t="s">
        <v>84</v>
      </c>
      <c r="C189" s="187">
        <v>8.9658385093167698</v>
      </c>
      <c r="D189" s="188" t="s">
        <v>249</v>
      </c>
      <c r="E189" s="187">
        <v>5.6338797814207648</v>
      </c>
      <c r="F189" s="188">
        <f t="shared" ref="F189:H197" si="62">IFERROR(E189-C189,"-")</f>
        <v>-3.331958727896005</v>
      </c>
      <c r="G189" s="187">
        <v>6.777358490566038</v>
      </c>
      <c r="H189" s="188">
        <f t="shared" si="62"/>
        <v>1.1434787091452732</v>
      </c>
      <c r="I189" s="187">
        <v>7.9783950617283947</v>
      </c>
      <c r="J189" s="188">
        <f t="shared" ref="J189:J197" si="63">IFERROR(I189-G189,"-")</f>
        <v>1.2010365711623567</v>
      </c>
      <c r="K189" s="187">
        <v>6.3520408163265305</v>
      </c>
      <c r="L189" s="188">
        <f t="shared" si="61"/>
        <v>-1.6263542454018642</v>
      </c>
    </row>
    <row r="190" spans="1:13" x14ac:dyDescent="0.25">
      <c r="B190" s="116" t="s">
        <v>125</v>
      </c>
      <c r="C190" s="187">
        <v>9.638461538461538</v>
      </c>
      <c r="D190" s="188" t="s">
        <v>249</v>
      </c>
      <c r="E190" s="187">
        <v>6.134615384615385</v>
      </c>
      <c r="F190" s="188">
        <f t="shared" si="62"/>
        <v>-3.5038461538461529</v>
      </c>
      <c r="G190" s="187">
        <v>5.4095238095238098</v>
      </c>
      <c r="H190" s="188">
        <f t="shared" si="62"/>
        <v>-0.72509157509157518</v>
      </c>
      <c r="I190" s="187">
        <v>7.506382978723404</v>
      </c>
      <c r="J190" s="188">
        <f t="shared" si="63"/>
        <v>2.0968591691995941</v>
      </c>
      <c r="K190" s="187">
        <v>7.0631578947368423</v>
      </c>
      <c r="L190" s="188">
        <f t="shared" si="61"/>
        <v>-0.44322508398656169</v>
      </c>
    </row>
    <row r="191" spans="1:13" x14ac:dyDescent="0.25">
      <c r="B191" s="116" t="s">
        <v>88</v>
      </c>
      <c r="C191" s="187">
        <v>10.96140350877193</v>
      </c>
      <c r="D191" s="188" t="s">
        <v>249</v>
      </c>
      <c r="E191" s="187">
        <v>11.201712654614653</v>
      </c>
      <c r="F191" s="188">
        <f t="shared" si="62"/>
        <v>0.24030914584272267</v>
      </c>
      <c r="G191" s="187">
        <v>8.1009174311926611</v>
      </c>
      <c r="H191" s="188">
        <f t="shared" si="62"/>
        <v>-3.1007952234219918</v>
      </c>
      <c r="I191" s="187">
        <v>7.7779850746268657</v>
      </c>
      <c r="J191" s="188">
        <f t="shared" si="63"/>
        <v>-0.32293235656579533</v>
      </c>
      <c r="K191" s="187"/>
      <c r="L191" s="188"/>
    </row>
    <row r="192" spans="1:13" x14ac:dyDescent="0.25">
      <c r="B192" s="116" t="s">
        <v>90</v>
      </c>
      <c r="C192" s="187">
        <v>8.9747368421052638</v>
      </c>
      <c r="D192" s="188">
        <v>1.788333333333334</v>
      </c>
      <c r="E192" s="187">
        <v>7.939516129032258</v>
      </c>
      <c r="F192" s="188">
        <f t="shared" si="62"/>
        <v>-1.0352207130730058</v>
      </c>
      <c r="G192" s="187">
        <v>7.3985765124555156</v>
      </c>
      <c r="H192" s="188">
        <f t="shared" si="62"/>
        <v>-0.54093961657674239</v>
      </c>
      <c r="I192" s="187">
        <v>8.2158469945355197</v>
      </c>
      <c r="J192" s="188">
        <f t="shared" si="63"/>
        <v>0.81727048208000408</v>
      </c>
      <c r="K192" s="187"/>
      <c r="L192" s="188"/>
    </row>
    <row r="193" spans="2:13" x14ac:dyDescent="0.25">
      <c r="B193" s="116" t="s">
        <v>92</v>
      </c>
      <c r="C193" s="187">
        <v>7.5906148867313918</v>
      </c>
      <c r="D193" s="188">
        <v>0.67963318956001117</v>
      </c>
      <c r="E193" s="187">
        <v>7.827027027027027</v>
      </c>
      <c r="F193" s="188">
        <f t="shared" si="62"/>
        <v>0.23641214029563518</v>
      </c>
      <c r="G193" s="187">
        <v>6.4055555555555559</v>
      </c>
      <c r="H193" s="188">
        <f t="shared" si="62"/>
        <v>-1.4214714714714711</v>
      </c>
      <c r="I193" s="187">
        <v>6.2575757575757578</v>
      </c>
      <c r="J193" s="188">
        <f t="shared" si="63"/>
        <v>-0.1479797979797981</v>
      </c>
      <c r="K193" s="187"/>
      <c r="L193" s="188"/>
    </row>
    <row r="194" spans="2:13" x14ac:dyDescent="0.25">
      <c r="B194" s="116" t="s">
        <v>94</v>
      </c>
      <c r="C194" s="187">
        <v>5.8525641025641022</v>
      </c>
      <c r="D194" s="188">
        <v>-2.8284174925279224</v>
      </c>
      <c r="E194" s="187">
        <v>5.9731903485254696</v>
      </c>
      <c r="F194" s="188">
        <f t="shared" si="62"/>
        <v>0.1206262459613674</v>
      </c>
      <c r="G194" s="187">
        <v>6.4243421052631575</v>
      </c>
      <c r="H194" s="188">
        <f t="shared" si="62"/>
        <v>0.45115175673768793</v>
      </c>
      <c r="I194" s="187">
        <v>6.2095671981776768</v>
      </c>
      <c r="J194" s="188">
        <f t="shared" si="63"/>
        <v>-0.21477490708548075</v>
      </c>
      <c r="K194" s="187"/>
      <c r="L194" s="188"/>
    </row>
    <row r="195" spans="2:13" x14ac:dyDescent="0.25">
      <c r="B195" s="116" t="s">
        <v>96</v>
      </c>
      <c r="C195" s="187">
        <v>9.7633262260127935</v>
      </c>
      <c r="D195" s="188">
        <v>0.65463057383888135</v>
      </c>
      <c r="E195" s="187">
        <v>6.9265873015873014</v>
      </c>
      <c r="F195" s="188">
        <f t="shared" si="62"/>
        <v>-2.8367389244254921</v>
      </c>
      <c r="G195" s="187">
        <v>6.6215722120658134</v>
      </c>
      <c r="H195" s="188">
        <f t="shared" si="62"/>
        <v>-0.30501508952148804</v>
      </c>
      <c r="I195" s="187">
        <v>6.5874673629242819</v>
      </c>
      <c r="J195" s="188">
        <f t="shared" si="63"/>
        <v>-3.4104849141531446E-2</v>
      </c>
      <c r="K195" s="187"/>
      <c r="L195" s="188"/>
    </row>
    <row r="196" spans="2:13" x14ac:dyDescent="0.25">
      <c r="B196" s="116" t="s">
        <v>98</v>
      </c>
      <c r="C196" s="187">
        <v>5.6547811993517021</v>
      </c>
      <c r="D196" s="188">
        <v>-0.6409934485356219</v>
      </c>
      <c r="E196" s="187">
        <v>7.3769063180827885</v>
      </c>
      <c r="F196" s="188">
        <f t="shared" si="62"/>
        <v>1.7221251187310864</v>
      </c>
      <c r="G196" s="187">
        <v>6.4173228346456694</v>
      </c>
      <c r="H196" s="188">
        <f t="shared" si="62"/>
        <v>-0.95958348343711908</v>
      </c>
      <c r="I196" s="187">
        <v>6.7229916897506925</v>
      </c>
      <c r="J196" s="188">
        <f t="shared" si="63"/>
        <v>0.30566885510502306</v>
      </c>
      <c r="K196" s="187"/>
      <c r="L196" s="188"/>
    </row>
    <row r="197" spans="2:13" ht="15.75" x14ac:dyDescent="0.25">
      <c r="B197" s="119" t="s">
        <v>32</v>
      </c>
      <c r="C197" s="189">
        <v>8.447115384615385</v>
      </c>
      <c r="D197" s="190">
        <v>1.4640287038542859</v>
      </c>
      <c r="E197" s="189">
        <v>7.9149812734082401</v>
      </c>
      <c r="F197" s="190">
        <f t="shared" si="62"/>
        <v>-0.53213411120714493</v>
      </c>
      <c r="G197" s="189">
        <v>6.451029926156238</v>
      </c>
      <c r="H197" s="190">
        <f t="shared" si="62"/>
        <v>-1.463951347252002</v>
      </c>
      <c r="I197" s="189">
        <v>7.0016570008285006</v>
      </c>
      <c r="J197" s="190">
        <f t="shared" si="63"/>
        <v>0.55062707467226257</v>
      </c>
      <c r="K197" s="189">
        <v>6.5173031026252985</v>
      </c>
      <c r="L197" s="190">
        <v>-0.46131730883093347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309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 t="s">
        <v>249</v>
      </c>
      <c r="D207" s="188" t="s">
        <v>249</v>
      </c>
      <c r="E207" s="187">
        <v>5.2597402597402594</v>
      </c>
      <c r="F207" s="188" t="str">
        <f t="shared" ref="F207:H209" si="67">IFERROR(E207-C207,"-")</f>
        <v>-</v>
      </c>
      <c r="G207" s="187">
        <v>4.6744186046511631</v>
      </c>
      <c r="H207" s="188">
        <f t="shared" si="67"/>
        <v>-0.58532165508909628</v>
      </c>
      <c r="I207" s="187">
        <v>4.5970588235294114</v>
      </c>
      <c r="J207" s="188">
        <f t="shared" ref="J207:J209" si="68">IFERROR(I207-G207,"-")</f>
        <v>-7.7359781121751681E-2</v>
      </c>
      <c r="K207" s="187">
        <v>6.7260638297872344</v>
      </c>
      <c r="L207" s="188">
        <f t="shared" ref="L207:L212" si="69">IFERROR(K207-I207,"-")</f>
        <v>2.129005006257823</v>
      </c>
    </row>
    <row r="208" spans="2:13" x14ac:dyDescent="0.25">
      <c r="B208" s="116" t="s">
        <v>78</v>
      </c>
      <c r="C208" s="187">
        <v>2.4722222222222223</v>
      </c>
      <c r="D208" s="188">
        <v>-5.4300766283524906</v>
      </c>
      <c r="E208" s="187">
        <v>4.1845238095238093</v>
      </c>
      <c r="F208" s="188">
        <f t="shared" si="67"/>
        <v>1.712301587301587</v>
      </c>
      <c r="G208" s="187">
        <v>5.1681614349775788</v>
      </c>
      <c r="H208" s="188">
        <f t="shared" si="67"/>
        <v>0.98363762545376954</v>
      </c>
      <c r="I208" s="187">
        <v>5.0941597139451726</v>
      </c>
      <c r="J208" s="188">
        <f t="shared" si="68"/>
        <v>-7.4001721032406209E-2</v>
      </c>
      <c r="K208" s="187">
        <v>6.1536523929471034</v>
      </c>
      <c r="L208" s="188">
        <f t="shared" si="69"/>
        <v>1.0594926790019308</v>
      </c>
    </row>
    <row r="209" spans="2:13" x14ac:dyDescent="0.25">
      <c r="B209" s="116" t="s">
        <v>80</v>
      </c>
      <c r="C209" s="187">
        <v>8.4444444444444446</v>
      </c>
      <c r="D209" s="188">
        <v>2.5525525525525525</v>
      </c>
      <c r="E209" s="187">
        <v>5.8786127167630058</v>
      </c>
      <c r="F209" s="188">
        <f t="shared" si="67"/>
        <v>-2.5658317276814389</v>
      </c>
      <c r="G209" s="187">
        <v>5.6603415559772294</v>
      </c>
      <c r="H209" s="188">
        <f t="shared" si="67"/>
        <v>-0.21827116078577635</v>
      </c>
      <c r="I209" s="187">
        <v>5.5976331360946743</v>
      </c>
      <c r="J209" s="188">
        <f t="shared" si="68"/>
        <v>-6.2708419882555155E-2</v>
      </c>
      <c r="K209" s="187">
        <v>7.1764705882352944</v>
      </c>
      <c r="L209" s="188">
        <f t="shared" si="69"/>
        <v>1.5788374521406201</v>
      </c>
    </row>
    <row r="210" spans="2:13" x14ac:dyDescent="0.25">
      <c r="B210" s="116" t="s">
        <v>82</v>
      </c>
      <c r="C210" s="187">
        <v>5.5490196078431371</v>
      </c>
      <c r="D210" s="188" t="s">
        <v>249</v>
      </c>
      <c r="E210" s="187">
        <v>5.3626943005181351</v>
      </c>
      <c r="F210" s="188">
        <f>IFERROR(E210-C210,"-")</f>
        <v>-0.18632530732500197</v>
      </c>
      <c r="G210" s="187">
        <v>5.6619915848527347</v>
      </c>
      <c r="H210" s="188">
        <f>IFERROR(G210-E210,"-")</f>
        <v>0.29929728433459957</v>
      </c>
      <c r="I210" s="187">
        <v>6.6625514403292181</v>
      </c>
      <c r="J210" s="188">
        <f>IFERROR(I210-G210,"-")</f>
        <v>1.0005598554764834</v>
      </c>
      <c r="K210" s="187">
        <v>5.7797101449275363</v>
      </c>
      <c r="L210" s="188">
        <f t="shared" si="69"/>
        <v>-0.88284129540168177</v>
      </c>
    </row>
    <row r="211" spans="2:13" x14ac:dyDescent="0.25">
      <c r="B211" s="116" t="s">
        <v>84</v>
      </c>
      <c r="C211" s="187">
        <v>11.186440677966102</v>
      </c>
      <c r="D211" s="188" t="s">
        <v>249</v>
      </c>
      <c r="E211" s="187">
        <v>10.48358208955224</v>
      </c>
      <c r="F211" s="188">
        <f t="shared" ref="F211:H219" si="70">IFERROR(E211-C211,"-")</f>
        <v>-0.70285858841386251</v>
      </c>
      <c r="G211" s="187">
        <v>9.7833655705996136</v>
      </c>
      <c r="H211" s="188">
        <f t="shared" si="70"/>
        <v>-0.70021651895262593</v>
      </c>
      <c r="I211" s="187">
        <v>9.2515337423312882</v>
      </c>
      <c r="J211" s="188">
        <f t="shared" ref="J211:J219" si="71">IFERROR(I211-G211,"-")</f>
        <v>-0.53183182826832542</v>
      </c>
      <c r="K211" s="187">
        <v>8.2177419354838701</v>
      </c>
      <c r="L211" s="188">
        <f t="shared" si="69"/>
        <v>-1.0337918068474181</v>
      </c>
    </row>
    <row r="212" spans="2:13" x14ac:dyDescent="0.25">
      <c r="B212" s="116" t="s">
        <v>86</v>
      </c>
      <c r="C212" s="187">
        <v>8.1962774957698823</v>
      </c>
      <c r="D212" s="188" t="s">
        <v>249</v>
      </c>
      <c r="E212" s="187">
        <v>7.9305019305019302</v>
      </c>
      <c r="F212" s="188">
        <f t="shared" si="70"/>
        <v>-0.2657755652679521</v>
      </c>
      <c r="G212" s="187">
        <v>12.087912087912088</v>
      </c>
      <c r="H212" s="188">
        <f t="shared" si="70"/>
        <v>4.1574101574101574</v>
      </c>
      <c r="I212" s="187">
        <v>7.6940789473684212</v>
      </c>
      <c r="J212" s="188">
        <f t="shared" si="71"/>
        <v>-4.3938331405436664</v>
      </c>
      <c r="K212" s="187">
        <v>9.1701030927835046</v>
      </c>
      <c r="L212" s="188">
        <f t="shared" si="69"/>
        <v>1.4760241454150833</v>
      </c>
    </row>
    <row r="213" spans="2:13" x14ac:dyDescent="0.25">
      <c r="B213" s="116" t="s">
        <v>88</v>
      </c>
      <c r="C213" s="187">
        <v>9.9950124688279303</v>
      </c>
      <c r="D213" s="188" t="s">
        <v>249</v>
      </c>
      <c r="E213" s="187">
        <v>8.4517766497461935</v>
      </c>
      <c r="F213" s="188">
        <f t="shared" si="70"/>
        <v>-1.5432358190817368</v>
      </c>
      <c r="G213" s="187">
        <v>8.3801369863013697</v>
      </c>
      <c r="H213" s="188">
        <f t="shared" si="70"/>
        <v>-7.1639663444823753E-2</v>
      </c>
      <c r="I213" s="187">
        <v>7.6267857142857141</v>
      </c>
      <c r="J213" s="188">
        <f t="shared" si="71"/>
        <v>-0.75335127201565566</v>
      </c>
      <c r="K213" s="187"/>
      <c r="L213" s="188"/>
    </row>
    <row r="214" spans="2:13" x14ac:dyDescent="0.25">
      <c r="B214" s="116" t="s">
        <v>90</v>
      </c>
      <c r="C214" s="187">
        <v>7.3592233009708741</v>
      </c>
      <c r="D214" s="188">
        <v>0.5636677454153185</v>
      </c>
      <c r="E214" s="187">
        <v>7.9621380846325165</v>
      </c>
      <c r="F214" s="188">
        <f t="shared" si="70"/>
        <v>0.60291478366164242</v>
      </c>
      <c r="G214" s="187">
        <v>10.188235294117646</v>
      </c>
      <c r="H214" s="188">
        <f t="shared" si="70"/>
        <v>2.2260972094851299</v>
      </c>
      <c r="I214" s="187">
        <v>8.3812785388127846</v>
      </c>
      <c r="J214" s="188">
        <f t="shared" si="71"/>
        <v>-1.8069567553048618</v>
      </c>
      <c r="K214" s="187"/>
      <c r="L214" s="188"/>
    </row>
    <row r="215" spans="2:13" x14ac:dyDescent="0.25">
      <c r="B215" s="116" t="s">
        <v>92</v>
      </c>
      <c r="C215" s="187">
        <v>9.6680161943319831</v>
      </c>
      <c r="D215" s="188">
        <v>1.3043798306956198</v>
      </c>
      <c r="E215" s="187">
        <v>7.6802030456852792</v>
      </c>
      <c r="F215" s="188">
        <f t="shared" si="70"/>
        <v>-1.9878131486467039</v>
      </c>
      <c r="G215" s="187">
        <v>6.8756476683937819</v>
      </c>
      <c r="H215" s="188">
        <f t="shared" si="70"/>
        <v>-0.80455537729149729</v>
      </c>
      <c r="I215" s="187">
        <v>8.1703056768558948</v>
      </c>
      <c r="J215" s="188">
        <f t="shared" si="71"/>
        <v>1.2946580084621129</v>
      </c>
      <c r="K215" s="187"/>
      <c r="L215" s="188"/>
    </row>
    <row r="216" spans="2:13" x14ac:dyDescent="0.25">
      <c r="B216" s="116" t="s">
        <v>94</v>
      </c>
      <c r="C216" s="187">
        <v>8.80722891566265</v>
      </c>
      <c r="D216" s="188">
        <v>4.015562248995983</v>
      </c>
      <c r="E216" s="187">
        <v>7.8018757327080888</v>
      </c>
      <c r="F216" s="188">
        <f t="shared" si="70"/>
        <v>-1.0053531829545612</v>
      </c>
      <c r="G216" s="187">
        <v>5.7251700680272108</v>
      </c>
      <c r="H216" s="188">
        <f t="shared" si="70"/>
        <v>-2.0767056646808779</v>
      </c>
      <c r="I216" s="187">
        <v>7.6472795497185739</v>
      </c>
      <c r="J216" s="188">
        <f t="shared" si="71"/>
        <v>1.9221094816913631</v>
      </c>
      <c r="K216" s="187"/>
      <c r="L216" s="188"/>
    </row>
    <row r="217" spans="2:13" x14ac:dyDescent="0.25">
      <c r="B217" s="116" t="s">
        <v>96</v>
      </c>
      <c r="C217" s="187">
        <v>7.7906976744186043</v>
      </c>
      <c r="D217" s="188">
        <v>1.6080889787664301</v>
      </c>
      <c r="E217" s="187">
        <v>4.8501529051987768</v>
      </c>
      <c r="F217" s="188">
        <f t="shared" si="70"/>
        <v>-2.9405447692198274</v>
      </c>
      <c r="G217" s="187">
        <v>5.6180371352785148</v>
      </c>
      <c r="H217" s="188">
        <f t="shared" si="70"/>
        <v>0.76788423007973794</v>
      </c>
      <c r="I217" s="187">
        <v>7.0751295336787567</v>
      </c>
      <c r="J217" s="188">
        <f t="shared" si="71"/>
        <v>1.457092398400242</v>
      </c>
      <c r="K217" s="187"/>
      <c r="L217" s="188"/>
    </row>
    <row r="218" spans="2:13" x14ac:dyDescent="0.25">
      <c r="B218" s="116" t="s">
        <v>98</v>
      </c>
      <c r="C218" s="187">
        <v>5.3438045375218151</v>
      </c>
      <c r="D218" s="188">
        <v>-6.0220491210147697</v>
      </c>
      <c r="E218" s="187">
        <v>5.4693572496263076</v>
      </c>
      <c r="F218" s="188">
        <f t="shared" si="70"/>
        <v>0.12555271210449259</v>
      </c>
      <c r="G218" s="187">
        <v>5.7855822550831792</v>
      </c>
      <c r="H218" s="188">
        <f t="shared" si="70"/>
        <v>0.3162250054568716</v>
      </c>
      <c r="I218" s="187">
        <v>5.4558823529411766</v>
      </c>
      <c r="J218" s="188">
        <f t="shared" si="71"/>
        <v>-0.32969990214200262</v>
      </c>
      <c r="K218" s="187"/>
      <c r="L218" s="188"/>
    </row>
    <row r="219" spans="2:13" ht="15.75" x14ac:dyDescent="0.25">
      <c r="B219" s="119" t="s">
        <v>32</v>
      </c>
      <c r="C219" s="189">
        <v>8.042861042861043</v>
      </c>
      <c r="D219" s="190">
        <v>1.1159379659379658</v>
      </c>
      <c r="E219" s="189">
        <v>6.4683758059564012</v>
      </c>
      <c r="F219" s="190">
        <f t="shared" si="70"/>
        <v>-1.5744852369046418</v>
      </c>
      <c r="G219" s="189">
        <v>6.3833693304535641</v>
      </c>
      <c r="H219" s="190">
        <f t="shared" si="70"/>
        <v>-8.500647550283702E-2</v>
      </c>
      <c r="I219" s="189">
        <v>6.6329430132708822</v>
      </c>
      <c r="J219" s="190">
        <f t="shared" si="71"/>
        <v>0.24957368281731807</v>
      </c>
      <c r="K219" s="189">
        <v>6.9534883720930232</v>
      </c>
      <c r="L219" s="190">
        <v>0.93322950884035016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308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4.8</v>
      </c>
      <c r="D229" s="188">
        <v>-1.5968749999999998</v>
      </c>
      <c r="E229" s="187">
        <v>6.9557894736842103</v>
      </c>
      <c r="F229" s="188">
        <f t="shared" ref="F229:H231" si="75">IFERROR(E229-C229,"-")</f>
        <v>2.1557894736842105</v>
      </c>
      <c r="G229" s="187">
        <v>6.4937500000000004</v>
      </c>
      <c r="H229" s="188">
        <f t="shared" si="75"/>
        <v>-0.46203947368420994</v>
      </c>
      <c r="I229" s="187">
        <v>7.4090909090909092</v>
      </c>
      <c r="J229" s="188">
        <f t="shared" ref="J229:J231" si="76">IFERROR(I229-G229,"-")</f>
        <v>0.91534090909090882</v>
      </c>
      <c r="K229" s="187">
        <v>7.5701219512195124</v>
      </c>
      <c r="L229" s="188">
        <f t="shared" ref="L229:L234" si="77">IFERROR(K229-I229,"-")</f>
        <v>0.1610310421286032</v>
      </c>
    </row>
    <row r="230" spans="2:13" x14ac:dyDescent="0.25">
      <c r="B230" s="116" t="s">
        <v>78</v>
      </c>
      <c r="C230" s="187">
        <v>3.88</v>
      </c>
      <c r="D230" s="188">
        <v>-3.2720618556701035</v>
      </c>
      <c r="E230" s="187">
        <v>7.1404682274247495</v>
      </c>
      <c r="F230" s="188">
        <f t="shared" si="75"/>
        <v>3.2604682274247496</v>
      </c>
      <c r="G230" s="187">
        <v>5.6514032496307234</v>
      </c>
      <c r="H230" s="188">
        <f t="shared" si="75"/>
        <v>-1.4890649777940261</v>
      </c>
      <c r="I230" s="187">
        <v>6.2104166666666663</v>
      </c>
      <c r="J230" s="188">
        <f t="shared" si="76"/>
        <v>0.55901341703594287</v>
      </c>
      <c r="K230" s="187">
        <v>6.5372750642673525</v>
      </c>
      <c r="L230" s="188">
        <f t="shared" si="77"/>
        <v>0.32685839760068625</v>
      </c>
    </row>
    <row r="231" spans="2:13" x14ac:dyDescent="0.25">
      <c r="B231" s="116" t="s">
        <v>80</v>
      </c>
      <c r="C231" s="187">
        <v>26.625</v>
      </c>
      <c r="D231" s="188">
        <v>20.607035928143713</v>
      </c>
      <c r="E231" s="187">
        <v>8.2876344086021501</v>
      </c>
      <c r="F231" s="188">
        <f t="shared" si="75"/>
        <v>-18.337365591397848</v>
      </c>
      <c r="G231" s="187">
        <v>5.971830985915493</v>
      </c>
      <c r="H231" s="188">
        <f t="shared" si="75"/>
        <v>-2.3158034226866571</v>
      </c>
      <c r="I231" s="187">
        <v>7.0860585197934594</v>
      </c>
      <c r="J231" s="188">
        <f t="shared" si="76"/>
        <v>1.1142275338779664</v>
      </c>
      <c r="K231" s="187">
        <v>6.73109243697479</v>
      </c>
      <c r="L231" s="188">
        <f t="shared" si="77"/>
        <v>-0.35496608281866937</v>
      </c>
    </row>
    <row r="232" spans="2:13" x14ac:dyDescent="0.25">
      <c r="B232" s="116" t="s">
        <v>82</v>
      </c>
      <c r="C232" s="187">
        <v>12.12087912087912</v>
      </c>
      <c r="D232" s="188" t="s">
        <v>249</v>
      </c>
      <c r="E232" s="187">
        <v>8.3674242424242422</v>
      </c>
      <c r="F232" s="188">
        <f>IFERROR(E232-C232,"-")</f>
        <v>-3.7534548784548782</v>
      </c>
      <c r="G232" s="187">
        <v>6.8112745098039218</v>
      </c>
      <c r="H232" s="188">
        <f>IFERROR(G232-E232,"-")</f>
        <v>-1.5561497326203204</v>
      </c>
      <c r="I232" s="187">
        <v>6.3045356371490282</v>
      </c>
      <c r="J232" s="188">
        <f>IFERROR(I232-G232,"-")</f>
        <v>-0.50673887265489359</v>
      </c>
      <c r="K232" s="187">
        <v>5.098507462686567</v>
      </c>
      <c r="L232" s="188">
        <f t="shared" si="77"/>
        <v>-1.2060281744624612</v>
      </c>
    </row>
    <row r="233" spans="2:13" x14ac:dyDescent="0.25">
      <c r="B233" s="116" t="s">
        <v>84</v>
      </c>
      <c r="C233" s="187">
        <v>8.9658385093167698</v>
      </c>
      <c r="D233" s="188" t="s">
        <v>249</v>
      </c>
      <c r="E233" s="187">
        <v>5.6338797814207648</v>
      </c>
      <c r="F233" s="188">
        <f t="shared" ref="F233:H241" si="78">IFERROR(E233-C233,"-")</f>
        <v>-3.331958727896005</v>
      </c>
      <c r="G233" s="187">
        <v>6.777358490566038</v>
      </c>
      <c r="H233" s="188">
        <f t="shared" si="78"/>
        <v>1.1434787091452732</v>
      </c>
      <c r="I233" s="187">
        <v>7.9783950617283947</v>
      </c>
      <c r="J233" s="188">
        <f t="shared" ref="J233:J241" si="79">IFERROR(I233-G233,"-")</f>
        <v>1.2010365711623567</v>
      </c>
      <c r="K233" s="187">
        <v>6.3520408163265305</v>
      </c>
      <c r="L233" s="188">
        <f t="shared" si="77"/>
        <v>-1.6263542454018642</v>
      </c>
    </row>
    <row r="234" spans="2:13" x14ac:dyDescent="0.25">
      <c r="B234" s="116" t="s">
        <v>86</v>
      </c>
      <c r="C234" s="187">
        <v>9.638461538461538</v>
      </c>
      <c r="D234" s="188" t="s">
        <v>249</v>
      </c>
      <c r="E234" s="187">
        <v>6.134615384615385</v>
      </c>
      <c r="F234" s="188">
        <f t="shared" si="78"/>
        <v>-3.5038461538461529</v>
      </c>
      <c r="G234" s="187">
        <v>5.4095238095238098</v>
      </c>
      <c r="H234" s="188">
        <f t="shared" si="78"/>
        <v>-0.72509157509157518</v>
      </c>
      <c r="I234" s="187">
        <v>7.506382978723404</v>
      </c>
      <c r="J234" s="188">
        <f t="shared" si="79"/>
        <v>2.0968591691995941</v>
      </c>
      <c r="K234" s="187">
        <v>7.0631578947368423</v>
      </c>
      <c r="L234" s="188">
        <f t="shared" si="77"/>
        <v>-0.44322508398656169</v>
      </c>
    </row>
    <row r="235" spans="2:13" x14ac:dyDescent="0.25">
      <c r="B235" s="116" t="s">
        <v>88</v>
      </c>
      <c r="C235" s="187">
        <v>10.96140350877193</v>
      </c>
      <c r="D235" s="188" t="s">
        <v>249</v>
      </c>
      <c r="E235" s="187">
        <v>11.201712654614653</v>
      </c>
      <c r="F235" s="188">
        <f t="shared" si="78"/>
        <v>0.24030914584272267</v>
      </c>
      <c r="G235" s="187">
        <v>8.1009174311926611</v>
      </c>
      <c r="H235" s="188">
        <f t="shared" si="78"/>
        <v>-3.1007952234219918</v>
      </c>
      <c r="I235" s="187">
        <v>7.7779850746268657</v>
      </c>
      <c r="J235" s="188">
        <f t="shared" si="79"/>
        <v>-0.32293235656579533</v>
      </c>
      <c r="K235" s="187"/>
      <c r="L235" s="188"/>
    </row>
    <row r="236" spans="2:13" x14ac:dyDescent="0.25">
      <c r="B236" s="116" t="s">
        <v>90</v>
      </c>
      <c r="C236" s="187">
        <v>8.9747368421052638</v>
      </c>
      <c r="D236" s="188">
        <v>1.788333333333334</v>
      </c>
      <c r="E236" s="187">
        <v>7.939516129032258</v>
      </c>
      <c r="F236" s="188">
        <f t="shared" si="78"/>
        <v>-1.0352207130730058</v>
      </c>
      <c r="G236" s="187">
        <v>7.3985765124555156</v>
      </c>
      <c r="H236" s="188">
        <f t="shared" si="78"/>
        <v>-0.54093961657674239</v>
      </c>
      <c r="I236" s="187">
        <v>8.2158469945355197</v>
      </c>
      <c r="J236" s="188">
        <f t="shared" si="79"/>
        <v>0.81727048208000408</v>
      </c>
      <c r="K236" s="187"/>
      <c r="L236" s="188"/>
    </row>
    <row r="237" spans="2:13" x14ac:dyDescent="0.25">
      <c r="B237" s="116" t="s">
        <v>92</v>
      </c>
      <c r="C237" s="187">
        <v>7.5906148867313918</v>
      </c>
      <c r="D237" s="188">
        <v>0.67963318956001117</v>
      </c>
      <c r="E237" s="187">
        <v>7.827027027027027</v>
      </c>
      <c r="F237" s="188">
        <f t="shared" si="78"/>
        <v>0.23641214029563518</v>
      </c>
      <c r="G237" s="187">
        <v>6.4055555555555559</v>
      </c>
      <c r="H237" s="188">
        <f t="shared" si="78"/>
        <v>-1.4214714714714711</v>
      </c>
      <c r="I237" s="187">
        <v>6.2575757575757578</v>
      </c>
      <c r="J237" s="188">
        <f t="shared" si="79"/>
        <v>-0.1479797979797981</v>
      </c>
      <c r="K237" s="187"/>
      <c r="L237" s="188"/>
    </row>
    <row r="238" spans="2:13" x14ac:dyDescent="0.25">
      <c r="B238" s="116" t="s">
        <v>94</v>
      </c>
      <c r="C238" s="187">
        <v>5.8525641025641022</v>
      </c>
      <c r="D238" s="188">
        <v>-2.8284174925279224</v>
      </c>
      <c r="E238" s="187">
        <v>5.9731903485254696</v>
      </c>
      <c r="F238" s="188">
        <f t="shared" si="78"/>
        <v>0.1206262459613674</v>
      </c>
      <c r="G238" s="187">
        <v>6.4243421052631575</v>
      </c>
      <c r="H238" s="188">
        <f t="shared" si="78"/>
        <v>0.45115175673768793</v>
      </c>
      <c r="I238" s="187">
        <v>6.2095671981776768</v>
      </c>
      <c r="J238" s="188">
        <f t="shared" si="79"/>
        <v>-0.21477490708548075</v>
      </c>
      <c r="K238" s="187"/>
      <c r="L238" s="188"/>
    </row>
    <row r="239" spans="2:13" x14ac:dyDescent="0.25">
      <c r="B239" s="116" t="s">
        <v>96</v>
      </c>
      <c r="C239" s="187">
        <v>9.7633262260127935</v>
      </c>
      <c r="D239" s="188">
        <v>0.65463057383888135</v>
      </c>
      <c r="E239" s="187">
        <v>6.9265873015873014</v>
      </c>
      <c r="F239" s="188">
        <f t="shared" si="78"/>
        <v>-2.8367389244254921</v>
      </c>
      <c r="G239" s="187">
        <v>6.6215722120658134</v>
      </c>
      <c r="H239" s="188">
        <f t="shared" si="78"/>
        <v>-0.30501508952148804</v>
      </c>
      <c r="I239" s="187">
        <v>6.5874673629242819</v>
      </c>
      <c r="J239" s="188">
        <f t="shared" si="79"/>
        <v>-3.4104849141531446E-2</v>
      </c>
      <c r="K239" s="187"/>
      <c r="L239" s="188"/>
    </row>
    <row r="240" spans="2:13" x14ac:dyDescent="0.25">
      <c r="B240" s="116" t="s">
        <v>98</v>
      </c>
      <c r="C240" s="187">
        <v>5.6547811993517021</v>
      </c>
      <c r="D240" s="188">
        <v>-0.6409934485356219</v>
      </c>
      <c r="E240" s="187">
        <v>7.3769063180827885</v>
      </c>
      <c r="F240" s="188">
        <f t="shared" si="78"/>
        <v>1.7221251187310864</v>
      </c>
      <c r="G240" s="187">
        <v>6.4173228346456694</v>
      </c>
      <c r="H240" s="188">
        <f t="shared" si="78"/>
        <v>-0.95958348343711908</v>
      </c>
      <c r="I240" s="187">
        <v>6.7229916897506925</v>
      </c>
      <c r="J240" s="188">
        <f t="shared" si="79"/>
        <v>0.30566885510502306</v>
      </c>
      <c r="K240" s="187"/>
      <c r="L240" s="188"/>
    </row>
    <row r="241" spans="2:13" ht="15.75" x14ac:dyDescent="0.25">
      <c r="B241" s="119" t="s">
        <v>32</v>
      </c>
      <c r="C241" s="189">
        <v>8.447115384615385</v>
      </c>
      <c r="D241" s="190">
        <v>1.4640287038542859</v>
      </c>
      <c r="E241" s="189">
        <v>7.9149812734082401</v>
      </c>
      <c r="F241" s="190">
        <f t="shared" si="78"/>
        <v>-0.53213411120714493</v>
      </c>
      <c r="G241" s="189">
        <v>6.451029926156238</v>
      </c>
      <c r="H241" s="190">
        <f t="shared" si="78"/>
        <v>-1.463951347252002</v>
      </c>
      <c r="I241" s="189">
        <v>7.0016570008285006</v>
      </c>
      <c r="J241" s="190">
        <f t="shared" si="79"/>
        <v>0.55062707467226257</v>
      </c>
      <c r="K241" s="189">
        <v>6.5173031026252985</v>
      </c>
      <c r="L241" s="190">
        <v>-0.46131730883093347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310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 t="s">
        <v>249</v>
      </c>
      <c r="D251" s="188" t="s">
        <v>249</v>
      </c>
      <c r="E251" s="187">
        <v>6.8882352941176475</v>
      </c>
      <c r="F251" s="188" t="str">
        <f t="shared" ref="F251:H253" si="83">IFERROR(E251-C251,"-")</f>
        <v>-</v>
      </c>
      <c r="G251" s="187">
        <v>11.904494382022472</v>
      </c>
      <c r="H251" s="188">
        <f t="shared" si="83"/>
        <v>5.0162590879048246</v>
      </c>
      <c r="I251" s="187">
        <v>6.4300518134715023</v>
      </c>
      <c r="J251" s="188">
        <f t="shared" ref="J251:J253" si="84">IFERROR(I251-G251,"-")</f>
        <v>-5.4744425685509697</v>
      </c>
      <c r="K251" s="187">
        <v>7.9022556390977448</v>
      </c>
      <c r="L251" s="188">
        <f t="shared" ref="L251:L256" si="85">IFERROR(K251-I251,"-")</f>
        <v>1.4722038256262424</v>
      </c>
    </row>
    <row r="252" spans="2:13" x14ac:dyDescent="0.25">
      <c r="B252" s="116" t="s">
        <v>78</v>
      </c>
      <c r="C252" s="187" t="s">
        <v>249</v>
      </c>
      <c r="D252" s="188" t="s">
        <v>249</v>
      </c>
      <c r="E252" s="187">
        <v>7.979166666666667</v>
      </c>
      <c r="F252" s="188" t="str">
        <f t="shared" si="83"/>
        <v>-</v>
      </c>
      <c r="G252" s="187">
        <v>9.9008042895442365</v>
      </c>
      <c r="H252" s="188">
        <f t="shared" si="83"/>
        <v>1.9216376228775696</v>
      </c>
      <c r="I252" s="187">
        <v>5.8628762541806019</v>
      </c>
      <c r="J252" s="188">
        <f t="shared" si="84"/>
        <v>-4.0379280353636346</v>
      </c>
      <c r="K252" s="187">
        <v>5.7673469387755105</v>
      </c>
      <c r="L252" s="188">
        <f t="shared" si="85"/>
        <v>-9.5529315405091353E-2</v>
      </c>
    </row>
    <row r="253" spans="2:13" x14ac:dyDescent="0.25">
      <c r="B253" s="116" t="s">
        <v>80</v>
      </c>
      <c r="C253" s="187" t="s">
        <v>249</v>
      </c>
      <c r="D253" s="188" t="s">
        <v>249</v>
      </c>
      <c r="E253" s="187">
        <v>7.4901960784313726</v>
      </c>
      <c r="F253" s="188" t="str">
        <f t="shared" si="83"/>
        <v>-</v>
      </c>
      <c r="G253" s="187">
        <v>10.94488188976378</v>
      </c>
      <c r="H253" s="188">
        <f t="shared" si="83"/>
        <v>3.454685811332407</v>
      </c>
      <c r="I253" s="187">
        <v>6.6206896551724137</v>
      </c>
      <c r="J253" s="188">
        <f t="shared" si="84"/>
        <v>-4.3241922345913659</v>
      </c>
      <c r="K253" s="187">
        <v>6.4237288135593218</v>
      </c>
      <c r="L253" s="188">
        <f t="shared" si="85"/>
        <v>-0.19696084161309191</v>
      </c>
    </row>
    <row r="254" spans="2:13" x14ac:dyDescent="0.25">
      <c r="B254" s="116" t="s">
        <v>82</v>
      </c>
      <c r="C254" s="187">
        <v>6.75</v>
      </c>
      <c r="D254" s="188" t="s">
        <v>249</v>
      </c>
      <c r="E254" s="187">
        <v>7.6226415094339623</v>
      </c>
      <c r="F254" s="188">
        <f>IFERROR(E254-C254,"-")</f>
        <v>0.87264150943396235</v>
      </c>
      <c r="G254" s="187">
        <v>11.035087719298245</v>
      </c>
      <c r="H254" s="188">
        <f>IFERROR(G254-E254,"-")</f>
        <v>3.4124462098642825</v>
      </c>
      <c r="I254" s="187">
        <v>9.9555555555555557</v>
      </c>
      <c r="J254" s="188">
        <f>IFERROR(I254-G254,"-")</f>
        <v>-1.0795321637426891</v>
      </c>
      <c r="K254" s="187">
        <v>3.8608695652173912</v>
      </c>
      <c r="L254" s="188">
        <f t="shared" si="85"/>
        <v>-6.0946859903381645</v>
      </c>
    </row>
    <row r="255" spans="2:13" x14ac:dyDescent="0.25">
      <c r="B255" s="116" t="s">
        <v>84</v>
      </c>
      <c r="C255" s="187" t="s">
        <v>249</v>
      </c>
      <c r="D255" s="188" t="s">
        <v>249</v>
      </c>
      <c r="E255" s="187">
        <v>5.8947368421052628</v>
      </c>
      <c r="F255" s="188" t="str">
        <f t="shared" ref="F255:H263" si="86">IFERROR(E255-C255,"-")</f>
        <v>-</v>
      </c>
      <c r="G255" s="187">
        <v>34.333333333333336</v>
      </c>
      <c r="H255" s="188">
        <f t="shared" si="86"/>
        <v>28.438596491228072</v>
      </c>
      <c r="I255" s="187">
        <v>22.75</v>
      </c>
      <c r="J255" s="188">
        <f t="shared" ref="J255:J263" si="87">IFERROR(I255-G255,"-")</f>
        <v>-11.583333333333336</v>
      </c>
      <c r="K255" s="187">
        <v>6.2719298245614032</v>
      </c>
      <c r="L255" s="188">
        <f t="shared" si="85"/>
        <v>-16.478070175438596</v>
      </c>
    </row>
    <row r="256" spans="2:13" x14ac:dyDescent="0.25">
      <c r="B256" s="116" t="s">
        <v>86</v>
      </c>
      <c r="C256" s="187">
        <v>2.6</v>
      </c>
      <c r="D256" s="188" t="s">
        <v>249</v>
      </c>
      <c r="E256" s="187">
        <v>4.5</v>
      </c>
      <c r="F256" s="188">
        <f t="shared" si="86"/>
        <v>1.9</v>
      </c>
      <c r="G256" s="187">
        <v>32</v>
      </c>
      <c r="H256" s="188">
        <f t="shared" si="86"/>
        <v>27.5</v>
      </c>
      <c r="I256" s="187">
        <v>14.6875</v>
      </c>
      <c r="J256" s="188">
        <f t="shared" si="87"/>
        <v>-17.3125</v>
      </c>
      <c r="K256" s="187">
        <v>6.8953488372093021</v>
      </c>
      <c r="L256" s="188">
        <f t="shared" si="85"/>
        <v>-7.7921511627906979</v>
      </c>
    </row>
    <row r="257" spans="2:13" x14ac:dyDescent="0.25">
      <c r="B257" s="116" t="s">
        <v>88</v>
      </c>
      <c r="C257" s="187">
        <v>8.615384615384615</v>
      </c>
      <c r="D257" s="188" t="s">
        <v>249</v>
      </c>
      <c r="E257" s="187">
        <v>10.333333333333334</v>
      </c>
      <c r="F257" s="188">
        <f t="shared" si="86"/>
        <v>1.717948717948719</v>
      </c>
      <c r="G257" s="187">
        <v>12.9375</v>
      </c>
      <c r="H257" s="188">
        <f t="shared" si="86"/>
        <v>2.6041666666666661</v>
      </c>
      <c r="I257" s="187">
        <v>8.3589743589743595</v>
      </c>
      <c r="J257" s="188">
        <f t="shared" si="87"/>
        <v>-4.5785256410256405</v>
      </c>
      <c r="K257" s="187"/>
      <c r="L257" s="188"/>
    </row>
    <row r="258" spans="2:13" x14ac:dyDescent="0.25">
      <c r="B258" s="116" t="s">
        <v>90</v>
      </c>
      <c r="C258" s="187">
        <v>6.2727272727272725</v>
      </c>
      <c r="D258" s="188">
        <v>5.2727272727272725</v>
      </c>
      <c r="E258" s="187">
        <v>7.2941176470588234</v>
      </c>
      <c r="F258" s="188">
        <f t="shared" si="86"/>
        <v>1.0213903743315509</v>
      </c>
      <c r="G258" s="187">
        <v>1.75</v>
      </c>
      <c r="H258" s="188">
        <f t="shared" si="86"/>
        <v>-5.5441176470588234</v>
      </c>
      <c r="I258" s="187">
        <v>12.4</v>
      </c>
      <c r="J258" s="188">
        <f t="shared" si="87"/>
        <v>10.65</v>
      </c>
      <c r="K258" s="187"/>
      <c r="L258" s="188"/>
    </row>
    <row r="259" spans="2:13" x14ac:dyDescent="0.25">
      <c r="B259" s="116" t="s">
        <v>92</v>
      </c>
      <c r="C259" s="187">
        <v>5.9</v>
      </c>
      <c r="D259" s="188">
        <v>2.4000000000000004</v>
      </c>
      <c r="E259" s="187">
        <v>5.0930232558139537</v>
      </c>
      <c r="F259" s="188">
        <f t="shared" si="86"/>
        <v>-0.8069767441860467</v>
      </c>
      <c r="G259" s="187">
        <v>1.9230769230769231</v>
      </c>
      <c r="H259" s="188">
        <f t="shared" si="86"/>
        <v>-3.1699463327370303</v>
      </c>
      <c r="I259" s="187">
        <v>5.2666666666666666</v>
      </c>
      <c r="J259" s="188">
        <f t="shared" si="87"/>
        <v>3.3435897435897433</v>
      </c>
      <c r="K259" s="187"/>
      <c r="L259" s="188"/>
    </row>
    <row r="260" spans="2:13" x14ac:dyDescent="0.25">
      <c r="B260" s="116" t="s">
        <v>94</v>
      </c>
      <c r="C260" s="187">
        <v>6.166666666666667</v>
      </c>
      <c r="D260" s="188" t="s">
        <v>249</v>
      </c>
      <c r="E260" s="187">
        <v>7.4945054945054945</v>
      </c>
      <c r="F260" s="188">
        <f t="shared" si="86"/>
        <v>1.3278388278388276</v>
      </c>
      <c r="G260" s="187">
        <v>6.6415094339622645</v>
      </c>
      <c r="H260" s="188">
        <f t="shared" si="86"/>
        <v>-0.85299606054323007</v>
      </c>
      <c r="I260" s="187">
        <v>6.1379310344827589</v>
      </c>
      <c r="J260" s="188">
        <f t="shared" si="87"/>
        <v>-0.50357839947950556</v>
      </c>
      <c r="K260" s="187"/>
      <c r="L260" s="188"/>
    </row>
    <row r="261" spans="2:13" x14ac:dyDescent="0.25">
      <c r="B261" s="116" t="s">
        <v>96</v>
      </c>
      <c r="C261" s="187">
        <v>6.5327102803738315</v>
      </c>
      <c r="D261" s="188" t="s">
        <v>249</v>
      </c>
      <c r="E261" s="187">
        <v>6.6678700361010828</v>
      </c>
      <c r="F261" s="188">
        <f t="shared" si="86"/>
        <v>0.13515975572725125</v>
      </c>
      <c r="G261" s="187">
        <v>6.639344262295082</v>
      </c>
      <c r="H261" s="188">
        <f t="shared" si="86"/>
        <v>-2.8525773806000743E-2</v>
      </c>
      <c r="I261" s="187">
        <v>6.1822222222222223</v>
      </c>
      <c r="J261" s="188">
        <f t="shared" si="87"/>
        <v>-0.45712204007285973</v>
      </c>
      <c r="K261" s="187"/>
      <c r="L261" s="188"/>
    </row>
    <row r="262" spans="2:13" x14ac:dyDescent="0.25">
      <c r="B262" s="116" t="s">
        <v>98</v>
      </c>
      <c r="C262" s="187">
        <v>5.9268292682926829</v>
      </c>
      <c r="D262" s="188">
        <v>1.2601626016260159</v>
      </c>
      <c r="E262" s="187">
        <v>12.125</v>
      </c>
      <c r="F262" s="188">
        <f t="shared" si="86"/>
        <v>6.1981707317073171</v>
      </c>
      <c r="G262" s="187">
        <v>5.8092105263157894</v>
      </c>
      <c r="H262" s="188">
        <f t="shared" si="86"/>
        <v>-6.3157894736842106</v>
      </c>
      <c r="I262" s="187">
        <v>6.8888888888888893</v>
      </c>
      <c r="J262" s="188">
        <f t="shared" si="87"/>
        <v>1.0796783625730999</v>
      </c>
      <c r="K262" s="187"/>
      <c r="L262" s="188"/>
    </row>
    <row r="263" spans="2:13" ht="15.75" x14ac:dyDescent="0.25">
      <c r="B263" s="119" t="s">
        <v>32</v>
      </c>
      <c r="C263" s="189">
        <v>6.2710027100271004</v>
      </c>
      <c r="D263" s="190">
        <v>0.50006674943596785</v>
      </c>
      <c r="E263" s="189">
        <v>8.085106382978724</v>
      </c>
      <c r="F263" s="190">
        <f t="shared" si="86"/>
        <v>1.8141036729516236</v>
      </c>
      <c r="G263" s="189">
        <v>9.8836023789294813</v>
      </c>
      <c r="H263" s="190">
        <f t="shared" si="86"/>
        <v>1.7984959959507574</v>
      </c>
      <c r="I263" s="189">
        <v>6.8201174743024966</v>
      </c>
      <c r="J263" s="190">
        <f t="shared" si="87"/>
        <v>-3.0634849046269848</v>
      </c>
      <c r="K263" s="189">
        <v>6.133168927250308</v>
      </c>
      <c r="L263" s="190">
        <v>-0.83938477203370176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311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 t="s">
        <v>249</v>
      </c>
      <c r="E273" s="187">
        <v>9.9629629629629637</v>
      </c>
      <c r="F273" s="188" t="str">
        <f t="shared" ref="F273:H275" si="91">IFERROR(E273-C273,"-")</f>
        <v>-</v>
      </c>
      <c r="G273" s="187">
        <v>7.0474452554744529</v>
      </c>
      <c r="H273" s="188">
        <f t="shared" si="91"/>
        <v>-2.9155177074885108</v>
      </c>
      <c r="I273" s="187">
        <v>6.0746268656716422</v>
      </c>
      <c r="J273" s="188">
        <f t="shared" ref="J273:J275" si="92">IFERROR(I273-G273,"-")</f>
        <v>-0.97281838980281066</v>
      </c>
      <c r="K273" s="187">
        <v>5.5412371134020617</v>
      </c>
      <c r="L273" s="188">
        <f t="shared" ref="L273:L278" si="93">IFERROR(K273-I273,"-")</f>
        <v>-0.53338975226958052</v>
      </c>
    </row>
    <row r="274" spans="2:12" x14ac:dyDescent="0.25">
      <c r="B274" s="116" t="s">
        <v>78</v>
      </c>
      <c r="C274" s="187" t="s">
        <v>249</v>
      </c>
      <c r="D274" s="188" t="s">
        <v>249</v>
      </c>
      <c r="E274" s="187">
        <v>9.82258064516129</v>
      </c>
      <c r="F274" s="188" t="str">
        <f t="shared" si="91"/>
        <v>-</v>
      </c>
      <c r="G274" s="187">
        <v>7.1980676328502415</v>
      </c>
      <c r="H274" s="188">
        <f t="shared" si="91"/>
        <v>-2.6245130123110485</v>
      </c>
      <c r="I274" s="187">
        <v>7.0639269406392691</v>
      </c>
      <c r="J274" s="188">
        <f t="shared" si="92"/>
        <v>-0.13414069221097247</v>
      </c>
      <c r="K274" s="187">
        <v>6.8275862068965516</v>
      </c>
      <c r="L274" s="188">
        <f t="shared" si="93"/>
        <v>-0.23634073374271747</v>
      </c>
    </row>
    <row r="275" spans="2:12" x14ac:dyDescent="0.25">
      <c r="B275" s="116" t="s">
        <v>80</v>
      </c>
      <c r="C275" s="187" t="s">
        <v>249</v>
      </c>
      <c r="D275" s="188" t="s">
        <v>249</v>
      </c>
      <c r="E275" s="187">
        <v>11.025</v>
      </c>
      <c r="F275" s="188" t="str">
        <f t="shared" si="91"/>
        <v>-</v>
      </c>
      <c r="G275" s="187">
        <v>8.8753993610223638</v>
      </c>
      <c r="H275" s="188">
        <f t="shared" si="91"/>
        <v>-2.1496006389776365</v>
      </c>
      <c r="I275" s="187">
        <v>8.0115606936416182</v>
      </c>
      <c r="J275" s="188">
        <f t="shared" si="92"/>
        <v>-0.86383866738074566</v>
      </c>
      <c r="K275" s="187">
        <v>6.1071428571428568</v>
      </c>
      <c r="L275" s="188">
        <f t="shared" si="93"/>
        <v>-1.9044178364987614</v>
      </c>
    </row>
    <row r="276" spans="2:12" x14ac:dyDescent="0.25">
      <c r="B276" s="116" t="s">
        <v>82</v>
      </c>
      <c r="C276" s="187">
        <v>2.5</v>
      </c>
      <c r="D276" s="188" t="s">
        <v>249</v>
      </c>
      <c r="E276" s="187">
        <v>5.384615384615385</v>
      </c>
      <c r="F276" s="188">
        <f>IFERROR(E276-C276,"-")</f>
        <v>2.884615384615385</v>
      </c>
      <c r="G276" s="187">
        <v>11.145454545454545</v>
      </c>
      <c r="H276" s="188">
        <f>IFERROR(G276-E276,"-")</f>
        <v>5.7608391608391596</v>
      </c>
      <c r="I276" s="187">
        <v>7.6231884057971016</v>
      </c>
      <c r="J276" s="188">
        <f>IFERROR(I276-G276,"-")</f>
        <v>-3.5222661396574431</v>
      </c>
      <c r="K276" s="187">
        <v>4.0913705583756341</v>
      </c>
      <c r="L276" s="188">
        <f t="shared" si="93"/>
        <v>-3.5318178474214674</v>
      </c>
    </row>
    <row r="277" spans="2:12" x14ac:dyDescent="0.25">
      <c r="B277" s="116" t="s">
        <v>84</v>
      </c>
      <c r="C277" s="187">
        <v>20.5</v>
      </c>
      <c r="D277" s="188" t="s">
        <v>249</v>
      </c>
      <c r="E277" s="187">
        <v>1.6666666666666667</v>
      </c>
      <c r="F277" s="188">
        <f t="shared" ref="F277:H285" si="94">IFERROR(E277-C277,"-")</f>
        <v>-18.833333333333332</v>
      </c>
      <c r="G277" s="187">
        <v>10.636363636363637</v>
      </c>
      <c r="H277" s="188">
        <f t="shared" si="94"/>
        <v>8.9696969696969706</v>
      </c>
      <c r="I277" s="187">
        <v>5.1071428571428568</v>
      </c>
      <c r="J277" s="188">
        <f t="shared" ref="J277:J285" si="95">IFERROR(I277-G277,"-")</f>
        <v>-5.5292207792207799</v>
      </c>
      <c r="K277" s="187">
        <v>6.0882352941176467</v>
      </c>
      <c r="L277" s="188">
        <f t="shared" si="93"/>
        <v>0.98109243697478998</v>
      </c>
    </row>
    <row r="278" spans="2:12" x14ac:dyDescent="0.25">
      <c r="B278" s="116" t="s">
        <v>86</v>
      </c>
      <c r="C278" s="187">
        <v>3.2857142857142856</v>
      </c>
      <c r="D278" s="188" t="s">
        <v>249</v>
      </c>
      <c r="E278" s="187">
        <v>3</v>
      </c>
      <c r="F278" s="188">
        <f t="shared" si="94"/>
        <v>-0.28571428571428559</v>
      </c>
      <c r="G278" s="187">
        <v>6.0909090909090908</v>
      </c>
      <c r="H278" s="188">
        <f t="shared" si="94"/>
        <v>3.0909090909090908</v>
      </c>
      <c r="I278" s="187">
        <v>3.2068965517241379</v>
      </c>
      <c r="J278" s="188">
        <f t="shared" si="95"/>
        <v>-2.8840125391849529</v>
      </c>
      <c r="K278" s="187">
        <v>4.9642857142857144</v>
      </c>
      <c r="L278" s="188">
        <f t="shared" si="93"/>
        <v>1.7573891625615765</v>
      </c>
    </row>
    <row r="279" spans="2:12" x14ac:dyDescent="0.25">
      <c r="B279" s="116" t="s">
        <v>88</v>
      </c>
      <c r="C279" s="187">
        <v>1</v>
      </c>
      <c r="D279" s="188" t="s">
        <v>249</v>
      </c>
      <c r="E279" s="187">
        <v>4.5</v>
      </c>
      <c r="F279" s="188">
        <f t="shared" si="94"/>
        <v>3.5</v>
      </c>
      <c r="G279" s="187">
        <v>7.2452830188679247</v>
      </c>
      <c r="H279" s="188">
        <f t="shared" si="94"/>
        <v>2.7452830188679247</v>
      </c>
      <c r="I279" s="187">
        <v>6.375</v>
      </c>
      <c r="J279" s="188">
        <f t="shared" si="95"/>
        <v>-0.8702830188679247</v>
      </c>
      <c r="K279" s="187"/>
      <c r="L279" s="188"/>
    </row>
    <row r="280" spans="2:12" x14ac:dyDescent="0.25">
      <c r="B280" s="116" t="s">
        <v>90</v>
      </c>
      <c r="C280" s="187">
        <v>1</v>
      </c>
      <c r="D280" s="188" t="s">
        <v>249</v>
      </c>
      <c r="E280" s="187">
        <v>6.2352941176470589</v>
      </c>
      <c r="F280" s="188">
        <f t="shared" si="94"/>
        <v>5.2352941176470589</v>
      </c>
      <c r="G280" s="187">
        <v>22</v>
      </c>
      <c r="H280" s="188">
        <f t="shared" si="94"/>
        <v>15.764705882352942</v>
      </c>
      <c r="I280" s="187">
        <v>1.3333333333333333</v>
      </c>
      <c r="J280" s="188">
        <f t="shared" si="95"/>
        <v>-20.666666666666668</v>
      </c>
      <c r="K280" s="187"/>
      <c r="L280" s="188"/>
    </row>
    <row r="281" spans="2:12" x14ac:dyDescent="0.25">
      <c r="B281" s="116" t="s">
        <v>92</v>
      </c>
      <c r="C281" s="187">
        <v>4.9230769230769234</v>
      </c>
      <c r="D281" s="188">
        <v>0.92307692307692335</v>
      </c>
      <c r="E281" s="187">
        <v>6.166666666666667</v>
      </c>
      <c r="F281" s="188">
        <f t="shared" si="94"/>
        <v>1.2435897435897436</v>
      </c>
      <c r="G281" s="187">
        <v>5.5</v>
      </c>
      <c r="H281" s="188">
        <f t="shared" si="94"/>
        <v>-0.66666666666666696</v>
      </c>
      <c r="I281" s="187">
        <v>5</v>
      </c>
      <c r="J281" s="188">
        <f t="shared" si="95"/>
        <v>-0.5</v>
      </c>
      <c r="K281" s="187"/>
      <c r="L281" s="188"/>
    </row>
    <row r="282" spans="2:12" x14ac:dyDescent="0.25">
      <c r="B282" s="116" t="s">
        <v>94</v>
      </c>
      <c r="C282" s="187">
        <v>3.459016393442623</v>
      </c>
      <c r="D282" s="188">
        <v>1.959016393442623</v>
      </c>
      <c r="E282" s="187">
        <v>7.382352941176471</v>
      </c>
      <c r="F282" s="188">
        <f t="shared" si="94"/>
        <v>3.923336547733848</v>
      </c>
      <c r="G282" s="187">
        <v>3.9361702127659575</v>
      </c>
      <c r="H282" s="188">
        <f t="shared" si="94"/>
        <v>-3.4461827284105135</v>
      </c>
      <c r="I282" s="187">
        <v>5</v>
      </c>
      <c r="J282" s="188">
        <f t="shared" si="95"/>
        <v>1.0638297872340425</v>
      </c>
      <c r="K282" s="187"/>
      <c r="L282" s="188"/>
    </row>
    <row r="283" spans="2:12" x14ac:dyDescent="0.25">
      <c r="B283" s="116" t="s">
        <v>96</v>
      </c>
      <c r="C283" s="187">
        <v>8.0517928286852598</v>
      </c>
      <c r="D283" s="188" t="s">
        <v>249</v>
      </c>
      <c r="E283" s="187">
        <v>7.1343283582089549</v>
      </c>
      <c r="F283" s="188">
        <f t="shared" si="94"/>
        <v>-0.91746447047630486</v>
      </c>
      <c r="G283" s="187">
        <v>6.1869158878504669</v>
      </c>
      <c r="H283" s="188">
        <f t="shared" si="94"/>
        <v>-0.94741247035848808</v>
      </c>
      <c r="I283" s="187">
        <v>7.4038461538461542</v>
      </c>
      <c r="J283" s="188">
        <f t="shared" si="95"/>
        <v>1.2169302659956873</v>
      </c>
      <c r="K283" s="187"/>
      <c r="L283" s="188"/>
    </row>
    <row r="284" spans="2:12" x14ac:dyDescent="0.25">
      <c r="B284" s="116" t="s">
        <v>98</v>
      </c>
      <c r="C284" s="187">
        <v>7.1235294117647054</v>
      </c>
      <c r="D284" s="188">
        <v>2.5521008403361343</v>
      </c>
      <c r="E284" s="187">
        <v>6.8493150684931505</v>
      </c>
      <c r="F284" s="188">
        <f t="shared" si="94"/>
        <v>-0.27421434327155492</v>
      </c>
      <c r="G284" s="187">
        <v>5.6100917431192663</v>
      </c>
      <c r="H284" s="188">
        <f t="shared" si="94"/>
        <v>-1.2392233253738842</v>
      </c>
      <c r="I284" s="187">
        <v>6.4</v>
      </c>
      <c r="J284" s="188">
        <f t="shared" si="95"/>
        <v>0.78990825688073407</v>
      </c>
      <c r="K284" s="187"/>
      <c r="L284" s="188"/>
    </row>
    <row r="285" spans="2:12" ht="15.75" x14ac:dyDescent="0.25">
      <c r="B285" s="119" t="s">
        <v>32</v>
      </c>
      <c r="C285" s="189">
        <v>6.9289827255278311</v>
      </c>
      <c r="D285" s="190">
        <v>-0.88861384099577378</v>
      </c>
      <c r="E285" s="189">
        <v>8.1101694915254239</v>
      </c>
      <c r="F285" s="190">
        <f t="shared" si="94"/>
        <v>1.1811867659975928</v>
      </c>
      <c r="G285" s="189">
        <v>7.2838196286472146</v>
      </c>
      <c r="H285" s="190">
        <f t="shared" si="94"/>
        <v>-0.82634986287820933</v>
      </c>
      <c r="I285" s="189">
        <v>6.6504950495049506</v>
      </c>
      <c r="J285" s="190">
        <f t="shared" si="95"/>
        <v>-0.63332457914226392</v>
      </c>
      <c r="K285" s="189">
        <v>5.5260545905707197</v>
      </c>
      <c r="L285" s="190">
        <v>-1.3112194010843572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54B9-866A-4A70-B347-DEBE0D94088C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8.2772790055248624</v>
      </c>
      <c r="D9" s="188">
        <v>0.8168589732146847</v>
      </c>
      <c r="E9" s="187">
        <v>6.3244211334271458</v>
      </c>
      <c r="F9" s="188">
        <f t="shared" ref="F9:H21" si="3">IFERROR(E9-C9,"-")</f>
        <v>-1.9528578720977166</v>
      </c>
      <c r="G9" s="187">
        <v>6.6747736243324818</v>
      </c>
      <c r="H9" s="188">
        <f t="shared" si="3"/>
        <v>0.35035249090533593</v>
      </c>
      <c r="I9" s="187">
        <v>5.639520078354554</v>
      </c>
      <c r="J9" s="188">
        <f t="shared" ref="J9:J21" si="4">IFERROR(I9-G9,"-")</f>
        <v>-1.0352535459779277</v>
      </c>
      <c r="K9" s="187">
        <v>5.9717087000177189</v>
      </c>
      <c r="L9" s="188">
        <f t="shared" ref="L9:L14" si="5">IFERROR(K9-I9,"-")</f>
        <v>0.33218862166316487</v>
      </c>
    </row>
    <row r="10" spans="1:13" x14ac:dyDescent="0.25">
      <c r="A10" s="1" t="s">
        <v>77</v>
      </c>
      <c r="B10" s="116" t="s">
        <v>78</v>
      </c>
      <c r="C10" s="187">
        <v>6.8945538818076475</v>
      </c>
      <c r="D10" s="188">
        <v>1.8878006350544005</v>
      </c>
      <c r="E10" s="187">
        <v>5.2671606864274567</v>
      </c>
      <c r="F10" s="188">
        <f t="shared" si="3"/>
        <v>-1.6273931953801908</v>
      </c>
      <c r="G10" s="187">
        <v>6.3012135381874863</v>
      </c>
      <c r="H10" s="188">
        <f t="shared" si="3"/>
        <v>1.0340528517600296</v>
      </c>
      <c r="I10" s="187">
        <v>5.9382620774810926</v>
      </c>
      <c r="J10" s="188">
        <f t="shared" si="4"/>
        <v>-0.36295146070639372</v>
      </c>
      <c r="K10" s="187">
        <v>5.4357837284666557</v>
      </c>
      <c r="L10" s="188">
        <f t="shared" si="5"/>
        <v>-0.50247834901443689</v>
      </c>
    </row>
    <row r="11" spans="1:13" x14ac:dyDescent="0.25">
      <c r="A11" s="1" t="s">
        <v>79</v>
      </c>
      <c r="B11" s="116" t="s">
        <v>80</v>
      </c>
      <c r="C11" s="187">
        <v>5.4817210771776743</v>
      </c>
      <c r="D11" s="188">
        <v>-3.0038449299582322</v>
      </c>
      <c r="E11" s="187">
        <v>5.0417615088028986</v>
      </c>
      <c r="F11" s="188">
        <f t="shared" si="3"/>
        <v>-0.43995956837477568</v>
      </c>
      <c r="G11" s="187">
        <v>5.7840758920143474</v>
      </c>
      <c r="H11" s="188">
        <f t="shared" si="3"/>
        <v>0.74231438321144871</v>
      </c>
      <c r="I11" s="187">
        <v>5.4982687149475735</v>
      </c>
      <c r="J11" s="188">
        <f t="shared" si="4"/>
        <v>-0.28580717706677383</v>
      </c>
      <c r="K11" s="187">
        <v>5.6032195956786826</v>
      </c>
      <c r="L11" s="188">
        <f t="shared" si="5"/>
        <v>0.10495088073110903</v>
      </c>
    </row>
    <row r="12" spans="1:13" x14ac:dyDescent="0.25">
      <c r="A12" s="1" t="s">
        <v>81</v>
      </c>
      <c r="B12" s="116" t="s">
        <v>82</v>
      </c>
      <c r="C12" s="187">
        <v>6.9211831710453797</v>
      </c>
      <c r="D12" s="188">
        <v>0.97395811146076916</v>
      </c>
      <c r="E12" s="187">
        <v>4.6508063289213446</v>
      </c>
      <c r="F12" s="188">
        <f t="shared" si="3"/>
        <v>-2.2703768421240351</v>
      </c>
      <c r="G12" s="187">
        <v>5.5245845552297164</v>
      </c>
      <c r="H12" s="188">
        <f t="shared" si="3"/>
        <v>0.87377822630837176</v>
      </c>
      <c r="I12" s="187">
        <v>5.218935628561038</v>
      </c>
      <c r="J12" s="188">
        <f t="shared" si="4"/>
        <v>-0.30564892666867838</v>
      </c>
      <c r="K12" s="187">
        <v>5.0954338351822503</v>
      </c>
      <c r="L12" s="188">
        <f t="shared" si="5"/>
        <v>-0.12350179337878764</v>
      </c>
    </row>
    <row r="13" spans="1:13" x14ac:dyDescent="0.25">
      <c r="A13" s="1" t="s">
        <v>83</v>
      </c>
      <c r="B13" s="116" t="s">
        <v>84</v>
      </c>
      <c r="C13" s="187">
        <v>6.5240453946955919</v>
      </c>
      <c r="D13" s="188">
        <v>-7.3474733324481178E-3</v>
      </c>
      <c r="E13" s="187">
        <v>5.3784671885570701</v>
      </c>
      <c r="F13" s="188">
        <f t="shared" si="3"/>
        <v>-1.1455782061385218</v>
      </c>
      <c r="G13" s="187">
        <v>5.433939673037071</v>
      </c>
      <c r="H13" s="188">
        <f t="shared" si="3"/>
        <v>5.5472484480000972E-2</v>
      </c>
      <c r="I13" s="187">
        <v>5.0135848403564935</v>
      </c>
      <c r="J13" s="188">
        <f t="shared" si="4"/>
        <v>-0.42035483268057749</v>
      </c>
      <c r="K13" s="187">
        <v>5.1083654954638869</v>
      </c>
      <c r="L13" s="188">
        <f t="shared" si="5"/>
        <v>9.4780655107393308E-2</v>
      </c>
    </row>
    <row r="14" spans="1:13" x14ac:dyDescent="0.25">
      <c r="A14" s="1" t="s">
        <v>85</v>
      </c>
      <c r="B14" s="116" t="s">
        <v>86</v>
      </c>
      <c r="C14" s="187">
        <v>6.8413200058797585</v>
      </c>
      <c r="D14" s="188">
        <v>1.7471046116173348</v>
      </c>
      <c r="E14" s="187">
        <v>5.8025523826763816</v>
      </c>
      <c r="F14" s="188">
        <f t="shared" si="3"/>
        <v>-1.0387676232033769</v>
      </c>
      <c r="G14" s="187">
        <v>6.334820749454896</v>
      </c>
      <c r="H14" s="188">
        <f t="shared" si="3"/>
        <v>0.53226836677851441</v>
      </c>
      <c r="I14" s="187">
        <v>5.9502309128426845</v>
      </c>
      <c r="J14" s="188">
        <f t="shared" si="4"/>
        <v>-0.38458983661221158</v>
      </c>
      <c r="K14" s="187">
        <v>5.4782103749585227</v>
      </c>
      <c r="L14" s="188">
        <f t="shared" si="5"/>
        <v>-0.47202053788416176</v>
      </c>
    </row>
    <row r="15" spans="1:13" x14ac:dyDescent="0.25">
      <c r="A15" s="1" t="s">
        <v>87</v>
      </c>
      <c r="B15" s="116" t="s">
        <v>88</v>
      </c>
      <c r="C15" s="187">
        <v>6.4427972929423136</v>
      </c>
      <c r="D15" s="188">
        <v>-0.659848606851269</v>
      </c>
      <c r="E15" s="187">
        <v>5.7923947029611922</v>
      </c>
      <c r="F15" s="188">
        <f t="shared" si="3"/>
        <v>-0.65040258998112144</v>
      </c>
      <c r="G15" s="187">
        <v>6.7274272669872266</v>
      </c>
      <c r="H15" s="188">
        <f t="shared" si="3"/>
        <v>0.93503256402603441</v>
      </c>
      <c r="I15" s="187">
        <v>5.9141351518908865</v>
      </c>
      <c r="J15" s="188">
        <f t="shared" si="4"/>
        <v>-0.81329211509634014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6.491933187814368</v>
      </c>
      <c r="D16" s="188">
        <v>-0.44124670675835453</v>
      </c>
      <c r="E16" s="187">
        <v>6.6659301811754306</v>
      </c>
      <c r="F16" s="188">
        <f t="shared" si="3"/>
        <v>0.17399699336106256</v>
      </c>
      <c r="G16" s="187">
        <v>6.823486671813269</v>
      </c>
      <c r="H16" s="188">
        <f t="shared" si="3"/>
        <v>0.15755649063783839</v>
      </c>
      <c r="I16" s="187">
        <v>6.1420068777003793</v>
      </c>
      <c r="J16" s="188">
        <f t="shared" si="4"/>
        <v>-0.68147979411288961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6.1649928263988523</v>
      </c>
      <c r="D17" s="188">
        <v>-0.69161355005730929</v>
      </c>
      <c r="E17" s="187">
        <v>6.6392938556963363</v>
      </c>
      <c r="F17" s="188">
        <f t="shared" si="3"/>
        <v>0.47430102929748408</v>
      </c>
      <c r="G17" s="187">
        <v>6.0692266353998727</v>
      </c>
      <c r="H17" s="188">
        <f t="shared" si="3"/>
        <v>-0.57006722029646362</v>
      </c>
      <c r="I17" s="187">
        <v>5.9023491225174674</v>
      </c>
      <c r="J17" s="188">
        <f t="shared" si="4"/>
        <v>-0.16687751288240538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6.6140648379052367</v>
      </c>
      <c r="D18" s="188">
        <v>-1.2791354022628809</v>
      </c>
      <c r="E18" s="187">
        <v>5.6104617742862617</v>
      </c>
      <c r="F18" s="188">
        <f t="shared" si="3"/>
        <v>-1.003603063618975</v>
      </c>
      <c r="G18" s="187">
        <v>5.9437582500471429</v>
      </c>
      <c r="H18" s="188">
        <f t="shared" si="3"/>
        <v>0.33329647576088117</v>
      </c>
      <c r="I18" s="187">
        <v>5.8542147947898746</v>
      </c>
      <c r="J18" s="188">
        <f t="shared" si="4"/>
        <v>-8.9543455257268256E-2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7.6749190501888833</v>
      </c>
      <c r="D19" s="188">
        <v>-0.69688285039591236</v>
      </c>
      <c r="E19" s="187">
        <v>6.3411483772929556</v>
      </c>
      <c r="F19" s="188">
        <f t="shared" si="3"/>
        <v>-1.3337706728959278</v>
      </c>
      <c r="G19" s="187">
        <v>6.0049824791940427</v>
      </c>
      <c r="H19" s="188">
        <f t="shared" si="3"/>
        <v>-0.33616589809891284</v>
      </c>
      <c r="I19" s="187">
        <v>5.4506944444444443</v>
      </c>
      <c r="J19" s="188">
        <f t="shared" si="4"/>
        <v>-0.55428803474959842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6.0869589500139627</v>
      </c>
      <c r="D20" s="188">
        <v>-1.1718504666901906</v>
      </c>
      <c r="E20" s="187">
        <v>5.886785029262775</v>
      </c>
      <c r="F20" s="188">
        <f t="shared" si="3"/>
        <v>-0.20017392075118767</v>
      </c>
      <c r="G20" s="187">
        <v>5.3419055419055423</v>
      </c>
      <c r="H20" s="188">
        <f t="shared" si="3"/>
        <v>-0.54487948735723268</v>
      </c>
      <c r="I20" s="187">
        <v>5.1518192627824018</v>
      </c>
      <c r="J20" s="188">
        <f t="shared" si="4"/>
        <v>-0.19008627912314058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6.6176102336667117</v>
      </c>
      <c r="D21" s="190">
        <v>-0.35446283606220774</v>
      </c>
      <c r="E21" s="189">
        <v>5.729361648217651</v>
      </c>
      <c r="F21" s="190">
        <f t="shared" si="3"/>
        <v>-0.88824858544906071</v>
      </c>
      <c r="G21" s="189">
        <v>6.0770157142498729</v>
      </c>
      <c r="H21" s="190">
        <f t="shared" si="3"/>
        <v>0.34765406603222182</v>
      </c>
      <c r="I21" s="189">
        <v>5.6298889367609748</v>
      </c>
      <c r="J21" s="190">
        <f t="shared" si="4"/>
        <v>-0.44712677748889806</v>
      </c>
      <c r="K21" s="189">
        <v>5.4318979209102407</v>
      </c>
      <c r="L21" s="190">
        <v>-8.5970749225164234E-2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8.3449322273922721</v>
      </c>
      <c r="D31" s="188">
        <v>0.87772574965947836</v>
      </c>
      <c r="E31" s="187">
        <v>6.0238626226583412</v>
      </c>
      <c r="F31" s="188">
        <f t="shared" ref="F31:H43" si="9">IFERROR(E31-C31,"-")</f>
        <v>-2.321069604733931</v>
      </c>
      <c r="G31" s="187">
        <v>6.1842416283650685</v>
      </c>
      <c r="H31" s="188">
        <f t="shared" si="9"/>
        <v>0.16037900570672736</v>
      </c>
      <c r="I31" s="187">
        <v>5.1601407831060273</v>
      </c>
      <c r="J31" s="188">
        <f t="shared" ref="J31:J43" si="10">IFERROR(I31-G31,"-")</f>
        <v>-1.0241008452590412</v>
      </c>
      <c r="K31" s="187">
        <v>5.5421752101979926</v>
      </c>
      <c r="L31" s="188">
        <f>IFERROR(K31-I31,"-")</f>
        <v>0.38203442709196533</v>
      </c>
    </row>
    <row r="32" spans="1:13" x14ac:dyDescent="0.25">
      <c r="B32" s="116" t="s">
        <v>78</v>
      </c>
      <c r="C32" s="187">
        <v>6.8056592039800998</v>
      </c>
      <c r="D32" s="188" t="s">
        <v>249</v>
      </c>
      <c r="E32" s="187">
        <v>4.9336159708060539</v>
      </c>
      <c r="F32" s="188">
        <f t="shared" si="9"/>
        <v>-1.872043233174046</v>
      </c>
      <c r="G32" s="187">
        <v>5.8989412286819247</v>
      </c>
      <c r="H32" s="188">
        <f t="shared" si="9"/>
        <v>0.96532525787587087</v>
      </c>
      <c r="I32" s="187">
        <v>5.5573296309151914</v>
      </c>
      <c r="J32" s="188">
        <f t="shared" si="10"/>
        <v>-0.34161159776673333</v>
      </c>
      <c r="K32" s="187">
        <v>5.0039228506047726</v>
      </c>
      <c r="L32" s="188">
        <f t="shared" ref="L32:L36" si="11">IFERROR(K32-I32,"-")</f>
        <v>-0.55340678031041879</v>
      </c>
    </row>
    <row r="33" spans="2:13" x14ac:dyDescent="0.25">
      <c r="B33" s="116" t="s">
        <v>80</v>
      </c>
      <c r="C33" s="187">
        <v>5.3384331900161932</v>
      </c>
      <c r="D33" s="188">
        <v>-3.1471328171197133</v>
      </c>
      <c r="E33" s="187">
        <v>4.8127295623884985</v>
      </c>
      <c r="F33" s="188">
        <f t="shared" si="9"/>
        <v>-0.52570362762769474</v>
      </c>
      <c r="G33" s="187">
        <v>5.4454535740997967</v>
      </c>
      <c r="H33" s="188">
        <f t="shared" si="9"/>
        <v>0.63272401171129822</v>
      </c>
      <c r="I33" s="187">
        <v>5.0908082320963004</v>
      </c>
      <c r="J33" s="188">
        <f t="shared" si="10"/>
        <v>-0.35464534200349629</v>
      </c>
      <c r="K33" s="187">
        <v>5.0679534313725494</v>
      </c>
      <c r="L33" s="188">
        <f t="shared" si="11"/>
        <v>-2.2854800723751012E-2</v>
      </c>
    </row>
    <row r="34" spans="2:13" x14ac:dyDescent="0.25">
      <c r="B34" s="116" t="s">
        <v>82</v>
      </c>
      <c r="C34" s="187">
        <v>7.2575182481751828</v>
      </c>
      <c r="D34" s="188">
        <v>1.2949221764416219</v>
      </c>
      <c r="E34" s="187">
        <v>4.4890545144804088</v>
      </c>
      <c r="F34" s="188">
        <f t="shared" si="9"/>
        <v>-2.7684637336947739</v>
      </c>
      <c r="G34" s="187">
        <v>5.112426702751466</v>
      </c>
      <c r="H34" s="188">
        <f t="shared" si="9"/>
        <v>0.62337218827105723</v>
      </c>
      <c r="I34" s="187">
        <v>4.8100953710165157</v>
      </c>
      <c r="J34" s="188">
        <f t="shared" si="10"/>
        <v>-0.3023313317349503</v>
      </c>
      <c r="K34" s="187">
        <v>4.7374113688258621</v>
      </c>
      <c r="L34" s="188">
        <f t="shared" si="11"/>
        <v>-7.2684002190653629E-2</v>
      </c>
    </row>
    <row r="35" spans="2:13" x14ac:dyDescent="0.25">
      <c r="B35" s="116" t="s">
        <v>84</v>
      </c>
      <c r="C35" s="187">
        <v>6.5937679494543362</v>
      </c>
      <c r="D35" s="188">
        <v>5.9508831493096714E-2</v>
      </c>
      <c r="E35" s="187">
        <v>5.2810428634555899</v>
      </c>
      <c r="F35" s="188">
        <f t="shared" si="9"/>
        <v>-1.3127250859987463</v>
      </c>
      <c r="G35" s="187">
        <v>5.0907242296261535</v>
      </c>
      <c r="H35" s="188">
        <f t="shared" si="9"/>
        <v>-0.19031863382943648</v>
      </c>
      <c r="I35" s="187">
        <v>4.5652045196625055</v>
      </c>
      <c r="J35" s="188">
        <f t="shared" si="10"/>
        <v>-0.52551970996364794</v>
      </c>
      <c r="K35" s="187">
        <v>4.7444219066937121</v>
      </c>
      <c r="L35" s="188">
        <f t="shared" si="11"/>
        <v>0.1792173870312066</v>
      </c>
    </row>
    <row r="36" spans="2:13" x14ac:dyDescent="0.25">
      <c r="B36" s="116" t="s">
        <v>86</v>
      </c>
      <c r="C36" s="187">
        <v>7.1915363548016611</v>
      </c>
      <c r="D36" s="188">
        <v>2.025017382756225</v>
      </c>
      <c r="E36" s="187">
        <v>5.8215218981917003</v>
      </c>
      <c r="F36" s="188">
        <f t="shared" si="9"/>
        <v>-1.3700144566099608</v>
      </c>
      <c r="G36" s="187">
        <v>6.2273977412370529</v>
      </c>
      <c r="H36" s="188">
        <f t="shared" si="9"/>
        <v>0.40587584304535262</v>
      </c>
      <c r="I36" s="187">
        <v>5.6467670300513353</v>
      </c>
      <c r="J36" s="188">
        <f t="shared" si="10"/>
        <v>-0.58063071118571763</v>
      </c>
      <c r="K36" s="187">
        <v>5.0088825027757817</v>
      </c>
      <c r="L36" s="188">
        <f t="shared" si="11"/>
        <v>-0.63788452727555356</v>
      </c>
    </row>
    <row r="37" spans="2:13" x14ac:dyDescent="0.25">
      <c r="B37" s="116" t="s">
        <v>88</v>
      </c>
      <c r="C37" s="187">
        <v>6.8669216994953608</v>
      </c>
      <c r="D37" s="188">
        <v>-0.51963550932967806</v>
      </c>
      <c r="E37" s="187">
        <v>5.6965660315553857</v>
      </c>
      <c r="F37" s="188">
        <f t="shared" si="9"/>
        <v>-1.1703556679399751</v>
      </c>
      <c r="G37" s="187">
        <v>6.5492197923313418</v>
      </c>
      <c r="H37" s="188">
        <f t="shared" si="9"/>
        <v>0.85265376077595612</v>
      </c>
      <c r="I37" s="187">
        <v>5.5256796015770906</v>
      </c>
      <c r="J37" s="188">
        <f t="shared" si="10"/>
        <v>-1.0235401907542512</v>
      </c>
      <c r="K37" s="187"/>
      <c r="L37" s="188"/>
    </row>
    <row r="38" spans="2:13" x14ac:dyDescent="0.25">
      <c r="B38" s="116" t="s">
        <v>90</v>
      </c>
      <c r="C38" s="187">
        <v>6.4717370682439599</v>
      </c>
      <c r="D38" s="188">
        <v>-1.1156158465139674</v>
      </c>
      <c r="E38" s="187">
        <v>6.5072472204435652</v>
      </c>
      <c r="F38" s="188">
        <f t="shared" si="9"/>
        <v>3.5510152199605294E-2</v>
      </c>
      <c r="G38" s="187">
        <v>6.6671532057519736</v>
      </c>
      <c r="H38" s="188">
        <f t="shared" si="9"/>
        <v>0.15990598530840838</v>
      </c>
      <c r="I38" s="187">
        <v>5.7587212329480373</v>
      </c>
      <c r="J38" s="188">
        <f t="shared" si="10"/>
        <v>-0.90843197280393628</v>
      </c>
      <c r="K38" s="187"/>
      <c r="L38" s="188"/>
    </row>
    <row r="39" spans="2:13" x14ac:dyDescent="0.25">
      <c r="B39" s="116" t="s">
        <v>92</v>
      </c>
      <c r="C39" s="187">
        <v>6.24699202379343</v>
      </c>
      <c r="D39" s="188">
        <v>-0.99544294346900131</v>
      </c>
      <c r="E39" s="187">
        <v>6.6351191587331222</v>
      </c>
      <c r="F39" s="188">
        <f t="shared" si="9"/>
        <v>0.3881271349396922</v>
      </c>
      <c r="G39" s="187">
        <v>5.7966025676963611</v>
      </c>
      <c r="H39" s="188">
        <f t="shared" si="9"/>
        <v>-0.83851659103676113</v>
      </c>
      <c r="I39" s="187">
        <v>5.4271500095063061</v>
      </c>
      <c r="J39" s="188">
        <f t="shared" si="10"/>
        <v>-0.36945255819005496</v>
      </c>
      <c r="K39" s="187"/>
      <c r="L39" s="188"/>
    </row>
    <row r="40" spans="2:13" x14ac:dyDescent="0.25">
      <c r="B40" s="116" t="s">
        <v>94</v>
      </c>
      <c r="C40" s="187">
        <v>6.6152565721501553</v>
      </c>
      <c r="D40" s="188">
        <v>-1.5787349202284346</v>
      </c>
      <c r="E40" s="187">
        <v>5.4527674805061999</v>
      </c>
      <c r="F40" s="188">
        <f t="shared" si="9"/>
        <v>-1.1624890916439554</v>
      </c>
      <c r="G40" s="187">
        <v>5.5749506903353057</v>
      </c>
      <c r="H40" s="188">
        <f t="shared" si="9"/>
        <v>0.1221832098291058</v>
      </c>
      <c r="I40" s="187">
        <v>5.4584097158570115</v>
      </c>
      <c r="J40" s="188">
        <f t="shared" si="10"/>
        <v>-0.11654097447829415</v>
      </c>
      <c r="K40" s="187"/>
      <c r="L40" s="188"/>
    </row>
    <row r="41" spans="2:13" x14ac:dyDescent="0.25">
      <c r="B41" s="116" t="s">
        <v>96</v>
      </c>
      <c r="C41" s="187">
        <v>7.6490060980438743</v>
      </c>
      <c r="D41" s="188">
        <v>-1.0305938140247131</v>
      </c>
      <c r="E41" s="187">
        <v>6.1019571865443423</v>
      </c>
      <c r="F41" s="188">
        <f t="shared" si="9"/>
        <v>-1.5470489114995321</v>
      </c>
      <c r="G41" s="187">
        <v>5.4887734273520135</v>
      </c>
      <c r="H41" s="188">
        <f t="shared" si="9"/>
        <v>-0.61318375919232881</v>
      </c>
      <c r="I41" s="187">
        <v>4.8398220244716352</v>
      </c>
      <c r="J41" s="188">
        <f t="shared" si="10"/>
        <v>-0.64895140288037823</v>
      </c>
      <c r="K41" s="187"/>
      <c r="L41" s="188"/>
    </row>
    <row r="42" spans="2:13" x14ac:dyDescent="0.25">
      <c r="B42" s="116" t="s">
        <v>98</v>
      </c>
      <c r="C42" s="187">
        <v>5.985004624124719</v>
      </c>
      <c r="D42" s="188">
        <v>-1.5373552896683842</v>
      </c>
      <c r="E42" s="187">
        <v>5.6212527836464341</v>
      </c>
      <c r="F42" s="188">
        <f t="shared" si="9"/>
        <v>-0.3637518404782849</v>
      </c>
      <c r="G42" s="187">
        <v>4.7967866323907451</v>
      </c>
      <c r="H42" s="188">
        <f t="shared" si="9"/>
        <v>-0.82446615125568901</v>
      </c>
      <c r="I42" s="187">
        <v>4.7539699804220144</v>
      </c>
      <c r="J42" s="188">
        <f t="shared" si="10"/>
        <v>-4.2816651968730746E-2</v>
      </c>
      <c r="K42" s="187"/>
      <c r="L42" s="188"/>
    </row>
    <row r="43" spans="2:13" ht="15.75" x14ac:dyDescent="0.25">
      <c r="B43" s="119" t="s">
        <v>32</v>
      </c>
      <c r="C43" s="189">
        <v>6.6758542704689212</v>
      </c>
      <c r="D43" s="190">
        <v>-0.5077868849838536</v>
      </c>
      <c r="E43" s="189">
        <v>5.5536756945293781</v>
      </c>
      <c r="F43" s="190">
        <f t="shared" si="9"/>
        <v>-1.1221785759395431</v>
      </c>
      <c r="G43" s="189">
        <v>5.7345256129449336</v>
      </c>
      <c r="H43" s="190">
        <f t="shared" si="9"/>
        <v>0.18084991841555542</v>
      </c>
      <c r="I43" s="189">
        <v>5.2063316573693479</v>
      </c>
      <c r="J43" s="190">
        <f t="shared" si="10"/>
        <v>-0.52819395557558568</v>
      </c>
      <c r="K43" s="189">
        <v>5.0068049391026319</v>
      </c>
      <c r="L43" s="190">
        <v>-0.10422920065366537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 t="s">
        <v>249</v>
      </c>
      <c r="D53" s="188" t="s">
        <v>249</v>
      </c>
      <c r="E53" s="187" t="s">
        <v>249</v>
      </c>
      <c r="F53" s="188" t="str">
        <f t="shared" ref="F53:H65" si="15">IFERROR(E53-C53,"-")</f>
        <v>-</v>
      </c>
      <c r="G53" s="187" t="s">
        <v>249</v>
      </c>
      <c r="H53" s="188" t="str">
        <f t="shared" si="15"/>
        <v>-</v>
      </c>
      <c r="I53" s="187" t="s">
        <v>249</v>
      </c>
      <c r="J53" s="188" t="str">
        <f t="shared" ref="J53:J65" si="16">IFERROR(I53-G53,"-")</f>
        <v>-</v>
      </c>
      <c r="K53" s="187" t="s">
        <v>249</v>
      </c>
      <c r="L53" s="188" t="str">
        <f>IFERROR(K53-I53,"-")</f>
        <v>-</v>
      </c>
    </row>
    <row r="54" spans="1:13" x14ac:dyDescent="0.25">
      <c r="A54" s="1"/>
      <c r="B54" s="116" t="s">
        <v>78</v>
      </c>
      <c r="C54" s="187" t="s">
        <v>249</v>
      </c>
      <c r="D54" s="188" t="s">
        <v>249</v>
      </c>
      <c r="E54" s="187" t="s">
        <v>249</v>
      </c>
      <c r="F54" s="188" t="str">
        <f t="shared" si="15"/>
        <v>-</v>
      </c>
      <c r="G54" s="187" t="s">
        <v>249</v>
      </c>
      <c r="H54" s="188" t="str">
        <f t="shared" si="15"/>
        <v>-</v>
      </c>
      <c r="I54" s="187" t="s">
        <v>249</v>
      </c>
      <c r="J54" s="188" t="str">
        <f t="shared" si="16"/>
        <v>-</v>
      </c>
      <c r="K54" s="187" t="s">
        <v>249</v>
      </c>
      <c r="L54" s="188" t="str">
        <f t="shared" ref="L54:L58" si="17">IFERROR(K54-I54,"-")</f>
        <v>-</v>
      </c>
    </row>
    <row r="55" spans="1:13" x14ac:dyDescent="0.25">
      <c r="A55" s="1"/>
      <c r="B55" s="116" t="s">
        <v>80</v>
      </c>
      <c r="C55" s="187" t="s">
        <v>249</v>
      </c>
      <c r="D55" s="188" t="s">
        <v>249</v>
      </c>
      <c r="E55" s="187" t="s">
        <v>249</v>
      </c>
      <c r="F55" s="188" t="str">
        <f t="shared" si="15"/>
        <v>-</v>
      </c>
      <c r="G55" s="187" t="s">
        <v>249</v>
      </c>
      <c r="H55" s="188" t="str">
        <f t="shared" si="15"/>
        <v>-</v>
      </c>
      <c r="I55" s="187" t="s">
        <v>249</v>
      </c>
      <c r="J55" s="188" t="str">
        <f t="shared" si="16"/>
        <v>-</v>
      </c>
      <c r="K55" s="187" t="s">
        <v>249</v>
      </c>
      <c r="L55" s="188" t="str">
        <f t="shared" si="17"/>
        <v>-</v>
      </c>
    </row>
    <row r="56" spans="1:13" x14ac:dyDescent="0.25">
      <c r="A56" s="1"/>
      <c r="B56" s="116" t="s">
        <v>82</v>
      </c>
      <c r="C56" s="187" t="s">
        <v>249</v>
      </c>
      <c r="D56" s="188" t="s">
        <v>249</v>
      </c>
      <c r="E56" s="187" t="s">
        <v>249</v>
      </c>
      <c r="F56" s="188" t="str">
        <f t="shared" si="15"/>
        <v>-</v>
      </c>
      <c r="G56" s="187" t="s">
        <v>249</v>
      </c>
      <c r="H56" s="188" t="str">
        <f t="shared" si="15"/>
        <v>-</v>
      </c>
      <c r="I56" s="187" t="s">
        <v>249</v>
      </c>
      <c r="J56" s="188" t="str">
        <f t="shared" si="16"/>
        <v>-</v>
      </c>
      <c r="K56" s="187" t="s">
        <v>249</v>
      </c>
      <c r="L56" s="188" t="str">
        <f t="shared" si="17"/>
        <v>-</v>
      </c>
    </row>
    <row r="57" spans="1:13" x14ac:dyDescent="0.25">
      <c r="A57" s="1"/>
      <c r="B57" s="116" t="s">
        <v>84</v>
      </c>
      <c r="C57" s="187" t="s">
        <v>249</v>
      </c>
      <c r="D57" s="188" t="s">
        <v>249</v>
      </c>
      <c r="E57" s="187" t="s">
        <v>249</v>
      </c>
      <c r="F57" s="188" t="str">
        <f t="shared" si="15"/>
        <v>-</v>
      </c>
      <c r="G57" s="187" t="s">
        <v>249</v>
      </c>
      <c r="H57" s="188" t="str">
        <f t="shared" si="15"/>
        <v>-</v>
      </c>
      <c r="I57" s="187" t="s">
        <v>249</v>
      </c>
      <c r="J57" s="188" t="str">
        <f t="shared" si="16"/>
        <v>-</v>
      </c>
      <c r="K57" s="187" t="s">
        <v>249</v>
      </c>
      <c r="L57" s="188" t="str">
        <f t="shared" si="17"/>
        <v>-</v>
      </c>
    </row>
    <row r="58" spans="1:13" x14ac:dyDescent="0.25">
      <c r="A58" s="1"/>
      <c r="B58" s="116" t="s">
        <v>86</v>
      </c>
      <c r="C58" s="187" t="s">
        <v>249</v>
      </c>
      <c r="D58" s="188" t="s">
        <v>249</v>
      </c>
      <c r="E58" s="187" t="s">
        <v>249</v>
      </c>
      <c r="F58" s="188" t="str">
        <f t="shared" si="15"/>
        <v>-</v>
      </c>
      <c r="G58" s="187" t="s">
        <v>249</v>
      </c>
      <c r="H58" s="188" t="str">
        <f t="shared" si="15"/>
        <v>-</v>
      </c>
      <c r="I58" s="187" t="s">
        <v>249</v>
      </c>
      <c r="J58" s="188" t="str">
        <f t="shared" si="16"/>
        <v>-</v>
      </c>
      <c r="K58" s="187" t="s">
        <v>249</v>
      </c>
      <c r="L58" s="188" t="str">
        <f t="shared" si="17"/>
        <v>-</v>
      </c>
    </row>
    <row r="59" spans="1:13" x14ac:dyDescent="0.25">
      <c r="A59" s="1"/>
      <c r="B59" s="116" t="s">
        <v>88</v>
      </c>
      <c r="C59" s="187" t="s">
        <v>249</v>
      </c>
      <c r="D59" s="188" t="s">
        <v>249</v>
      </c>
      <c r="E59" s="187" t="s">
        <v>249</v>
      </c>
      <c r="F59" s="188" t="str">
        <f t="shared" si="15"/>
        <v>-</v>
      </c>
      <c r="G59" s="187" t="s">
        <v>249</v>
      </c>
      <c r="H59" s="188" t="str">
        <f t="shared" si="15"/>
        <v>-</v>
      </c>
      <c r="I59" s="187" t="s">
        <v>249</v>
      </c>
      <c r="J59" s="188" t="str">
        <f t="shared" si="16"/>
        <v>-</v>
      </c>
      <c r="K59" s="187"/>
      <c r="L59" s="188"/>
    </row>
    <row r="60" spans="1:13" x14ac:dyDescent="0.25">
      <c r="A60" s="1"/>
      <c r="B60" s="116" t="s">
        <v>90</v>
      </c>
      <c r="C60" s="187" t="s">
        <v>249</v>
      </c>
      <c r="D60" s="188" t="s">
        <v>249</v>
      </c>
      <c r="E60" s="187" t="s">
        <v>249</v>
      </c>
      <c r="F60" s="188" t="str">
        <f t="shared" si="15"/>
        <v>-</v>
      </c>
      <c r="G60" s="187" t="s">
        <v>249</v>
      </c>
      <c r="H60" s="188" t="str">
        <f t="shared" si="15"/>
        <v>-</v>
      </c>
      <c r="I60" s="187" t="s">
        <v>249</v>
      </c>
      <c r="J60" s="188" t="str">
        <f t="shared" si="16"/>
        <v>-</v>
      </c>
      <c r="K60" s="187"/>
      <c r="L60" s="188"/>
    </row>
    <row r="61" spans="1:13" x14ac:dyDescent="0.25">
      <c r="A61" s="1"/>
      <c r="B61" s="116" t="s">
        <v>92</v>
      </c>
      <c r="C61" s="187" t="s">
        <v>249</v>
      </c>
      <c r="D61" s="188" t="s">
        <v>249</v>
      </c>
      <c r="E61" s="187" t="s">
        <v>249</v>
      </c>
      <c r="F61" s="188" t="str">
        <f t="shared" si="15"/>
        <v>-</v>
      </c>
      <c r="G61" s="187" t="s">
        <v>249</v>
      </c>
      <c r="H61" s="188" t="str">
        <f t="shared" si="15"/>
        <v>-</v>
      </c>
      <c r="I61" s="187" t="s">
        <v>249</v>
      </c>
      <c r="J61" s="188" t="str">
        <f t="shared" si="16"/>
        <v>-</v>
      </c>
      <c r="K61" s="187"/>
      <c r="L61" s="188"/>
    </row>
    <row r="62" spans="1:13" x14ac:dyDescent="0.25">
      <c r="A62" s="1"/>
      <c r="B62" s="116" t="s">
        <v>94</v>
      </c>
      <c r="C62" s="187" t="s">
        <v>249</v>
      </c>
      <c r="D62" s="188" t="s">
        <v>249</v>
      </c>
      <c r="E62" s="187" t="s">
        <v>249</v>
      </c>
      <c r="F62" s="188" t="str">
        <f t="shared" si="15"/>
        <v>-</v>
      </c>
      <c r="G62" s="187" t="s">
        <v>249</v>
      </c>
      <c r="H62" s="188" t="str">
        <f t="shared" si="15"/>
        <v>-</v>
      </c>
      <c r="I62" s="187" t="s">
        <v>249</v>
      </c>
      <c r="J62" s="188" t="str">
        <f t="shared" si="16"/>
        <v>-</v>
      </c>
      <c r="K62" s="187"/>
      <c r="L62" s="188"/>
    </row>
    <row r="63" spans="1:13" x14ac:dyDescent="0.25">
      <c r="A63" s="1"/>
      <c r="B63" s="116" t="s">
        <v>96</v>
      </c>
      <c r="C63" s="187" t="s">
        <v>249</v>
      </c>
      <c r="D63" s="188" t="s">
        <v>249</v>
      </c>
      <c r="E63" s="187" t="s">
        <v>249</v>
      </c>
      <c r="F63" s="188" t="str">
        <f t="shared" si="15"/>
        <v>-</v>
      </c>
      <c r="G63" s="187" t="s">
        <v>249</v>
      </c>
      <c r="H63" s="188" t="str">
        <f t="shared" si="15"/>
        <v>-</v>
      </c>
      <c r="I63" s="187" t="s">
        <v>249</v>
      </c>
      <c r="J63" s="188" t="str">
        <f t="shared" si="16"/>
        <v>-</v>
      </c>
      <c r="K63" s="187"/>
      <c r="L63" s="188"/>
    </row>
    <row r="64" spans="1:13" x14ac:dyDescent="0.25">
      <c r="A64" s="1"/>
      <c r="B64" s="116" t="s">
        <v>98</v>
      </c>
      <c r="C64" s="187" t="s">
        <v>249</v>
      </c>
      <c r="D64" s="188" t="s">
        <v>249</v>
      </c>
      <c r="E64" s="187" t="s">
        <v>249</v>
      </c>
      <c r="F64" s="188" t="str">
        <f t="shared" si="15"/>
        <v>-</v>
      </c>
      <c r="G64" s="187" t="s">
        <v>249</v>
      </c>
      <c r="H64" s="188" t="str">
        <f t="shared" si="15"/>
        <v>-</v>
      </c>
      <c r="I64" s="187" t="s">
        <v>249</v>
      </c>
      <c r="J64" s="188" t="str">
        <f t="shared" si="16"/>
        <v>-</v>
      </c>
      <c r="K64" s="187"/>
      <c r="L64" s="188"/>
    </row>
    <row r="65" spans="1:13" ht="15.75" x14ac:dyDescent="0.25">
      <c r="B65" s="119" t="s">
        <v>32</v>
      </c>
      <c r="C65" s="189" t="s">
        <v>249</v>
      </c>
      <c r="D65" s="190" t="s">
        <v>249</v>
      </c>
      <c r="E65" s="189" t="s">
        <v>249</v>
      </c>
      <c r="F65" s="190" t="str">
        <f t="shared" si="15"/>
        <v>-</v>
      </c>
      <c r="G65" s="189" t="s">
        <v>249</v>
      </c>
      <c r="H65" s="190" t="str">
        <f t="shared" si="15"/>
        <v>-</v>
      </c>
      <c r="I65" s="189" t="s">
        <v>249</v>
      </c>
      <c r="J65" s="190" t="str">
        <f t="shared" si="16"/>
        <v>-</v>
      </c>
      <c r="K65" s="189" t="s">
        <v>249</v>
      </c>
      <c r="L65" s="190" t="s">
        <v>249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 t="s">
        <v>249</v>
      </c>
      <c r="D75" s="188" t="s">
        <v>249</v>
      </c>
      <c r="E75" s="187" t="s">
        <v>249</v>
      </c>
      <c r="F75" s="188" t="str">
        <f t="shared" ref="F75:H87" si="21">IFERROR(E75-C75,"-")</f>
        <v>-</v>
      </c>
      <c r="G75" s="187" t="s">
        <v>249</v>
      </c>
      <c r="H75" s="188" t="str">
        <f t="shared" si="21"/>
        <v>-</v>
      </c>
      <c r="I75" s="187" t="s">
        <v>249</v>
      </c>
      <c r="J75" s="188" t="str">
        <f t="shared" ref="J75:J87" si="22">IFERROR(I75-G75,"-")</f>
        <v>-</v>
      </c>
      <c r="K75" s="187" t="s">
        <v>249</v>
      </c>
      <c r="L75" s="188" t="str">
        <f>IFERROR(K75-I75,"-")</f>
        <v>-</v>
      </c>
    </row>
    <row r="76" spans="1:13" x14ac:dyDescent="0.25">
      <c r="A76" s="1"/>
      <c r="B76" s="116" t="s">
        <v>78</v>
      </c>
      <c r="C76" s="187" t="s">
        <v>249</v>
      </c>
      <c r="D76" s="188" t="s">
        <v>249</v>
      </c>
      <c r="E76" s="187" t="s">
        <v>249</v>
      </c>
      <c r="F76" s="188" t="str">
        <f t="shared" si="21"/>
        <v>-</v>
      </c>
      <c r="G76" s="187" t="s">
        <v>249</v>
      </c>
      <c r="H76" s="188" t="str">
        <f t="shared" si="21"/>
        <v>-</v>
      </c>
      <c r="I76" s="187" t="s">
        <v>249</v>
      </c>
      <c r="J76" s="188" t="str">
        <f t="shared" si="22"/>
        <v>-</v>
      </c>
      <c r="K76" s="187" t="s">
        <v>249</v>
      </c>
      <c r="L76" s="188" t="str">
        <f t="shared" ref="L76:L80" si="23">IFERROR(K76-I76,"-")</f>
        <v>-</v>
      </c>
    </row>
    <row r="77" spans="1:13" x14ac:dyDescent="0.25">
      <c r="A77" s="1"/>
      <c r="B77" s="116" t="s">
        <v>80</v>
      </c>
      <c r="C77" s="187" t="s">
        <v>249</v>
      </c>
      <c r="D77" s="188" t="s">
        <v>249</v>
      </c>
      <c r="E77" s="187" t="s">
        <v>249</v>
      </c>
      <c r="F77" s="188" t="str">
        <f t="shared" si="21"/>
        <v>-</v>
      </c>
      <c r="G77" s="187" t="s">
        <v>249</v>
      </c>
      <c r="H77" s="188" t="str">
        <f t="shared" si="21"/>
        <v>-</v>
      </c>
      <c r="I77" s="187" t="s">
        <v>249</v>
      </c>
      <c r="J77" s="188" t="str">
        <f t="shared" si="22"/>
        <v>-</v>
      </c>
      <c r="K77" s="187" t="s">
        <v>249</v>
      </c>
      <c r="L77" s="188" t="str">
        <f t="shared" si="23"/>
        <v>-</v>
      </c>
    </row>
    <row r="78" spans="1:13" x14ac:dyDescent="0.25">
      <c r="A78" s="1"/>
      <c r="B78" s="116" t="s">
        <v>82</v>
      </c>
      <c r="C78" s="187" t="s">
        <v>249</v>
      </c>
      <c r="D78" s="188" t="s">
        <v>249</v>
      </c>
      <c r="E78" s="187" t="s">
        <v>249</v>
      </c>
      <c r="F78" s="188" t="str">
        <f t="shared" si="21"/>
        <v>-</v>
      </c>
      <c r="G78" s="187" t="s">
        <v>249</v>
      </c>
      <c r="H78" s="188" t="str">
        <f t="shared" si="21"/>
        <v>-</v>
      </c>
      <c r="I78" s="187" t="s">
        <v>249</v>
      </c>
      <c r="J78" s="188" t="str">
        <f t="shared" si="22"/>
        <v>-</v>
      </c>
      <c r="K78" s="187" t="s">
        <v>249</v>
      </c>
      <c r="L78" s="188" t="str">
        <f t="shared" si="23"/>
        <v>-</v>
      </c>
    </row>
    <row r="79" spans="1:13" x14ac:dyDescent="0.25">
      <c r="A79" s="1"/>
      <c r="B79" s="116" t="s">
        <v>84</v>
      </c>
      <c r="C79" s="187" t="s">
        <v>249</v>
      </c>
      <c r="D79" s="188" t="s">
        <v>249</v>
      </c>
      <c r="E79" s="187" t="s">
        <v>249</v>
      </c>
      <c r="F79" s="188" t="str">
        <f t="shared" si="21"/>
        <v>-</v>
      </c>
      <c r="G79" s="187" t="s">
        <v>249</v>
      </c>
      <c r="H79" s="188" t="str">
        <f t="shared" si="21"/>
        <v>-</v>
      </c>
      <c r="I79" s="187" t="s">
        <v>249</v>
      </c>
      <c r="J79" s="188" t="str">
        <f t="shared" si="22"/>
        <v>-</v>
      </c>
      <c r="K79" s="187" t="s">
        <v>249</v>
      </c>
      <c r="L79" s="188" t="str">
        <f t="shared" si="23"/>
        <v>-</v>
      </c>
    </row>
    <row r="80" spans="1:13" x14ac:dyDescent="0.25">
      <c r="A80" s="1"/>
      <c r="B80" s="116" t="s">
        <v>86</v>
      </c>
      <c r="C80" s="187" t="s">
        <v>249</v>
      </c>
      <c r="D80" s="188" t="s">
        <v>249</v>
      </c>
      <c r="E80" s="187" t="s">
        <v>249</v>
      </c>
      <c r="F80" s="188" t="str">
        <f t="shared" si="21"/>
        <v>-</v>
      </c>
      <c r="G80" s="187" t="s">
        <v>249</v>
      </c>
      <c r="H80" s="188" t="str">
        <f t="shared" si="21"/>
        <v>-</v>
      </c>
      <c r="I80" s="187" t="s">
        <v>249</v>
      </c>
      <c r="J80" s="188" t="str">
        <f t="shared" si="22"/>
        <v>-</v>
      </c>
      <c r="K80" s="187" t="s">
        <v>249</v>
      </c>
      <c r="L80" s="188" t="str">
        <f t="shared" si="23"/>
        <v>-</v>
      </c>
    </row>
    <row r="81" spans="1:13" x14ac:dyDescent="0.25">
      <c r="A81" s="1"/>
      <c r="B81" s="116" t="s">
        <v>88</v>
      </c>
      <c r="C81" s="187" t="s">
        <v>249</v>
      </c>
      <c r="D81" s="188" t="s">
        <v>249</v>
      </c>
      <c r="E81" s="187" t="s">
        <v>249</v>
      </c>
      <c r="F81" s="188" t="str">
        <f t="shared" si="21"/>
        <v>-</v>
      </c>
      <c r="G81" s="187" t="s">
        <v>249</v>
      </c>
      <c r="H81" s="188" t="str">
        <f t="shared" si="21"/>
        <v>-</v>
      </c>
      <c r="I81" s="187" t="s">
        <v>249</v>
      </c>
      <c r="J81" s="188" t="str">
        <f t="shared" si="22"/>
        <v>-</v>
      </c>
      <c r="K81" s="187"/>
      <c r="L81" s="188"/>
    </row>
    <row r="82" spans="1:13" x14ac:dyDescent="0.25">
      <c r="A82" s="1"/>
      <c r="B82" s="116" t="s">
        <v>90</v>
      </c>
      <c r="C82" s="187" t="s">
        <v>249</v>
      </c>
      <c r="D82" s="188" t="s">
        <v>249</v>
      </c>
      <c r="E82" s="187" t="s">
        <v>249</v>
      </c>
      <c r="F82" s="188" t="str">
        <f t="shared" si="21"/>
        <v>-</v>
      </c>
      <c r="G82" s="187" t="s">
        <v>249</v>
      </c>
      <c r="H82" s="188" t="str">
        <f t="shared" si="21"/>
        <v>-</v>
      </c>
      <c r="I82" s="187" t="s">
        <v>249</v>
      </c>
      <c r="J82" s="188" t="str">
        <f t="shared" si="22"/>
        <v>-</v>
      </c>
      <c r="K82" s="187"/>
      <c r="L82" s="188"/>
    </row>
    <row r="83" spans="1:13" x14ac:dyDescent="0.25">
      <c r="A83" s="1"/>
      <c r="B83" s="116" t="s">
        <v>92</v>
      </c>
      <c r="C83" s="187" t="s">
        <v>249</v>
      </c>
      <c r="D83" s="188" t="s">
        <v>249</v>
      </c>
      <c r="E83" s="187" t="s">
        <v>249</v>
      </c>
      <c r="F83" s="188" t="str">
        <f t="shared" si="21"/>
        <v>-</v>
      </c>
      <c r="G83" s="187" t="s">
        <v>249</v>
      </c>
      <c r="H83" s="188" t="str">
        <f t="shared" si="21"/>
        <v>-</v>
      </c>
      <c r="I83" s="187" t="s">
        <v>249</v>
      </c>
      <c r="J83" s="188" t="str">
        <f t="shared" si="22"/>
        <v>-</v>
      </c>
      <c r="K83" s="187"/>
      <c r="L83" s="188"/>
    </row>
    <row r="84" spans="1:13" x14ac:dyDescent="0.25">
      <c r="A84" s="1"/>
      <c r="B84" s="116" t="s">
        <v>94</v>
      </c>
      <c r="C84" s="187" t="s">
        <v>249</v>
      </c>
      <c r="D84" s="188" t="s">
        <v>249</v>
      </c>
      <c r="E84" s="187" t="s">
        <v>249</v>
      </c>
      <c r="F84" s="188" t="str">
        <f t="shared" si="21"/>
        <v>-</v>
      </c>
      <c r="G84" s="187" t="s">
        <v>249</v>
      </c>
      <c r="H84" s="188" t="str">
        <f t="shared" si="21"/>
        <v>-</v>
      </c>
      <c r="I84" s="187" t="s">
        <v>249</v>
      </c>
      <c r="J84" s="188" t="str">
        <f t="shared" si="22"/>
        <v>-</v>
      </c>
      <c r="K84" s="187"/>
      <c r="L84" s="188"/>
    </row>
    <row r="85" spans="1:13" x14ac:dyDescent="0.25">
      <c r="A85" s="1"/>
      <c r="B85" s="116" t="s">
        <v>96</v>
      </c>
      <c r="C85" s="187" t="s">
        <v>249</v>
      </c>
      <c r="D85" s="188" t="s">
        <v>249</v>
      </c>
      <c r="E85" s="187" t="s">
        <v>249</v>
      </c>
      <c r="F85" s="188" t="str">
        <f t="shared" si="21"/>
        <v>-</v>
      </c>
      <c r="G85" s="187" t="s">
        <v>249</v>
      </c>
      <c r="H85" s="188" t="str">
        <f t="shared" si="21"/>
        <v>-</v>
      </c>
      <c r="I85" s="187" t="s">
        <v>249</v>
      </c>
      <c r="J85" s="188" t="str">
        <f t="shared" si="22"/>
        <v>-</v>
      </c>
      <c r="K85" s="187"/>
      <c r="L85" s="188"/>
    </row>
    <row r="86" spans="1:13" x14ac:dyDescent="0.25">
      <c r="A86" s="1"/>
      <c r="B86" s="116" t="s">
        <v>98</v>
      </c>
      <c r="C86" s="187" t="s">
        <v>249</v>
      </c>
      <c r="D86" s="188" t="s">
        <v>249</v>
      </c>
      <c r="E86" s="187" t="s">
        <v>249</v>
      </c>
      <c r="F86" s="188" t="str">
        <f t="shared" si="21"/>
        <v>-</v>
      </c>
      <c r="G86" s="187" t="s">
        <v>249</v>
      </c>
      <c r="H86" s="188" t="str">
        <f t="shared" si="21"/>
        <v>-</v>
      </c>
      <c r="I86" s="187" t="s">
        <v>249</v>
      </c>
      <c r="J86" s="188" t="str">
        <f t="shared" si="22"/>
        <v>-</v>
      </c>
      <c r="K86" s="187"/>
      <c r="L86" s="188"/>
    </row>
    <row r="87" spans="1:13" ht="15.75" x14ac:dyDescent="0.25">
      <c r="B87" s="119" t="s">
        <v>32</v>
      </c>
      <c r="C87" s="189" t="s">
        <v>249</v>
      </c>
      <c r="D87" s="190" t="s">
        <v>249</v>
      </c>
      <c r="E87" s="189" t="s">
        <v>249</v>
      </c>
      <c r="F87" s="190" t="str">
        <f t="shared" si="21"/>
        <v>-</v>
      </c>
      <c r="G87" s="189" t="s">
        <v>249</v>
      </c>
      <c r="H87" s="190" t="str">
        <f t="shared" si="21"/>
        <v>-</v>
      </c>
      <c r="I87" s="189" t="s">
        <v>249</v>
      </c>
      <c r="J87" s="190" t="str">
        <f t="shared" si="22"/>
        <v>-</v>
      </c>
      <c r="K87" s="189" t="s">
        <v>249</v>
      </c>
      <c r="L87" s="190" t="s">
        <v>249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>
        <v>7.88339222614841</v>
      </c>
      <c r="D97" s="188">
        <v>3.216725559481743</v>
      </c>
      <c r="E97" s="187">
        <v>8.1773602199816686</v>
      </c>
      <c r="F97" s="188">
        <f t="shared" ref="F97:H109" si="27">IFERROR(E97-C97,"-")</f>
        <v>0.29396799383325867</v>
      </c>
      <c r="G97" s="187">
        <v>10.413913913913914</v>
      </c>
      <c r="H97" s="188">
        <f t="shared" si="27"/>
        <v>2.2365536939322457</v>
      </c>
      <c r="I97" s="187">
        <v>9.5380143112701248</v>
      </c>
      <c r="J97" s="188">
        <f t="shared" ref="J97:J109" si="28">IFERROR(I97-G97,"-")</f>
        <v>-0.87589960264378952</v>
      </c>
      <c r="K97" s="187">
        <v>8.8735684837379747</v>
      </c>
      <c r="L97" s="188">
        <f>IFERROR(K97-I97,"-")</f>
        <v>-0.66444582753215009</v>
      </c>
    </row>
    <row r="98" spans="2:12" x14ac:dyDescent="0.25">
      <c r="B98" s="116" t="s">
        <v>78</v>
      </c>
      <c r="C98" s="187">
        <v>7.5273934698395131</v>
      </c>
      <c r="D98" s="188" t="s">
        <v>249</v>
      </c>
      <c r="E98" s="187">
        <v>8.5766773162939298</v>
      </c>
      <c r="F98" s="188">
        <f t="shared" si="27"/>
        <v>1.0492838464544167</v>
      </c>
      <c r="G98" s="187">
        <v>9.1971702418986769</v>
      </c>
      <c r="H98" s="188">
        <f t="shared" si="27"/>
        <v>0.62049292560474711</v>
      </c>
      <c r="I98" s="187">
        <v>8.9995350999535102</v>
      </c>
      <c r="J98" s="188">
        <f t="shared" si="28"/>
        <v>-0.19763514194516674</v>
      </c>
      <c r="K98" s="187">
        <v>8.3151700087183951</v>
      </c>
      <c r="L98" s="188">
        <f t="shared" ref="L98:L100" si="29">IFERROR(K98-I98,"-")</f>
        <v>-0.68436509123511513</v>
      </c>
    </row>
    <row r="99" spans="2:12" x14ac:dyDescent="0.25">
      <c r="B99" s="116" t="s">
        <v>80</v>
      </c>
      <c r="C99" s="187">
        <v>6.7445866141732287</v>
      </c>
      <c r="D99" s="188" t="s">
        <v>249</v>
      </c>
      <c r="E99" s="187">
        <v>6.8096395301741595</v>
      </c>
      <c r="F99" s="188">
        <f t="shared" si="27"/>
        <v>6.5052916000930772E-2</v>
      </c>
      <c r="G99" s="187">
        <v>8.3502024291497978</v>
      </c>
      <c r="H99" s="188">
        <f t="shared" si="27"/>
        <v>1.5405628989756384</v>
      </c>
      <c r="I99" s="187">
        <v>8.4624697336561745</v>
      </c>
      <c r="J99" s="188">
        <f t="shared" si="28"/>
        <v>0.11226730450637668</v>
      </c>
      <c r="K99" s="187">
        <v>9.2767031118587049</v>
      </c>
      <c r="L99" s="188">
        <f t="shared" si="29"/>
        <v>0.81423337820253039</v>
      </c>
    </row>
    <row r="100" spans="2:12" x14ac:dyDescent="0.25">
      <c r="B100" s="116" t="s">
        <v>82</v>
      </c>
      <c r="C100" s="187">
        <v>5.1685051350323317</v>
      </c>
      <c r="D100" s="188">
        <v>3.9579788192428582</v>
      </c>
      <c r="E100" s="187">
        <v>6.0014224751066854</v>
      </c>
      <c r="F100" s="188">
        <f t="shared" si="27"/>
        <v>0.8329173400743537</v>
      </c>
      <c r="G100" s="187">
        <v>8.2081497797356828</v>
      </c>
      <c r="H100" s="188">
        <f t="shared" si="27"/>
        <v>2.2067273046289975</v>
      </c>
      <c r="I100" s="187">
        <v>7.9212792127921281</v>
      </c>
      <c r="J100" s="188">
        <f t="shared" si="28"/>
        <v>-0.28687056694355473</v>
      </c>
      <c r="K100" s="187">
        <v>6.7738028169014086</v>
      </c>
      <c r="L100" s="188">
        <f t="shared" si="29"/>
        <v>-1.1474763958907195</v>
      </c>
    </row>
    <row r="101" spans="2:12" x14ac:dyDescent="0.25">
      <c r="B101" s="116" t="s">
        <v>84</v>
      </c>
      <c r="C101" s="187">
        <v>6.043542800593765</v>
      </c>
      <c r="D101" s="188">
        <v>1.5990983561493204</v>
      </c>
      <c r="E101" s="187">
        <v>6.0594594594594593</v>
      </c>
      <c r="F101" s="188">
        <f t="shared" si="27"/>
        <v>1.5916658865694266E-2</v>
      </c>
      <c r="G101" s="187">
        <v>8.0295741324921135</v>
      </c>
      <c r="H101" s="188">
        <f t="shared" si="27"/>
        <v>1.9701146730326542</v>
      </c>
      <c r="I101" s="187">
        <v>8.205479452054794</v>
      </c>
      <c r="J101" s="188">
        <f t="shared" si="28"/>
        <v>0.17590531956268052</v>
      </c>
      <c r="K101" s="187">
        <v>7.0213232988397616</v>
      </c>
      <c r="L101" s="188">
        <f>IFERROR(K101-I101,"-")</f>
        <v>-1.1841561532150324</v>
      </c>
    </row>
    <row r="102" spans="2:12" x14ac:dyDescent="0.25">
      <c r="B102" s="116" t="s">
        <v>86</v>
      </c>
      <c r="C102" s="187">
        <v>5.1080017490161786</v>
      </c>
      <c r="D102" s="188">
        <v>2.6152481258277729</v>
      </c>
      <c r="E102" s="187">
        <v>5.6800539993250085</v>
      </c>
      <c r="F102" s="188">
        <f t="shared" si="27"/>
        <v>0.57205225030882989</v>
      </c>
      <c r="G102" s="187">
        <v>7.0322948328267474</v>
      </c>
      <c r="H102" s="188">
        <f t="shared" si="27"/>
        <v>1.3522408335017388</v>
      </c>
      <c r="I102" s="187">
        <v>7.6940669539277424</v>
      </c>
      <c r="J102" s="188">
        <f t="shared" si="28"/>
        <v>0.66177212110099504</v>
      </c>
      <c r="K102" s="187">
        <v>8.0714543486106098</v>
      </c>
      <c r="L102" s="188">
        <f>IFERROR(K102-I102,"-")</f>
        <v>0.37738739468286742</v>
      </c>
    </row>
    <row r="103" spans="2:12" x14ac:dyDescent="0.25">
      <c r="B103" s="116" t="s">
        <v>88</v>
      </c>
      <c r="C103" s="187">
        <v>4.8290492412511616</v>
      </c>
      <c r="D103" s="188">
        <v>0.7567600846246556</v>
      </c>
      <c r="E103" s="187">
        <v>6.3039930049548234</v>
      </c>
      <c r="F103" s="188">
        <f t="shared" si="27"/>
        <v>1.4749437637036618</v>
      </c>
      <c r="G103" s="187">
        <v>7.6444776119402986</v>
      </c>
      <c r="H103" s="188">
        <f t="shared" si="27"/>
        <v>1.3404846069854752</v>
      </c>
      <c r="I103" s="187">
        <v>8.1790683605565633</v>
      </c>
      <c r="J103" s="188">
        <f t="shared" si="28"/>
        <v>0.53459074861626465</v>
      </c>
      <c r="K103" s="187"/>
      <c r="L103" s="188"/>
    </row>
    <row r="104" spans="2:12" x14ac:dyDescent="0.25">
      <c r="B104" s="116" t="s">
        <v>90</v>
      </c>
      <c r="C104" s="187">
        <v>6.6067237551538218</v>
      </c>
      <c r="D104" s="188">
        <v>2.7912271798113562</v>
      </c>
      <c r="E104" s="187">
        <v>7.5210163111668757</v>
      </c>
      <c r="F104" s="188">
        <f t="shared" si="27"/>
        <v>0.91429255601305393</v>
      </c>
      <c r="G104" s="187">
        <v>7.6443372126028954</v>
      </c>
      <c r="H104" s="188">
        <f t="shared" si="27"/>
        <v>0.1233209014360197</v>
      </c>
      <c r="I104" s="187">
        <v>8.2597813578826234</v>
      </c>
      <c r="J104" s="188">
        <f t="shared" si="28"/>
        <v>0.61544414527972791</v>
      </c>
      <c r="K104" s="187"/>
      <c r="L104" s="188"/>
    </row>
    <row r="105" spans="2:12" x14ac:dyDescent="0.25">
      <c r="B105" s="116" t="s">
        <v>92</v>
      </c>
      <c r="C105" s="187">
        <v>5.703914861269479</v>
      </c>
      <c r="D105" s="188">
        <v>1.3448083320598574</v>
      </c>
      <c r="E105" s="187">
        <v>6.6633237822349569</v>
      </c>
      <c r="F105" s="188">
        <f t="shared" si="27"/>
        <v>0.95940892096547792</v>
      </c>
      <c r="G105" s="187">
        <v>7.9167933130699089</v>
      </c>
      <c r="H105" s="188">
        <f t="shared" si="27"/>
        <v>1.2534695308349519</v>
      </c>
      <c r="I105" s="187">
        <v>9.0291909924937439</v>
      </c>
      <c r="J105" s="188">
        <f t="shared" si="28"/>
        <v>1.1123976794238351</v>
      </c>
      <c r="K105" s="187"/>
      <c r="L105" s="188"/>
    </row>
    <row r="106" spans="2:12" x14ac:dyDescent="0.25">
      <c r="B106" s="116" t="s">
        <v>94</v>
      </c>
      <c r="C106" s="187">
        <v>6.6061643835616435</v>
      </c>
      <c r="D106" s="188">
        <v>0.37675261885576106</v>
      </c>
      <c r="E106" s="187">
        <v>7.0198019801980198</v>
      </c>
      <c r="F106" s="188">
        <f t="shared" si="27"/>
        <v>0.41363759663637634</v>
      </c>
      <c r="G106" s="187">
        <v>8.2179054054054053</v>
      </c>
      <c r="H106" s="188">
        <f t="shared" si="27"/>
        <v>1.1981034252073854</v>
      </c>
      <c r="I106" s="187">
        <v>8.2457597784700596</v>
      </c>
      <c r="J106" s="188">
        <f t="shared" si="28"/>
        <v>2.7854373064654325E-2</v>
      </c>
      <c r="K106" s="187"/>
      <c r="L106" s="188"/>
    </row>
    <row r="107" spans="2:12" x14ac:dyDescent="0.25">
      <c r="B107" s="116" t="s">
        <v>96</v>
      </c>
      <c r="C107" s="187">
        <v>7.8238507055075104</v>
      </c>
      <c r="D107" s="188">
        <v>0.96902947040458542</v>
      </c>
      <c r="E107" s="187">
        <v>8.2249518304431604</v>
      </c>
      <c r="F107" s="188">
        <f t="shared" si="27"/>
        <v>0.40110112493564998</v>
      </c>
      <c r="G107" s="187">
        <v>9.9847401049117792</v>
      </c>
      <c r="H107" s="188">
        <f t="shared" si="27"/>
        <v>1.7597882744686189</v>
      </c>
      <c r="I107" s="187">
        <v>10.125688532799199</v>
      </c>
      <c r="J107" s="188">
        <f t="shared" si="28"/>
        <v>0.14094842788741957</v>
      </c>
      <c r="K107" s="187"/>
      <c r="L107" s="188"/>
    </row>
    <row r="108" spans="2:12" x14ac:dyDescent="0.25">
      <c r="B108" s="116" t="s">
        <v>98</v>
      </c>
      <c r="C108" s="187">
        <v>6.6447415973979043</v>
      </c>
      <c r="D108" s="188">
        <v>0.71876521229345336</v>
      </c>
      <c r="E108" s="187">
        <v>7.5358156028368795</v>
      </c>
      <c r="F108" s="188">
        <f t="shared" si="27"/>
        <v>0.89107400543897519</v>
      </c>
      <c r="G108" s="187">
        <v>8.4206896551724135</v>
      </c>
      <c r="H108" s="188">
        <f t="shared" si="27"/>
        <v>0.88487405233553407</v>
      </c>
      <c r="I108" s="187">
        <v>7.9260523321956766</v>
      </c>
      <c r="J108" s="188">
        <f t="shared" si="28"/>
        <v>-0.4946373229767369</v>
      </c>
      <c r="K108" s="187"/>
      <c r="L108" s="188"/>
    </row>
    <row r="109" spans="2:12" ht="15.75" x14ac:dyDescent="0.25">
      <c r="B109" s="119" t="s">
        <v>32</v>
      </c>
      <c r="C109" s="189">
        <v>6.2775198596925614</v>
      </c>
      <c r="D109" s="190">
        <v>1.0773802679982669</v>
      </c>
      <c r="E109" s="189">
        <v>6.9479687058158168</v>
      </c>
      <c r="F109" s="190">
        <f t="shared" si="27"/>
        <v>0.67044884612325539</v>
      </c>
      <c r="G109" s="189">
        <v>8.3046629848123512</v>
      </c>
      <c r="H109" s="190">
        <f t="shared" si="27"/>
        <v>1.3566942789965344</v>
      </c>
      <c r="I109" s="189">
        <v>8.4547790968057761</v>
      </c>
      <c r="J109" s="190">
        <f t="shared" si="28"/>
        <v>0.15011611199342489</v>
      </c>
      <c r="K109" s="189">
        <v>7.901619309501986</v>
      </c>
      <c r="L109" s="190">
        <v>-0.48264950972084097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2CB8-258A-4649-AC49-7B60421FE572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D3A4-68E1-41C7-81CE-FBBA43B643E3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0.7419</v>
      </c>
      <c r="D9" s="118">
        <v>1.5573940020682522</v>
      </c>
      <c r="E9" s="196">
        <v>0.66569999999999996</v>
      </c>
      <c r="F9" s="118">
        <f t="shared" ref="F9:J21" si="3">IFERROR(E9/C9-1,"-")</f>
        <v>-0.10270926000808744</v>
      </c>
      <c r="G9" s="196">
        <v>0.77329999999999999</v>
      </c>
      <c r="H9" s="118">
        <f t="shared" si="3"/>
        <v>0.16163436983626256</v>
      </c>
      <c r="I9" s="196">
        <v>0.76390000000000002</v>
      </c>
      <c r="J9" s="118">
        <f t="shared" si="3"/>
        <v>-1.2155696366222601E-2</v>
      </c>
      <c r="K9" s="196">
        <v>0.70369999999999999</v>
      </c>
      <c r="L9" s="118">
        <f t="shared" ref="L9:L14" si="4">IFERROR(K9/I9-1,"-")</f>
        <v>-7.880612645634244E-2</v>
      </c>
    </row>
    <row r="10" spans="1:14" x14ac:dyDescent="0.25">
      <c r="A10" s="1" t="s">
        <v>77</v>
      </c>
      <c r="B10" s="116" t="s">
        <v>78</v>
      </c>
      <c r="C10" s="196">
        <v>0.86650000000000005</v>
      </c>
      <c r="D10" s="118">
        <v>2.2971841704718416</v>
      </c>
      <c r="E10" s="196">
        <v>0.80540000000000012</v>
      </c>
      <c r="F10" s="118">
        <f t="shared" si="3"/>
        <v>-7.0513560300057621E-2</v>
      </c>
      <c r="G10" s="196">
        <v>0.81370000000000009</v>
      </c>
      <c r="H10" s="118">
        <f t="shared" si="3"/>
        <v>1.0305438291532187E-2</v>
      </c>
      <c r="I10" s="196">
        <v>0.84770000000000001</v>
      </c>
      <c r="J10" s="118">
        <f t="shared" si="3"/>
        <v>4.1784441440334108E-2</v>
      </c>
      <c r="K10" s="196">
        <v>0.73670000000000002</v>
      </c>
      <c r="L10" s="118">
        <f t="shared" si="4"/>
        <v>-0.13094255043057679</v>
      </c>
    </row>
    <row r="11" spans="1:14" x14ac:dyDescent="0.25">
      <c r="A11" s="1" t="s">
        <v>79</v>
      </c>
      <c r="B11" s="116" t="s">
        <v>80</v>
      </c>
      <c r="C11" s="196">
        <v>0.8458</v>
      </c>
      <c r="D11" s="118">
        <v>0.99669499527856487</v>
      </c>
      <c r="E11" s="196">
        <v>0.73080000000000001</v>
      </c>
      <c r="F11" s="118">
        <f t="shared" si="3"/>
        <v>-0.13596594939702056</v>
      </c>
      <c r="G11" s="196">
        <v>0.82409999999999994</v>
      </c>
      <c r="H11" s="118">
        <f t="shared" si="3"/>
        <v>0.12766830870279144</v>
      </c>
      <c r="I11" s="196">
        <v>0.74790000000000001</v>
      </c>
      <c r="J11" s="118">
        <f t="shared" si="3"/>
        <v>-9.2464506734619478E-2</v>
      </c>
      <c r="K11" s="196">
        <v>0.72920000000000007</v>
      </c>
      <c r="L11" s="118">
        <f t="shared" si="4"/>
        <v>-2.5003342692873298E-2</v>
      </c>
    </row>
    <row r="12" spans="1:14" x14ac:dyDescent="0.25">
      <c r="A12" s="1" t="s">
        <v>81</v>
      </c>
      <c r="B12" s="116" t="s">
        <v>82</v>
      </c>
      <c r="C12" s="196">
        <v>0.80959999999999999</v>
      </c>
      <c r="D12" s="118">
        <v>0.38487854943551136</v>
      </c>
      <c r="E12" s="196">
        <v>0.8508</v>
      </c>
      <c r="F12" s="118">
        <f t="shared" si="3"/>
        <v>5.0889328063241202E-2</v>
      </c>
      <c r="G12" s="196">
        <v>0.7854000000000001</v>
      </c>
      <c r="H12" s="118">
        <f t="shared" si="3"/>
        <v>-7.686882933709438E-2</v>
      </c>
      <c r="I12" s="196">
        <v>0.88529999999999998</v>
      </c>
      <c r="J12" s="118">
        <f t="shared" si="3"/>
        <v>0.12719633307868583</v>
      </c>
      <c r="K12" s="196">
        <v>0.7399</v>
      </c>
      <c r="L12" s="118">
        <f t="shared" si="4"/>
        <v>-0.16423811137467526</v>
      </c>
    </row>
    <row r="13" spans="1:14" x14ac:dyDescent="0.25">
      <c r="A13" s="1" t="s">
        <v>83</v>
      </c>
      <c r="B13" s="116" t="s">
        <v>84</v>
      </c>
      <c r="C13" s="196">
        <v>0.81930000000000003</v>
      </c>
      <c r="D13" s="118">
        <v>0.16859221223791199</v>
      </c>
      <c r="E13" s="196">
        <v>0.74939999999999996</v>
      </c>
      <c r="F13" s="118">
        <f t="shared" si="3"/>
        <v>-8.5316733797143995E-2</v>
      </c>
      <c r="G13" s="196">
        <v>0.79349999999999998</v>
      </c>
      <c r="H13" s="118">
        <f t="shared" si="3"/>
        <v>5.884707766212971E-2</v>
      </c>
      <c r="I13" s="196">
        <v>0.76870000000000005</v>
      </c>
      <c r="J13" s="118">
        <f t="shared" si="3"/>
        <v>-3.1253938248267055E-2</v>
      </c>
      <c r="K13" s="196">
        <v>0.70930000000000004</v>
      </c>
      <c r="L13" s="118">
        <f t="shared" si="4"/>
        <v>-7.7273318589827E-2</v>
      </c>
    </row>
    <row r="14" spans="1:14" x14ac:dyDescent="0.25">
      <c r="A14" s="1" t="s">
        <v>85</v>
      </c>
      <c r="B14" s="116" t="s">
        <v>86</v>
      </c>
      <c r="C14" s="196">
        <v>0.75730000000000008</v>
      </c>
      <c r="D14" s="118">
        <v>2.5595882990249175E-2</v>
      </c>
      <c r="E14" s="196">
        <v>0.89209999999999989</v>
      </c>
      <c r="F14" s="118">
        <f t="shared" si="3"/>
        <v>0.17800079228839261</v>
      </c>
      <c r="G14" s="196">
        <v>0.86809999999999998</v>
      </c>
      <c r="H14" s="118">
        <f t="shared" si="3"/>
        <v>-2.6902813585920726E-2</v>
      </c>
      <c r="I14" s="196">
        <v>0.87670000000000003</v>
      </c>
      <c r="J14" s="118">
        <f t="shared" si="3"/>
        <v>9.9066927773299174E-3</v>
      </c>
      <c r="K14" s="196">
        <v>0.7127</v>
      </c>
      <c r="L14" s="118">
        <f t="shared" si="4"/>
        <v>-0.18706513060339913</v>
      </c>
    </row>
    <row r="15" spans="1:14" x14ac:dyDescent="0.25">
      <c r="A15" s="1" t="s">
        <v>87</v>
      </c>
      <c r="B15" s="116" t="s">
        <v>88</v>
      </c>
      <c r="C15" s="196">
        <v>0.69299999999999995</v>
      </c>
      <c r="D15" s="118">
        <v>-9.4117647058823639E-2</v>
      </c>
      <c r="E15" s="196">
        <v>0.84819999999999995</v>
      </c>
      <c r="F15" s="118">
        <f t="shared" si="3"/>
        <v>0.22395382395382391</v>
      </c>
      <c r="G15" s="196">
        <v>0.93140000000000001</v>
      </c>
      <c r="H15" s="118">
        <f t="shared" si="3"/>
        <v>9.8090073095967956E-2</v>
      </c>
      <c r="I15" s="196">
        <v>0.9355</v>
      </c>
      <c r="J15" s="118">
        <f t="shared" si="3"/>
        <v>4.4019755207214128E-3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0.92120000000000002</v>
      </c>
      <c r="D16" s="118">
        <v>6.1168068194908498E-2</v>
      </c>
      <c r="E16" s="196">
        <v>0.91409999999999991</v>
      </c>
      <c r="F16" s="118">
        <f t="shared" si="3"/>
        <v>-7.7073382544508018E-3</v>
      </c>
      <c r="G16" s="196">
        <v>1.0104</v>
      </c>
      <c r="H16" s="118">
        <f t="shared" si="3"/>
        <v>0.10534952412208742</v>
      </c>
      <c r="I16" s="196">
        <v>0.96959999999999991</v>
      </c>
      <c r="J16" s="118">
        <f t="shared" si="3"/>
        <v>-4.0380047505938266E-2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0.74739999999999995</v>
      </c>
      <c r="D17" s="118">
        <v>-0.13032348149872008</v>
      </c>
      <c r="E17" s="196">
        <v>0.87129999999999996</v>
      </c>
      <c r="F17" s="118">
        <f t="shared" si="3"/>
        <v>0.16577468557666575</v>
      </c>
      <c r="G17" s="196">
        <v>0.86329999999999996</v>
      </c>
      <c r="H17" s="118">
        <f t="shared" si="3"/>
        <v>-9.1816825433260751E-3</v>
      </c>
      <c r="I17" s="196">
        <v>0.77159999999999995</v>
      </c>
      <c r="J17" s="118">
        <f t="shared" si="3"/>
        <v>-0.10622031738677173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0.89290000000000003</v>
      </c>
      <c r="D18" s="118">
        <v>9.7198328827721836E-2</v>
      </c>
      <c r="E18" s="196">
        <v>0.99150000000000005</v>
      </c>
      <c r="F18" s="118">
        <f t="shared" si="3"/>
        <v>0.1104266995184231</v>
      </c>
      <c r="G18" s="196">
        <v>0.8478</v>
      </c>
      <c r="H18" s="118">
        <f t="shared" si="3"/>
        <v>-0.14493192133131627</v>
      </c>
      <c r="I18" s="196">
        <v>0.82889999999999997</v>
      </c>
      <c r="J18" s="118">
        <f t="shared" si="3"/>
        <v>-2.2292993630573243E-2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0.79159999999999997</v>
      </c>
      <c r="D19" s="118">
        <v>8.0535080535080406E-2</v>
      </c>
      <c r="E19" s="196">
        <v>0.81189999999999996</v>
      </c>
      <c r="F19" s="118">
        <f t="shared" si="3"/>
        <v>2.5644264780191994E-2</v>
      </c>
      <c r="G19" s="196">
        <v>0.76209999999999989</v>
      </c>
      <c r="H19" s="118">
        <f t="shared" si="3"/>
        <v>-6.1337603153097775E-2</v>
      </c>
      <c r="I19" s="196">
        <v>0.6774</v>
      </c>
      <c r="J19" s="118">
        <f t="shared" si="3"/>
        <v>-0.11114027030573403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0.73380000000000001</v>
      </c>
      <c r="D20" s="118">
        <v>-2.0424509411293479E-2</v>
      </c>
      <c r="E20" s="196">
        <v>0.80489999999999995</v>
      </c>
      <c r="F20" s="118">
        <f t="shared" si="3"/>
        <v>9.6892886345053109E-2</v>
      </c>
      <c r="G20" s="196">
        <v>0.65790000000000004</v>
      </c>
      <c r="H20" s="118">
        <f t="shared" si="3"/>
        <v>-0.18263138278046953</v>
      </c>
      <c r="I20" s="196">
        <v>0.75390000000000001</v>
      </c>
      <c r="J20" s="118">
        <f t="shared" si="3"/>
        <v>0.1459188326493388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0.8015089072176752</v>
      </c>
      <c r="D21" s="121">
        <v>0.13954083738832401</v>
      </c>
      <c r="E21" s="198">
        <v>0.82779844332469787</v>
      </c>
      <c r="F21" s="121">
        <f t="shared" si="3"/>
        <v>3.2800054834428494E-2</v>
      </c>
      <c r="G21" s="198">
        <v>0.82775664662909765</v>
      </c>
      <c r="H21" s="121">
        <f t="shared" si="3"/>
        <v>-5.0491391880846948E-5</v>
      </c>
      <c r="I21" s="198">
        <v>0.81840355885878524</v>
      </c>
      <c r="J21" s="121">
        <f t="shared" si="3"/>
        <v>-1.1299320649856837E-2</v>
      </c>
      <c r="K21" s="198">
        <v>0.72161764267620321</v>
      </c>
      <c r="L21" s="121">
        <v>-0.11259981960896459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0.80040000000000011</v>
      </c>
      <c r="D31" s="118">
        <v>1.7040540540540539</v>
      </c>
      <c r="E31" s="196">
        <v>0.66769999999999996</v>
      </c>
      <c r="F31" s="118">
        <f t="shared" ref="F31:H43" si="8">IFERROR(E31/C31-1,"-")</f>
        <v>-0.16579210394802613</v>
      </c>
      <c r="G31" s="196">
        <v>0.77610000000000001</v>
      </c>
      <c r="H31" s="118">
        <f t="shared" si="8"/>
        <v>0.16234836004193509</v>
      </c>
      <c r="I31" s="196">
        <v>0.76029999999999998</v>
      </c>
      <c r="J31" s="118">
        <f t="shared" ref="J31:J43" si="9">IFERROR(I31/G31-1,"-")</f>
        <v>-2.0358201262723918E-2</v>
      </c>
      <c r="K31" s="196">
        <v>0.70250000000000001</v>
      </c>
      <c r="L31" s="118">
        <f t="shared" ref="L31:L36" si="10">IFERROR(K31/I31-1,"-")</f>
        <v>-7.6022622648954319E-2</v>
      </c>
    </row>
    <row r="32" spans="1:27" x14ac:dyDescent="0.25">
      <c r="B32" s="116" t="s">
        <v>78</v>
      </c>
      <c r="C32" s="196">
        <v>0.94040000000000001</v>
      </c>
      <c r="D32" s="118" t="e">
        <v>#DIV/0!</v>
      </c>
      <c r="E32" s="196">
        <v>0.8387</v>
      </c>
      <c r="F32" s="118">
        <f t="shared" si="8"/>
        <v>-0.10814547001276054</v>
      </c>
      <c r="G32" s="196">
        <v>0.81950000000000001</v>
      </c>
      <c r="H32" s="118">
        <f t="shared" si="8"/>
        <v>-2.289257183736737E-2</v>
      </c>
      <c r="I32" s="196">
        <v>0.86180000000000012</v>
      </c>
      <c r="J32" s="118">
        <f t="shared" si="9"/>
        <v>5.1616839536302805E-2</v>
      </c>
      <c r="K32" s="196">
        <v>0.72829999999999995</v>
      </c>
      <c r="L32" s="118">
        <f t="shared" si="10"/>
        <v>-0.15490833139939675</v>
      </c>
    </row>
    <row r="33" spans="2:14" x14ac:dyDescent="0.25">
      <c r="B33" s="116" t="s">
        <v>80</v>
      </c>
      <c r="C33" s="196">
        <v>0.92749999999999999</v>
      </c>
      <c r="D33" s="118">
        <v>1.1410433979686054</v>
      </c>
      <c r="E33" s="196">
        <v>0.75569999999999993</v>
      </c>
      <c r="F33" s="118">
        <f t="shared" si="8"/>
        <v>-0.18522911051212942</v>
      </c>
      <c r="G33" s="196">
        <v>0.83979999999999999</v>
      </c>
      <c r="H33" s="118">
        <f t="shared" si="8"/>
        <v>0.11128754796877072</v>
      </c>
      <c r="I33" s="196">
        <v>0.74360000000000004</v>
      </c>
      <c r="J33" s="118">
        <f t="shared" si="9"/>
        <v>-0.11455108359133126</v>
      </c>
      <c r="K33" s="196">
        <v>0.71090000000000009</v>
      </c>
      <c r="L33" s="118">
        <f t="shared" si="10"/>
        <v>-4.3975255513716949E-2</v>
      </c>
    </row>
    <row r="34" spans="2:14" x14ac:dyDescent="0.25">
      <c r="B34" s="116" t="s">
        <v>82</v>
      </c>
      <c r="C34" s="196">
        <v>0.8701000000000001</v>
      </c>
      <c r="D34" s="118">
        <v>0.45647807164378973</v>
      </c>
      <c r="E34" s="196">
        <v>0.89739999999999998</v>
      </c>
      <c r="F34" s="118">
        <f t="shared" si="8"/>
        <v>3.137570394207545E-2</v>
      </c>
      <c r="G34" s="196">
        <v>0.77200000000000002</v>
      </c>
      <c r="H34" s="118">
        <f t="shared" si="8"/>
        <v>-0.13973701805215066</v>
      </c>
      <c r="I34" s="196">
        <v>0.86569999999999991</v>
      </c>
      <c r="J34" s="118">
        <f t="shared" si="9"/>
        <v>0.1213730569948186</v>
      </c>
      <c r="K34" s="196">
        <v>0.70019999999999993</v>
      </c>
      <c r="L34" s="118">
        <f t="shared" si="10"/>
        <v>-0.1911747718609218</v>
      </c>
    </row>
    <row r="35" spans="2:14" x14ac:dyDescent="0.25">
      <c r="B35" s="116" t="s">
        <v>84</v>
      </c>
      <c r="C35" s="196">
        <v>0.91069999999999995</v>
      </c>
      <c r="D35" s="118">
        <v>0.27121719709659398</v>
      </c>
      <c r="E35" s="196">
        <v>0.78780000000000006</v>
      </c>
      <c r="F35" s="118">
        <f t="shared" si="8"/>
        <v>-0.13495113648841539</v>
      </c>
      <c r="G35" s="196">
        <v>0.80449999999999999</v>
      </c>
      <c r="H35" s="118">
        <f t="shared" si="8"/>
        <v>2.1198273673521006E-2</v>
      </c>
      <c r="I35" s="196">
        <v>0.74970000000000003</v>
      </c>
      <c r="J35" s="118">
        <f t="shared" si="9"/>
        <v>-6.8116842759477936E-2</v>
      </c>
      <c r="K35" s="196">
        <v>0.6835</v>
      </c>
      <c r="L35" s="118">
        <f t="shared" si="10"/>
        <v>-8.830198746165141E-2</v>
      </c>
    </row>
    <row r="36" spans="2:14" x14ac:dyDescent="0.25">
      <c r="B36" s="116" t="s">
        <v>86</v>
      </c>
      <c r="C36" s="196">
        <v>0.83409999999999995</v>
      </c>
      <c r="D36" s="118">
        <v>4.2624999999999913E-2</v>
      </c>
      <c r="E36" s="196">
        <v>0.94840000000000002</v>
      </c>
      <c r="F36" s="118">
        <f t="shared" si="8"/>
        <v>0.13703392878551734</v>
      </c>
      <c r="G36" s="196">
        <v>0.90610000000000002</v>
      </c>
      <c r="H36" s="118">
        <f t="shared" si="8"/>
        <v>-4.460143399409533E-2</v>
      </c>
      <c r="I36" s="196">
        <v>0.87650000000000006</v>
      </c>
      <c r="J36" s="118">
        <f t="shared" si="9"/>
        <v>-3.2667475996026929E-2</v>
      </c>
      <c r="K36" s="196">
        <v>0.68120000000000003</v>
      </c>
      <c r="L36" s="118">
        <f t="shared" si="10"/>
        <v>-0.22281802624073022</v>
      </c>
    </row>
    <row r="37" spans="2:14" x14ac:dyDescent="0.25">
      <c r="B37" s="116" t="s">
        <v>88</v>
      </c>
      <c r="C37" s="196">
        <v>0.71450000000000002</v>
      </c>
      <c r="D37" s="118">
        <v>-9.8422712933753931E-2</v>
      </c>
      <c r="E37" s="196">
        <v>0.85980000000000001</v>
      </c>
      <c r="F37" s="118">
        <f t="shared" si="8"/>
        <v>0.20335899230230936</v>
      </c>
      <c r="G37" s="196">
        <v>0.93030000000000002</v>
      </c>
      <c r="H37" s="118">
        <f t="shared" si="8"/>
        <v>8.1995812979762661E-2</v>
      </c>
      <c r="I37" s="196">
        <v>0.92290000000000005</v>
      </c>
      <c r="J37" s="118">
        <f t="shared" si="9"/>
        <v>-7.9544233043103985E-3</v>
      </c>
      <c r="K37" s="196"/>
      <c r="L37" s="118"/>
    </row>
    <row r="38" spans="2:14" x14ac:dyDescent="0.25">
      <c r="B38" s="116" t="s">
        <v>90</v>
      </c>
      <c r="C38" s="196">
        <v>0.9556</v>
      </c>
      <c r="D38" s="118">
        <v>2.7526881720430163E-2</v>
      </c>
      <c r="E38" s="196">
        <v>0.92110000000000003</v>
      </c>
      <c r="F38" s="118">
        <f t="shared" si="8"/>
        <v>-3.6102971954792729E-2</v>
      </c>
      <c r="G38" s="196">
        <v>1.0162</v>
      </c>
      <c r="H38" s="118">
        <f t="shared" si="8"/>
        <v>0.10324611877103451</v>
      </c>
      <c r="I38" s="196">
        <v>0.95069999999999988</v>
      </c>
      <c r="J38" s="118">
        <f t="shared" si="9"/>
        <v>-6.445581578429449E-2</v>
      </c>
      <c r="K38" s="196"/>
      <c r="L38" s="118"/>
    </row>
    <row r="39" spans="2:14" x14ac:dyDescent="0.25">
      <c r="B39" s="116" t="s">
        <v>92</v>
      </c>
      <c r="C39" s="196">
        <v>0.78689999999999993</v>
      </c>
      <c r="D39" s="118">
        <v>-0.15496134020618568</v>
      </c>
      <c r="E39" s="196">
        <v>0.90790000000000004</v>
      </c>
      <c r="F39" s="118">
        <f t="shared" si="8"/>
        <v>0.15376795018426748</v>
      </c>
      <c r="G39" s="196">
        <v>0.88029999999999997</v>
      </c>
      <c r="H39" s="118">
        <f t="shared" si="8"/>
        <v>-3.0399823769137635E-2</v>
      </c>
      <c r="I39" s="196">
        <v>0.76060000000000005</v>
      </c>
      <c r="J39" s="118">
        <f t="shared" si="9"/>
        <v>-0.1359763716914687</v>
      </c>
      <c r="K39" s="196"/>
      <c r="L39" s="118"/>
    </row>
    <row r="40" spans="2:14" x14ac:dyDescent="0.25">
      <c r="B40" s="116" t="s">
        <v>94</v>
      </c>
      <c r="C40" s="196">
        <v>0.94959999999999989</v>
      </c>
      <c r="D40" s="118">
        <v>5.8639910813823803E-2</v>
      </c>
      <c r="E40" s="196">
        <v>1.0544</v>
      </c>
      <c r="F40" s="118">
        <f t="shared" si="8"/>
        <v>0.11036225779275499</v>
      </c>
      <c r="G40" s="196">
        <v>0.83840000000000003</v>
      </c>
      <c r="H40" s="118">
        <f t="shared" si="8"/>
        <v>-0.20485584218512898</v>
      </c>
      <c r="I40" s="196">
        <v>0.81900000000000006</v>
      </c>
      <c r="J40" s="118">
        <f t="shared" si="9"/>
        <v>-2.3139312977099258E-2</v>
      </c>
      <c r="K40" s="196"/>
      <c r="L40" s="118"/>
    </row>
    <row r="41" spans="2:14" x14ac:dyDescent="0.25">
      <c r="B41" s="116" t="s">
        <v>96</v>
      </c>
      <c r="C41" s="196">
        <v>0.82230000000000003</v>
      </c>
      <c r="D41" s="118">
        <v>3.8782213239009655E-2</v>
      </c>
      <c r="E41" s="196">
        <v>0.84939999999999993</v>
      </c>
      <c r="F41" s="118">
        <f t="shared" si="8"/>
        <v>3.2956341967651515E-2</v>
      </c>
      <c r="G41" s="196">
        <v>0.75549999999999995</v>
      </c>
      <c r="H41" s="118">
        <f t="shared" si="8"/>
        <v>-0.11054862255709907</v>
      </c>
      <c r="I41" s="196">
        <v>0.65700000000000003</v>
      </c>
      <c r="J41" s="118">
        <f t="shared" si="9"/>
        <v>-0.13037723362011899</v>
      </c>
      <c r="K41" s="196"/>
      <c r="L41" s="118"/>
    </row>
    <row r="42" spans="2:14" x14ac:dyDescent="0.25">
      <c r="B42" s="116" t="s">
        <v>98</v>
      </c>
      <c r="C42" s="196">
        <v>0.74650000000000005</v>
      </c>
      <c r="D42" s="118">
        <v>-8.1456872154546445E-2</v>
      </c>
      <c r="E42" s="196">
        <v>0.81110000000000004</v>
      </c>
      <c r="F42" s="118">
        <f t="shared" si="8"/>
        <v>8.6537173476222362E-2</v>
      </c>
      <c r="G42" s="196">
        <v>0.61499999999999999</v>
      </c>
      <c r="H42" s="118">
        <f t="shared" si="8"/>
        <v>-0.24177043521144126</v>
      </c>
      <c r="I42" s="196">
        <v>0.75139999999999996</v>
      </c>
      <c r="J42" s="118">
        <f t="shared" si="9"/>
        <v>0.22178861788617876</v>
      </c>
      <c r="K42" s="196"/>
      <c r="L42" s="118"/>
    </row>
    <row r="43" spans="2:14" ht="15.75" x14ac:dyDescent="0.25">
      <c r="B43" s="119" t="s">
        <v>32</v>
      </c>
      <c r="C43" s="198">
        <v>0.85289463645208108</v>
      </c>
      <c r="D43" s="121">
        <v>0.10880705682045222</v>
      </c>
      <c r="E43" s="198">
        <v>0.85798212005108554</v>
      </c>
      <c r="F43" s="121">
        <f t="shared" si="8"/>
        <v>5.9649614167673892E-3</v>
      </c>
      <c r="G43" s="198">
        <v>0.82954099756436295</v>
      </c>
      <c r="H43" s="121">
        <f t="shared" si="8"/>
        <v>-3.3148852198725542E-2</v>
      </c>
      <c r="I43" s="198">
        <v>0.80922861036063498</v>
      </c>
      <c r="J43" s="121">
        <f t="shared" si="9"/>
        <v>-2.4486296956229614E-2</v>
      </c>
      <c r="K43" s="198">
        <v>0.70078301999284554</v>
      </c>
      <c r="L43" s="121">
        <v>-0.13197484353234301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</v>
      </c>
      <c r="D53" s="118" t="e">
        <v>#DIV/0!</v>
      </c>
      <c r="E53" s="196">
        <v>0</v>
      </c>
      <c r="F53" s="118" t="str">
        <f t="shared" ref="F53:H65" si="14">IFERROR(E53/C53-1,"-")</f>
        <v>-</v>
      </c>
      <c r="G53" s="196">
        <v>0</v>
      </c>
      <c r="H53" s="118" t="str">
        <f t="shared" si="14"/>
        <v>-</v>
      </c>
      <c r="I53" s="196">
        <v>0</v>
      </c>
      <c r="J53" s="118" t="str">
        <f t="shared" ref="J53:J65" si="15">IFERROR(I53/G53-1,"-")</f>
        <v>-</v>
      </c>
      <c r="K53" s="196">
        <v>0</v>
      </c>
      <c r="L53" s="118" t="str">
        <f t="shared" ref="L53:L58" si="16">IFERROR(K53/I53-1,"-")</f>
        <v>-</v>
      </c>
    </row>
    <row r="54" spans="2:14" x14ac:dyDescent="0.25">
      <c r="B54" s="116" t="s">
        <v>78</v>
      </c>
      <c r="C54" s="196">
        <v>0</v>
      </c>
      <c r="D54" s="118" t="e">
        <v>#DIV/0!</v>
      </c>
      <c r="E54" s="196">
        <v>0</v>
      </c>
      <c r="F54" s="118" t="str">
        <f t="shared" si="14"/>
        <v>-</v>
      </c>
      <c r="G54" s="196">
        <v>0</v>
      </c>
      <c r="H54" s="118" t="str">
        <f t="shared" si="14"/>
        <v>-</v>
      </c>
      <c r="I54" s="196">
        <v>0</v>
      </c>
      <c r="J54" s="118" t="str">
        <f t="shared" si="15"/>
        <v>-</v>
      </c>
      <c r="K54" s="196">
        <v>0</v>
      </c>
      <c r="L54" s="118" t="str">
        <f t="shared" si="16"/>
        <v>-</v>
      </c>
    </row>
    <row r="55" spans="2:14" x14ac:dyDescent="0.25">
      <c r="B55" s="116" t="s">
        <v>80</v>
      </c>
      <c r="C55" s="196">
        <v>0</v>
      </c>
      <c r="D55" s="118" t="e">
        <v>#DIV/0!</v>
      </c>
      <c r="E55" s="196">
        <v>0</v>
      </c>
      <c r="F55" s="118" t="str">
        <f t="shared" si="14"/>
        <v>-</v>
      </c>
      <c r="G55" s="196">
        <v>0</v>
      </c>
      <c r="H55" s="118" t="str">
        <f t="shared" si="14"/>
        <v>-</v>
      </c>
      <c r="I55" s="196">
        <v>0</v>
      </c>
      <c r="J55" s="118" t="str">
        <f t="shared" si="15"/>
        <v>-</v>
      </c>
      <c r="K55" s="196">
        <v>0</v>
      </c>
      <c r="L55" s="118" t="str">
        <f t="shared" si="16"/>
        <v>-</v>
      </c>
    </row>
    <row r="56" spans="2:14" x14ac:dyDescent="0.25">
      <c r="B56" s="116" t="s">
        <v>82</v>
      </c>
      <c r="C56" s="196">
        <v>0</v>
      </c>
      <c r="D56" s="118" t="e">
        <v>#DIV/0!</v>
      </c>
      <c r="E56" s="196">
        <v>0</v>
      </c>
      <c r="F56" s="118" t="str">
        <f t="shared" si="14"/>
        <v>-</v>
      </c>
      <c r="G56" s="196">
        <v>0</v>
      </c>
      <c r="H56" s="118" t="str">
        <f t="shared" si="14"/>
        <v>-</v>
      </c>
      <c r="I56" s="196">
        <v>0</v>
      </c>
      <c r="J56" s="118" t="str">
        <f t="shared" si="15"/>
        <v>-</v>
      </c>
      <c r="K56" s="196">
        <v>0</v>
      </c>
      <c r="L56" s="118" t="str">
        <f t="shared" si="16"/>
        <v>-</v>
      </c>
    </row>
    <row r="57" spans="2:14" x14ac:dyDescent="0.25">
      <c r="B57" s="116" t="s">
        <v>84</v>
      </c>
      <c r="C57" s="196">
        <v>0</v>
      </c>
      <c r="D57" s="118" t="e">
        <v>#DIV/0!</v>
      </c>
      <c r="E57" s="196">
        <v>0</v>
      </c>
      <c r="F57" s="118" t="str">
        <f t="shared" si="14"/>
        <v>-</v>
      </c>
      <c r="G57" s="196">
        <v>0</v>
      </c>
      <c r="H57" s="118" t="str">
        <f t="shared" si="14"/>
        <v>-</v>
      </c>
      <c r="I57" s="196">
        <v>0</v>
      </c>
      <c r="J57" s="118" t="str">
        <f t="shared" si="15"/>
        <v>-</v>
      </c>
      <c r="K57" s="196">
        <v>0</v>
      </c>
      <c r="L57" s="118" t="str">
        <f t="shared" si="16"/>
        <v>-</v>
      </c>
    </row>
    <row r="58" spans="2:14" x14ac:dyDescent="0.25">
      <c r="B58" s="116" t="s">
        <v>86</v>
      </c>
      <c r="C58" s="196">
        <v>0</v>
      </c>
      <c r="D58" s="118" t="e">
        <v>#DIV/0!</v>
      </c>
      <c r="E58" s="196">
        <v>0</v>
      </c>
      <c r="F58" s="118" t="str">
        <f t="shared" si="14"/>
        <v>-</v>
      </c>
      <c r="G58" s="196">
        <v>0</v>
      </c>
      <c r="H58" s="118" t="str">
        <f t="shared" si="14"/>
        <v>-</v>
      </c>
      <c r="I58" s="196">
        <v>0</v>
      </c>
      <c r="J58" s="118" t="str">
        <f t="shared" si="15"/>
        <v>-</v>
      </c>
      <c r="K58" s="196">
        <v>0</v>
      </c>
      <c r="L58" s="118" t="str">
        <f t="shared" si="16"/>
        <v>-</v>
      </c>
    </row>
    <row r="59" spans="2:14" x14ac:dyDescent="0.25">
      <c r="B59" s="116" t="s">
        <v>88</v>
      </c>
      <c r="C59" s="196">
        <v>0</v>
      </c>
      <c r="D59" s="118" t="e">
        <v>#DIV/0!</v>
      </c>
      <c r="E59" s="196">
        <v>0</v>
      </c>
      <c r="F59" s="118" t="str">
        <f t="shared" si="14"/>
        <v>-</v>
      </c>
      <c r="G59" s="196">
        <v>0</v>
      </c>
      <c r="H59" s="118" t="str">
        <f t="shared" si="14"/>
        <v>-</v>
      </c>
      <c r="I59" s="196">
        <v>0</v>
      </c>
      <c r="J59" s="118" t="str">
        <f t="shared" si="15"/>
        <v>-</v>
      </c>
      <c r="K59" s="196"/>
      <c r="L59" s="118"/>
    </row>
    <row r="60" spans="2:14" x14ac:dyDescent="0.25">
      <c r="B60" s="116" t="s">
        <v>90</v>
      </c>
      <c r="C60" s="196">
        <v>0</v>
      </c>
      <c r="D60" s="118" t="e">
        <v>#DIV/0!</v>
      </c>
      <c r="E60" s="196">
        <v>0</v>
      </c>
      <c r="F60" s="118" t="str">
        <f t="shared" si="14"/>
        <v>-</v>
      </c>
      <c r="G60" s="196">
        <v>0</v>
      </c>
      <c r="H60" s="118" t="str">
        <f t="shared" si="14"/>
        <v>-</v>
      </c>
      <c r="I60" s="196">
        <v>0</v>
      </c>
      <c r="J60" s="118" t="str">
        <f t="shared" si="15"/>
        <v>-</v>
      </c>
      <c r="K60" s="196"/>
      <c r="L60" s="118"/>
    </row>
    <row r="61" spans="2:14" x14ac:dyDescent="0.25">
      <c r="B61" s="116" t="s">
        <v>92</v>
      </c>
      <c r="C61" s="196">
        <v>0</v>
      </c>
      <c r="D61" s="118" t="e">
        <v>#DIV/0!</v>
      </c>
      <c r="E61" s="196">
        <v>0</v>
      </c>
      <c r="F61" s="118" t="str">
        <f t="shared" si="14"/>
        <v>-</v>
      </c>
      <c r="G61" s="196">
        <v>0</v>
      </c>
      <c r="H61" s="118" t="str">
        <f t="shared" si="14"/>
        <v>-</v>
      </c>
      <c r="I61" s="196">
        <v>0</v>
      </c>
      <c r="J61" s="118" t="str">
        <f t="shared" si="15"/>
        <v>-</v>
      </c>
      <c r="K61" s="196"/>
      <c r="L61" s="118"/>
    </row>
    <row r="62" spans="2:14" x14ac:dyDescent="0.25">
      <c r="B62" s="116" t="s">
        <v>94</v>
      </c>
      <c r="C62" s="196">
        <v>0</v>
      </c>
      <c r="D62" s="118" t="e">
        <v>#DIV/0!</v>
      </c>
      <c r="E62" s="196">
        <v>0</v>
      </c>
      <c r="F62" s="118" t="str">
        <f t="shared" si="14"/>
        <v>-</v>
      </c>
      <c r="G62" s="196">
        <v>0</v>
      </c>
      <c r="H62" s="118" t="str">
        <f t="shared" si="14"/>
        <v>-</v>
      </c>
      <c r="I62" s="196">
        <v>0</v>
      </c>
      <c r="J62" s="118" t="str">
        <f t="shared" si="15"/>
        <v>-</v>
      </c>
      <c r="K62" s="196"/>
      <c r="L62" s="118"/>
    </row>
    <row r="63" spans="2:14" x14ac:dyDescent="0.25">
      <c r="B63" s="116" t="s">
        <v>96</v>
      </c>
      <c r="C63" s="196">
        <v>0</v>
      </c>
      <c r="D63" s="118" t="e">
        <v>#DIV/0!</v>
      </c>
      <c r="E63" s="196">
        <v>0</v>
      </c>
      <c r="F63" s="118" t="str">
        <f t="shared" si="14"/>
        <v>-</v>
      </c>
      <c r="G63" s="196">
        <v>0</v>
      </c>
      <c r="H63" s="118" t="str">
        <f t="shared" si="14"/>
        <v>-</v>
      </c>
      <c r="I63" s="196">
        <v>0</v>
      </c>
      <c r="J63" s="118" t="str">
        <f t="shared" si="15"/>
        <v>-</v>
      </c>
      <c r="K63" s="196"/>
      <c r="L63" s="118"/>
    </row>
    <row r="64" spans="2:14" x14ac:dyDescent="0.25">
      <c r="B64" s="116" t="s">
        <v>98</v>
      </c>
      <c r="C64" s="196">
        <v>0</v>
      </c>
      <c r="D64" s="118" t="e">
        <v>#DIV/0!</v>
      </c>
      <c r="E64" s="196">
        <v>0</v>
      </c>
      <c r="F64" s="118" t="str">
        <f t="shared" si="14"/>
        <v>-</v>
      </c>
      <c r="G64" s="196">
        <v>0</v>
      </c>
      <c r="H64" s="118" t="str">
        <f t="shared" si="14"/>
        <v>-</v>
      </c>
      <c r="I64" s="196">
        <v>0</v>
      </c>
      <c r="J64" s="118" t="str">
        <f t="shared" si="15"/>
        <v>-</v>
      </c>
      <c r="K64" s="196"/>
      <c r="L64" s="118"/>
    </row>
    <row r="65" spans="2:14" ht="15.75" x14ac:dyDescent="0.25">
      <c r="B65" s="119" t="s">
        <v>32</v>
      </c>
      <c r="C65" s="198" t="s">
        <v>249</v>
      </c>
      <c r="D65" s="121" t="e">
        <v>#VALUE!</v>
      </c>
      <c r="E65" s="198" t="s">
        <v>249</v>
      </c>
      <c r="F65" s="121" t="str">
        <f t="shared" si="14"/>
        <v>-</v>
      </c>
      <c r="G65" s="198" t="s">
        <v>249</v>
      </c>
      <c r="H65" s="121" t="str">
        <f t="shared" si="14"/>
        <v>-</v>
      </c>
      <c r="I65" s="198" t="s">
        <v>249</v>
      </c>
      <c r="J65" s="121" t="str">
        <f t="shared" si="15"/>
        <v>-</v>
      </c>
      <c r="K65" s="198" t="e">
        <v>#DIV/0!</v>
      </c>
      <c r="L65" s="121" t="e">
        <v>#DIV/0!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319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</v>
      </c>
      <c r="D75" s="118" t="e">
        <v>#DIV/0!</v>
      </c>
      <c r="E75" s="196">
        <v>0</v>
      </c>
      <c r="F75" s="118" t="str">
        <f t="shared" ref="F75:F87" si="20">IFERROR(E75/C75-1,"-")</f>
        <v>-</v>
      </c>
      <c r="G75" s="196">
        <v>0</v>
      </c>
      <c r="H75" s="118" t="str">
        <f t="shared" ref="H75:H87" si="21">IFERROR(G75/E75-1,"-")</f>
        <v>-</v>
      </c>
      <c r="I75" s="196">
        <v>0</v>
      </c>
      <c r="J75" s="118" t="str">
        <f t="shared" ref="J75:J87" si="22">IFERROR(I75/G75-1,"-")</f>
        <v>-</v>
      </c>
      <c r="K75" s="196">
        <v>0</v>
      </c>
      <c r="L75" s="118" t="str">
        <f t="shared" ref="L75:L80" si="23">IFERROR(K75/I75-1,"-")</f>
        <v>-</v>
      </c>
    </row>
    <row r="76" spans="2:14" x14ac:dyDescent="0.25">
      <c r="B76" s="116" t="s">
        <v>78</v>
      </c>
      <c r="C76" s="196">
        <v>0</v>
      </c>
      <c r="D76" s="118" t="e">
        <v>#DIV/0!</v>
      </c>
      <c r="E76" s="196">
        <v>0</v>
      </c>
      <c r="F76" s="118" t="str">
        <f t="shared" si="20"/>
        <v>-</v>
      </c>
      <c r="G76" s="196">
        <v>0</v>
      </c>
      <c r="H76" s="118" t="str">
        <f t="shared" si="21"/>
        <v>-</v>
      </c>
      <c r="I76" s="196">
        <v>0</v>
      </c>
      <c r="J76" s="118" t="str">
        <f t="shared" si="22"/>
        <v>-</v>
      </c>
      <c r="K76" s="196">
        <v>0</v>
      </c>
      <c r="L76" s="118" t="str">
        <f t="shared" si="23"/>
        <v>-</v>
      </c>
    </row>
    <row r="77" spans="2:14" x14ac:dyDescent="0.25">
      <c r="B77" s="116" t="s">
        <v>80</v>
      </c>
      <c r="C77" s="196">
        <v>0</v>
      </c>
      <c r="D77" s="118" t="e">
        <v>#DIV/0!</v>
      </c>
      <c r="E77" s="196">
        <v>0</v>
      </c>
      <c r="F77" s="118" t="str">
        <f t="shared" si="20"/>
        <v>-</v>
      </c>
      <c r="G77" s="196">
        <v>0</v>
      </c>
      <c r="H77" s="118" t="str">
        <f t="shared" si="21"/>
        <v>-</v>
      </c>
      <c r="I77" s="196">
        <v>0</v>
      </c>
      <c r="J77" s="118" t="str">
        <f t="shared" si="22"/>
        <v>-</v>
      </c>
      <c r="K77" s="196">
        <v>0</v>
      </c>
      <c r="L77" s="118" t="str">
        <f t="shared" si="23"/>
        <v>-</v>
      </c>
    </row>
    <row r="78" spans="2:14" x14ac:dyDescent="0.25">
      <c r="B78" s="116" t="s">
        <v>82</v>
      </c>
      <c r="C78" s="196">
        <v>0</v>
      </c>
      <c r="D78" s="118" t="e">
        <v>#DIV/0!</v>
      </c>
      <c r="E78" s="196">
        <v>0</v>
      </c>
      <c r="F78" s="118" t="str">
        <f t="shared" si="20"/>
        <v>-</v>
      </c>
      <c r="G78" s="196">
        <v>0</v>
      </c>
      <c r="H78" s="118" t="str">
        <f t="shared" si="21"/>
        <v>-</v>
      </c>
      <c r="I78" s="196">
        <v>0</v>
      </c>
      <c r="J78" s="118" t="str">
        <f t="shared" si="22"/>
        <v>-</v>
      </c>
      <c r="K78" s="196">
        <v>0</v>
      </c>
      <c r="L78" s="118" t="str">
        <f t="shared" si="23"/>
        <v>-</v>
      </c>
    </row>
    <row r="79" spans="2:14" x14ac:dyDescent="0.25">
      <c r="B79" s="116" t="s">
        <v>84</v>
      </c>
      <c r="C79" s="196">
        <v>0</v>
      </c>
      <c r="D79" s="118" t="e">
        <v>#DIV/0!</v>
      </c>
      <c r="E79" s="196">
        <v>0</v>
      </c>
      <c r="F79" s="118" t="str">
        <f t="shared" si="20"/>
        <v>-</v>
      </c>
      <c r="G79" s="196">
        <v>0</v>
      </c>
      <c r="H79" s="118" t="str">
        <f t="shared" si="21"/>
        <v>-</v>
      </c>
      <c r="I79" s="196">
        <v>0</v>
      </c>
      <c r="J79" s="118" t="str">
        <f t="shared" si="22"/>
        <v>-</v>
      </c>
      <c r="K79" s="196">
        <v>0</v>
      </c>
      <c r="L79" s="118" t="str">
        <f t="shared" si="23"/>
        <v>-</v>
      </c>
    </row>
    <row r="80" spans="2:14" x14ac:dyDescent="0.25">
      <c r="B80" s="116" t="s">
        <v>86</v>
      </c>
      <c r="C80" s="196">
        <v>0</v>
      </c>
      <c r="D80" s="118" t="e">
        <v>#DIV/0!</v>
      </c>
      <c r="E80" s="196">
        <v>0</v>
      </c>
      <c r="F80" s="118" t="str">
        <f t="shared" si="20"/>
        <v>-</v>
      </c>
      <c r="G80" s="196">
        <v>0</v>
      </c>
      <c r="H80" s="118" t="str">
        <f t="shared" si="21"/>
        <v>-</v>
      </c>
      <c r="I80" s="196">
        <v>0</v>
      </c>
      <c r="J80" s="118" t="str">
        <f t="shared" si="22"/>
        <v>-</v>
      </c>
      <c r="K80" s="196">
        <v>0</v>
      </c>
      <c r="L80" s="118" t="str">
        <f t="shared" si="23"/>
        <v>-</v>
      </c>
    </row>
    <row r="81" spans="2:14" x14ac:dyDescent="0.25">
      <c r="B81" s="116" t="s">
        <v>88</v>
      </c>
      <c r="C81" s="196">
        <v>0</v>
      </c>
      <c r="D81" s="118" t="e">
        <v>#DIV/0!</v>
      </c>
      <c r="E81" s="196">
        <v>0</v>
      </c>
      <c r="F81" s="118" t="str">
        <f t="shared" si="20"/>
        <v>-</v>
      </c>
      <c r="G81" s="196">
        <v>0</v>
      </c>
      <c r="H81" s="118" t="str">
        <f t="shared" si="21"/>
        <v>-</v>
      </c>
      <c r="I81" s="196">
        <v>0</v>
      </c>
      <c r="J81" s="118" t="str">
        <f t="shared" si="22"/>
        <v>-</v>
      </c>
      <c r="K81" s="196"/>
      <c r="L81" s="118"/>
    </row>
    <row r="82" spans="2:14" x14ac:dyDescent="0.25">
      <c r="B82" s="116" t="s">
        <v>90</v>
      </c>
      <c r="C82" s="196">
        <v>0</v>
      </c>
      <c r="D82" s="118" t="e">
        <v>#DIV/0!</v>
      </c>
      <c r="E82" s="196">
        <v>0</v>
      </c>
      <c r="F82" s="118" t="str">
        <f t="shared" si="20"/>
        <v>-</v>
      </c>
      <c r="G82" s="196">
        <v>0</v>
      </c>
      <c r="H82" s="118" t="str">
        <f t="shared" si="21"/>
        <v>-</v>
      </c>
      <c r="I82" s="196">
        <v>0</v>
      </c>
      <c r="J82" s="118" t="str">
        <f t="shared" si="22"/>
        <v>-</v>
      </c>
      <c r="K82" s="196"/>
      <c r="L82" s="118"/>
    </row>
    <row r="83" spans="2:14" x14ac:dyDescent="0.25">
      <c r="B83" s="116" t="s">
        <v>92</v>
      </c>
      <c r="C83" s="196">
        <v>0</v>
      </c>
      <c r="D83" s="118" t="e">
        <v>#DIV/0!</v>
      </c>
      <c r="E83" s="196">
        <v>0</v>
      </c>
      <c r="F83" s="118" t="str">
        <f t="shared" si="20"/>
        <v>-</v>
      </c>
      <c r="G83" s="196">
        <v>0</v>
      </c>
      <c r="H83" s="118" t="str">
        <f t="shared" si="21"/>
        <v>-</v>
      </c>
      <c r="I83" s="196">
        <v>0</v>
      </c>
      <c r="J83" s="118" t="str">
        <f t="shared" si="22"/>
        <v>-</v>
      </c>
      <c r="K83" s="196"/>
      <c r="L83" s="118"/>
    </row>
    <row r="84" spans="2:14" x14ac:dyDescent="0.25">
      <c r="B84" s="116" t="s">
        <v>94</v>
      </c>
      <c r="C84" s="196">
        <v>0</v>
      </c>
      <c r="D84" s="118" t="e">
        <v>#DIV/0!</v>
      </c>
      <c r="E84" s="196">
        <v>0</v>
      </c>
      <c r="F84" s="118" t="str">
        <f t="shared" si="20"/>
        <v>-</v>
      </c>
      <c r="G84" s="196">
        <v>0</v>
      </c>
      <c r="H84" s="118" t="str">
        <f t="shared" si="21"/>
        <v>-</v>
      </c>
      <c r="I84" s="196">
        <v>0</v>
      </c>
      <c r="J84" s="118" t="str">
        <f t="shared" si="22"/>
        <v>-</v>
      </c>
      <c r="K84" s="196"/>
      <c r="L84" s="118"/>
    </row>
    <row r="85" spans="2:14" x14ac:dyDescent="0.25">
      <c r="B85" s="116" t="s">
        <v>96</v>
      </c>
      <c r="C85" s="196">
        <v>0</v>
      </c>
      <c r="D85" s="118" t="e">
        <v>#DIV/0!</v>
      </c>
      <c r="E85" s="196">
        <v>0</v>
      </c>
      <c r="F85" s="118" t="str">
        <f t="shared" si="20"/>
        <v>-</v>
      </c>
      <c r="G85" s="196">
        <v>0</v>
      </c>
      <c r="H85" s="118" t="str">
        <f t="shared" si="21"/>
        <v>-</v>
      </c>
      <c r="I85" s="196">
        <v>0</v>
      </c>
      <c r="J85" s="118" t="str">
        <f t="shared" si="22"/>
        <v>-</v>
      </c>
      <c r="K85" s="196"/>
      <c r="L85" s="118"/>
    </row>
    <row r="86" spans="2:14" x14ac:dyDescent="0.25">
      <c r="B86" s="116" t="s">
        <v>98</v>
      </c>
      <c r="C86" s="196">
        <v>0</v>
      </c>
      <c r="D86" s="118" t="e">
        <v>#DIV/0!</v>
      </c>
      <c r="E86" s="196">
        <v>0</v>
      </c>
      <c r="F86" s="118" t="str">
        <f t="shared" si="20"/>
        <v>-</v>
      </c>
      <c r="G86" s="196">
        <v>0</v>
      </c>
      <c r="H86" s="118" t="str">
        <f t="shared" si="21"/>
        <v>-</v>
      </c>
      <c r="I86" s="196">
        <v>0</v>
      </c>
      <c r="J86" s="118" t="str">
        <f t="shared" si="22"/>
        <v>-</v>
      </c>
      <c r="K86" s="196"/>
      <c r="L86" s="118"/>
    </row>
    <row r="87" spans="2:14" ht="15.75" x14ac:dyDescent="0.25">
      <c r="B87" s="119" t="s">
        <v>32</v>
      </c>
      <c r="C87" s="198" t="s">
        <v>249</v>
      </c>
      <c r="D87" s="121" t="e">
        <v>#VALUE!</v>
      </c>
      <c r="E87" s="198" t="s">
        <v>249</v>
      </c>
      <c r="F87" s="121" t="str">
        <f t="shared" si="20"/>
        <v>-</v>
      </c>
      <c r="G87" s="198" t="s">
        <v>249</v>
      </c>
      <c r="H87" s="121" t="str">
        <f t="shared" si="21"/>
        <v>-</v>
      </c>
      <c r="I87" s="198" t="s">
        <v>249</v>
      </c>
      <c r="J87" s="121" t="str">
        <f t="shared" si="22"/>
        <v>-</v>
      </c>
      <c r="K87" s="198" t="e">
        <v>#DIV/0!</v>
      </c>
      <c r="L87" s="121" t="e">
        <v>#DIV/0!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320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>
        <v>0.51159999999999994</v>
      </c>
      <c r="D97" s="118"/>
      <c r="E97" s="196">
        <v>0.65709999999999991</v>
      </c>
      <c r="F97" s="118">
        <f t="shared" ref="F97:H109" si="27">IFERROR(E97/C97-1,"-")</f>
        <v>0.28440187646598902</v>
      </c>
      <c r="G97" s="196">
        <v>0.7609999999999999</v>
      </c>
      <c r="H97" s="118">
        <f t="shared" si="27"/>
        <v>0.15811900776137566</v>
      </c>
      <c r="I97" s="196">
        <v>0.78</v>
      </c>
      <c r="J97" s="118">
        <f t="shared" ref="J97:J109" si="28">IFERROR(I97/G97-1,"-")</f>
        <v>2.4967148488830748E-2</v>
      </c>
      <c r="K97" s="196">
        <v>0.70849999999999991</v>
      </c>
      <c r="L97" s="118">
        <f t="shared" ref="L97:L102" si="29">IFERROR(K97/I97-1,"-")</f>
        <v>-9.1666666666666785E-2</v>
      </c>
    </row>
    <row r="98" spans="2:12" x14ac:dyDescent="0.25">
      <c r="B98" s="116" t="s">
        <v>78</v>
      </c>
      <c r="C98" s="196">
        <v>0.5756</v>
      </c>
      <c r="D98" s="118"/>
      <c r="E98" s="196">
        <v>0.65670000000000006</v>
      </c>
      <c r="F98" s="118">
        <f t="shared" si="27"/>
        <v>0.14089645587213351</v>
      </c>
      <c r="G98" s="196">
        <v>0.78780000000000006</v>
      </c>
      <c r="H98" s="118">
        <f t="shared" si="27"/>
        <v>0.19963453631795347</v>
      </c>
      <c r="I98" s="196">
        <v>0.78390000000000004</v>
      </c>
      <c r="J98" s="118">
        <f t="shared" si="28"/>
        <v>-4.9504950495049549E-3</v>
      </c>
      <c r="K98" s="196">
        <v>0.77239999999999998</v>
      </c>
      <c r="L98" s="118">
        <f t="shared" si="29"/>
        <v>-1.4670238550835601E-2</v>
      </c>
    </row>
    <row r="99" spans="2:12" x14ac:dyDescent="0.25">
      <c r="B99" s="116" t="s">
        <v>80</v>
      </c>
      <c r="C99" s="196">
        <v>0.52380000000000004</v>
      </c>
      <c r="D99" s="118"/>
      <c r="E99" s="196">
        <v>0.61909999999999998</v>
      </c>
      <c r="F99" s="118">
        <f t="shared" si="27"/>
        <v>0.18193967163039315</v>
      </c>
      <c r="G99" s="196">
        <v>0.75430000000000008</v>
      </c>
      <c r="H99" s="118">
        <f t="shared" si="27"/>
        <v>0.21838152156356028</v>
      </c>
      <c r="I99" s="196">
        <v>0.76700000000000002</v>
      </c>
      <c r="J99" s="118">
        <f t="shared" si="28"/>
        <v>1.6836802333288992E-2</v>
      </c>
      <c r="K99" s="196">
        <v>0.80680000000000007</v>
      </c>
      <c r="L99" s="118">
        <f t="shared" si="29"/>
        <v>5.1890482398956994E-2</v>
      </c>
    </row>
    <row r="100" spans="2:12" x14ac:dyDescent="0.25">
      <c r="B100" s="116" t="s">
        <v>82</v>
      </c>
      <c r="C100" s="196">
        <v>0.53670000000000007</v>
      </c>
      <c r="D100" s="118"/>
      <c r="E100" s="196">
        <v>0.64219999999999999</v>
      </c>
      <c r="F100" s="118">
        <f t="shared" si="27"/>
        <v>0.19657164151294926</v>
      </c>
      <c r="G100" s="196">
        <v>0.84499999999999997</v>
      </c>
      <c r="H100" s="118">
        <f t="shared" si="27"/>
        <v>0.3157894736842104</v>
      </c>
      <c r="I100" s="196">
        <v>0.97349999999999992</v>
      </c>
      <c r="J100" s="118">
        <f t="shared" si="28"/>
        <v>0.15207100591715972</v>
      </c>
      <c r="K100" s="196">
        <v>0.90879999999999994</v>
      </c>
      <c r="L100" s="118">
        <f t="shared" si="29"/>
        <v>-6.6461222393425778E-2</v>
      </c>
    </row>
    <row r="101" spans="2:12" x14ac:dyDescent="0.25">
      <c r="B101" s="116" t="s">
        <v>84</v>
      </c>
      <c r="C101" s="196">
        <v>0.46679999999999999</v>
      </c>
      <c r="D101" s="118"/>
      <c r="E101" s="196">
        <v>0.57789999999999997</v>
      </c>
      <c r="F101" s="118">
        <f t="shared" si="27"/>
        <v>0.23800342759211657</v>
      </c>
      <c r="G101" s="196">
        <v>0.74480000000000002</v>
      </c>
      <c r="H101" s="118">
        <f t="shared" si="27"/>
        <v>0.28880429139989627</v>
      </c>
      <c r="I101" s="196">
        <v>0.85439999999999994</v>
      </c>
      <c r="J101" s="118">
        <f t="shared" si="28"/>
        <v>0.14715359828141761</v>
      </c>
      <c r="K101" s="196">
        <v>0.81889999999999996</v>
      </c>
      <c r="L101" s="118">
        <f t="shared" si="29"/>
        <v>-4.1549625468164764E-2</v>
      </c>
    </row>
    <row r="102" spans="2:12" x14ac:dyDescent="0.25">
      <c r="B102" s="116" t="s">
        <v>86</v>
      </c>
      <c r="C102" s="196">
        <v>0.46140000000000003</v>
      </c>
      <c r="D102" s="118"/>
      <c r="E102" s="196">
        <v>0.64040000000000008</v>
      </c>
      <c r="F102" s="118">
        <f t="shared" si="27"/>
        <v>0.38794971824880808</v>
      </c>
      <c r="G102" s="196">
        <v>0.69950000000000001</v>
      </c>
      <c r="H102" s="118">
        <f t="shared" si="27"/>
        <v>9.2286071205496478E-2</v>
      </c>
      <c r="I102" s="196">
        <v>0.87730000000000008</v>
      </c>
      <c r="J102" s="118">
        <f t="shared" si="28"/>
        <v>0.25418155825589706</v>
      </c>
      <c r="K102" s="196">
        <v>0.84719999999999995</v>
      </c>
      <c r="L102" s="118">
        <f t="shared" si="29"/>
        <v>-3.4309814202667432E-2</v>
      </c>
    </row>
    <row r="103" spans="2:12" x14ac:dyDescent="0.25">
      <c r="B103" s="116" t="s">
        <v>88</v>
      </c>
      <c r="C103" s="196">
        <v>0.59599999999999997</v>
      </c>
      <c r="D103" s="118"/>
      <c r="E103" s="196">
        <v>0.7965000000000001</v>
      </c>
      <c r="F103" s="118">
        <f t="shared" si="27"/>
        <v>0.33640939597315467</v>
      </c>
      <c r="G103" s="196">
        <v>0.93659999999999999</v>
      </c>
      <c r="H103" s="118">
        <f t="shared" si="27"/>
        <v>0.17589453860640281</v>
      </c>
      <c r="I103" s="196">
        <v>0.9890000000000001</v>
      </c>
      <c r="J103" s="118">
        <f t="shared" si="28"/>
        <v>5.5947042494127741E-2</v>
      </c>
      <c r="K103" s="196"/>
      <c r="L103" s="118"/>
    </row>
    <row r="104" spans="2:12" x14ac:dyDescent="0.25">
      <c r="B104" s="116" t="s">
        <v>90</v>
      </c>
      <c r="C104" s="196">
        <v>0.76709999999999989</v>
      </c>
      <c r="D104" s="118"/>
      <c r="E104" s="196">
        <v>0.88290000000000002</v>
      </c>
      <c r="F104" s="118">
        <f t="shared" si="27"/>
        <v>0.15095815408682078</v>
      </c>
      <c r="G104" s="196">
        <v>0.98499999999999999</v>
      </c>
      <c r="H104" s="118">
        <f t="shared" si="27"/>
        <v>0.11564163551931128</v>
      </c>
      <c r="I104" s="196">
        <v>1.0501</v>
      </c>
      <c r="J104" s="118">
        <f t="shared" si="28"/>
        <v>6.6091370558375662E-2</v>
      </c>
      <c r="K104" s="196"/>
      <c r="L104" s="118"/>
    </row>
    <row r="105" spans="2:12" x14ac:dyDescent="0.25">
      <c r="B105" s="116" t="s">
        <v>92</v>
      </c>
      <c r="C105" s="196">
        <v>0.57100000000000006</v>
      </c>
      <c r="D105" s="118"/>
      <c r="E105" s="196">
        <v>0.70790000000000008</v>
      </c>
      <c r="F105" s="118">
        <f t="shared" si="27"/>
        <v>0.23975481611208416</v>
      </c>
      <c r="G105" s="196">
        <v>0.78749999999999998</v>
      </c>
      <c r="H105" s="118">
        <f t="shared" si="27"/>
        <v>0.11244526063003235</v>
      </c>
      <c r="I105" s="196">
        <v>0.81830000000000003</v>
      </c>
      <c r="J105" s="118">
        <f t="shared" si="28"/>
        <v>3.9111111111111097E-2</v>
      </c>
      <c r="K105" s="196"/>
      <c r="L105" s="118"/>
    </row>
    <row r="106" spans="2:12" x14ac:dyDescent="0.25">
      <c r="B106" s="116" t="s">
        <v>94</v>
      </c>
      <c r="C106" s="196">
        <v>0.63929999999999998</v>
      </c>
      <c r="D106" s="118"/>
      <c r="E106" s="196">
        <v>0.70120000000000005</v>
      </c>
      <c r="F106" s="118">
        <f t="shared" si="27"/>
        <v>9.6824651963084651E-2</v>
      </c>
      <c r="G106" s="196">
        <v>0.88969999999999994</v>
      </c>
      <c r="H106" s="118">
        <f t="shared" si="27"/>
        <v>0.26882487164860214</v>
      </c>
      <c r="I106" s="196">
        <v>0.87129999999999996</v>
      </c>
      <c r="J106" s="118">
        <f t="shared" si="28"/>
        <v>-2.0681128470270815E-2</v>
      </c>
      <c r="K106" s="196"/>
      <c r="L106" s="118"/>
    </row>
    <row r="107" spans="2:12" x14ac:dyDescent="0.25">
      <c r="B107" s="116" t="s">
        <v>96</v>
      </c>
      <c r="C107" s="196">
        <v>0.65410000000000001</v>
      </c>
      <c r="D107" s="118"/>
      <c r="E107" s="196">
        <v>0.64529999999999998</v>
      </c>
      <c r="F107" s="118">
        <f t="shared" si="27"/>
        <v>-1.3453600366916452E-2</v>
      </c>
      <c r="G107" s="196">
        <v>0.7913</v>
      </c>
      <c r="H107" s="118">
        <f t="shared" si="27"/>
        <v>0.2262513559584689</v>
      </c>
      <c r="I107" s="196">
        <v>0.76419999999999999</v>
      </c>
      <c r="J107" s="118">
        <f t="shared" si="28"/>
        <v>-3.424744092000509E-2</v>
      </c>
      <c r="K107" s="196"/>
      <c r="L107" s="118"/>
    </row>
    <row r="108" spans="2:12" x14ac:dyDescent="0.25">
      <c r="B108" s="116" t="s">
        <v>98</v>
      </c>
      <c r="C108" s="196">
        <v>0.67709999999999992</v>
      </c>
      <c r="D108" s="118"/>
      <c r="E108" s="196">
        <v>0.7772</v>
      </c>
      <c r="F108" s="118">
        <f t="shared" si="27"/>
        <v>0.14783636095111508</v>
      </c>
      <c r="G108" s="196">
        <v>0.84849999999999992</v>
      </c>
      <c r="H108" s="118">
        <f t="shared" si="27"/>
        <v>9.1739577972207886E-2</v>
      </c>
      <c r="I108" s="196">
        <v>0.76439999999999997</v>
      </c>
      <c r="J108" s="118">
        <f t="shared" si="28"/>
        <v>-9.9116087212728243E-2</v>
      </c>
      <c r="K108" s="196"/>
      <c r="L108" s="118"/>
    </row>
    <row r="109" spans="2:12" ht="15.75" x14ac:dyDescent="0.25">
      <c r="B109" s="119" t="s">
        <v>32</v>
      </c>
      <c r="C109" s="200">
        <f>IFERROR(AVERAGE(C97:C108),"-")</f>
        <v>0.58170833333333338</v>
      </c>
      <c r="D109" s="121"/>
      <c r="E109" s="200">
        <f>IFERROR(AVERAGE(E97:E108),"-")</f>
        <v>0.69203333333333339</v>
      </c>
      <c r="F109" s="121">
        <f t="shared" si="27"/>
        <v>0.18965690136809688</v>
      </c>
      <c r="G109" s="200">
        <f>IFERROR(AVERAGE(G97:G108),"-")</f>
        <v>0.81924999999999992</v>
      </c>
      <c r="H109" s="121">
        <f t="shared" si="27"/>
        <v>0.18383025865806069</v>
      </c>
      <c r="I109" s="200">
        <f>IFERROR(AVERAGE(I97:I108),"-")</f>
        <v>0.85778333333333345</v>
      </c>
      <c r="J109" s="121">
        <f t="shared" si="28"/>
        <v>4.7034889634828936E-2</v>
      </c>
      <c r="K109" s="198">
        <v>0.81030442029802863</v>
      </c>
      <c r="L109" s="121">
        <v>-3.4557924417542574E-2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0D3D-8705-4377-B6C3-29D80D243F6E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ECA4-41FD-4305-BF25-092FFAB7DD1C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275</v>
      </c>
      <c r="D7" s="202" t="s">
        <v>276</v>
      </c>
      <c r="E7" s="202" t="s">
        <v>277</v>
      </c>
      <c r="F7" s="92" t="s">
        <v>278</v>
      </c>
      <c r="G7" s="92" t="s">
        <v>279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275</v>
      </c>
      <c r="R7" s="203" t="s">
        <v>276</v>
      </c>
      <c r="S7" s="203" t="s">
        <v>277</v>
      </c>
      <c r="T7" s="92" t="s">
        <v>278</v>
      </c>
      <c r="U7" s="92" t="s">
        <v>279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275</v>
      </c>
      <c r="AF7" s="203" t="s">
        <v>276</v>
      </c>
      <c r="AG7" s="203" t="s">
        <v>277</v>
      </c>
      <c r="AH7" s="92" t="s">
        <v>278</v>
      </c>
      <c r="AI7" s="92" t="s">
        <v>279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>
        <f>AQ11/M11</f>
        <v>7998.970987239758</v>
      </c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1B4E-8C58-444D-BE28-C10D67E20194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52</v>
      </c>
      <c r="C16" s="228">
        <v>106.13</v>
      </c>
      <c r="D16" s="228">
        <v>125.31</v>
      </c>
      <c r="E16" s="228">
        <v>128.21</v>
      </c>
      <c r="F16" s="228">
        <v>149.08000000000001</v>
      </c>
      <c r="G16" s="228">
        <v>167.62</v>
      </c>
      <c r="H16" s="228">
        <v>191.89</v>
      </c>
      <c r="I16" s="102">
        <f t="shared" si="0"/>
        <v>0.14479179095573302</v>
      </c>
      <c r="J16" s="228">
        <f t="shared" si="1"/>
        <v>24.269999999999982</v>
      </c>
      <c r="K16" s="229">
        <v>113</v>
      </c>
      <c r="L16" s="229">
        <v>131.33000000000001</v>
      </c>
      <c r="M16" s="229">
        <v>154.88999999999999</v>
      </c>
      <c r="N16" s="229">
        <v>169.18</v>
      </c>
      <c r="O16" s="229">
        <v>164.13</v>
      </c>
      <c r="P16" s="102">
        <f t="shared" si="2"/>
        <v>-2.9849864050124242E-2</v>
      </c>
      <c r="Q16" s="228">
        <f t="shared" si="3"/>
        <v>-5.0500000000000114</v>
      </c>
    </row>
    <row r="17" spans="2:17" x14ac:dyDescent="0.25">
      <c r="B17" s="96" t="s">
        <v>62</v>
      </c>
      <c r="C17" s="224">
        <v>133.72</v>
      </c>
      <c r="D17" s="224">
        <v>131.41999999999999</v>
      </c>
      <c r="E17" s="224">
        <v>137.6</v>
      </c>
      <c r="F17" s="224">
        <v>157.52000000000001</v>
      </c>
      <c r="G17" s="224">
        <v>177.79</v>
      </c>
      <c r="H17" s="224">
        <v>204.84</v>
      </c>
      <c r="I17" s="98">
        <f t="shared" si="0"/>
        <v>0.15214578997693917</v>
      </c>
      <c r="J17" s="224">
        <f t="shared" si="1"/>
        <v>27.050000000000011</v>
      </c>
      <c r="K17" s="225">
        <v>126.83</v>
      </c>
      <c r="L17" s="225">
        <v>137.69999999999999</v>
      </c>
      <c r="M17" s="225">
        <v>155.51</v>
      </c>
      <c r="N17" s="225">
        <v>180.49</v>
      </c>
      <c r="O17" s="225">
        <v>179.95</v>
      </c>
      <c r="P17" s="98">
        <f t="shared" si="2"/>
        <v>-2.9918555044602391E-3</v>
      </c>
      <c r="Q17" s="224">
        <f t="shared" si="3"/>
        <v>-0.54000000000002046</v>
      </c>
    </row>
    <row r="18" spans="2:17" x14ac:dyDescent="0.25">
      <c r="B18" s="99" t="s">
        <v>68</v>
      </c>
      <c r="C18" s="226">
        <v>0</v>
      </c>
      <c r="D18" s="226">
        <v>0</v>
      </c>
      <c r="E18" s="226">
        <v>0</v>
      </c>
      <c r="F18" s="226">
        <v>0</v>
      </c>
      <c r="G18" s="226">
        <v>0</v>
      </c>
      <c r="H18" s="226">
        <v>0</v>
      </c>
      <c r="I18" s="100" t="str">
        <f t="shared" si="0"/>
        <v>-</v>
      </c>
      <c r="J18" s="226">
        <f t="shared" si="1"/>
        <v>0</v>
      </c>
      <c r="K18" s="227">
        <v>0</v>
      </c>
      <c r="L18" s="227">
        <v>0</v>
      </c>
      <c r="M18" s="227">
        <v>0</v>
      </c>
      <c r="N18" s="227">
        <v>0</v>
      </c>
      <c r="O18" s="227">
        <v>0</v>
      </c>
      <c r="P18" s="100" t="str">
        <f t="shared" si="2"/>
        <v>-</v>
      </c>
      <c r="Q18" s="226">
        <f t="shared" si="3"/>
        <v>0</v>
      </c>
    </row>
    <row r="19" spans="2:17" x14ac:dyDescent="0.25">
      <c r="B19" s="99" t="s">
        <v>179</v>
      </c>
      <c r="C19" s="226">
        <v>0</v>
      </c>
      <c r="D19" s="226">
        <v>0</v>
      </c>
      <c r="E19" s="226">
        <v>0</v>
      </c>
      <c r="F19" s="226">
        <v>0</v>
      </c>
      <c r="G19" s="226">
        <v>0</v>
      </c>
      <c r="H19" s="226">
        <v>0</v>
      </c>
      <c r="I19" s="100" t="str">
        <f t="shared" si="0"/>
        <v>-</v>
      </c>
      <c r="J19" s="226">
        <f t="shared" si="1"/>
        <v>0</v>
      </c>
      <c r="K19" s="227">
        <v>0</v>
      </c>
      <c r="L19" s="227">
        <v>0</v>
      </c>
      <c r="M19" s="227">
        <v>0</v>
      </c>
      <c r="N19" s="227">
        <v>0</v>
      </c>
      <c r="O19" s="227">
        <v>0</v>
      </c>
      <c r="P19" s="100" t="str">
        <f t="shared" si="2"/>
        <v>-</v>
      </c>
      <c r="Q19" s="226">
        <f t="shared" si="3"/>
        <v>0</v>
      </c>
    </row>
    <row r="20" spans="2:17" x14ac:dyDescent="0.25">
      <c r="B20" s="96" t="s">
        <v>65</v>
      </c>
      <c r="C20" s="224">
        <v>41.89</v>
      </c>
      <c r="D20" s="224">
        <v>74.180000000000007</v>
      </c>
      <c r="E20" s="224">
        <v>79.56</v>
      </c>
      <c r="F20" s="224">
        <v>104.15</v>
      </c>
      <c r="G20" s="224">
        <v>109.88</v>
      </c>
      <c r="H20" s="224">
        <v>124.4</v>
      </c>
      <c r="I20" s="98">
        <f t="shared" si="0"/>
        <v>0.1321441572624682</v>
      </c>
      <c r="J20" s="224">
        <f t="shared" si="1"/>
        <v>14.52000000000001</v>
      </c>
      <c r="K20" s="225">
        <v>51.99</v>
      </c>
      <c r="L20" s="225">
        <v>95.84</v>
      </c>
      <c r="M20" s="225">
        <v>151.19999999999999</v>
      </c>
      <c r="N20" s="225">
        <v>112.35</v>
      </c>
      <c r="O20" s="225">
        <v>83.58</v>
      </c>
      <c r="P20" s="98">
        <f t="shared" si="2"/>
        <v>-0.25607476635514015</v>
      </c>
      <c r="Q20" s="224">
        <f t="shared" si="3"/>
        <v>-28.769999999999996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E170-C60A-4D3F-BB28-8A7BC514ED61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52</v>
      </c>
      <c r="C16" s="228">
        <v>64.31</v>
      </c>
      <c r="D16" s="228">
        <v>82.55</v>
      </c>
      <c r="E16" s="228">
        <v>96.82</v>
      </c>
      <c r="F16" s="228">
        <v>122.12</v>
      </c>
      <c r="G16" s="228">
        <v>143.97</v>
      </c>
      <c r="H16" s="228">
        <v>163.12</v>
      </c>
      <c r="I16" s="102">
        <f t="shared" si="0"/>
        <v>0.13301382232409531</v>
      </c>
      <c r="J16" s="228">
        <f t="shared" si="1"/>
        <v>19.150000000000006</v>
      </c>
      <c r="K16" s="229">
        <v>77.760000000000005</v>
      </c>
      <c r="L16" s="229">
        <v>108.27</v>
      </c>
      <c r="M16" s="229">
        <v>125.61</v>
      </c>
      <c r="N16" s="229">
        <v>143.46</v>
      </c>
      <c r="O16" s="229">
        <v>136.55000000000001</v>
      </c>
      <c r="P16" s="102">
        <f t="shared" si="2"/>
        <v>-4.8166736372508012E-2</v>
      </c>
      <c r="Q16" s="228">
        <f t="shared" si="3"/>
        <v>-6.9099999999999966</v>
      </c>
    </row>
    <row r="17" spans="2:17" x14ac:dyDescent="0.25">
      <c r="B17" s="96" t="s">
        <v>62</v>
      </c>
      <c r="C17" s="224">
        <v>75.77</v>
      </c>
      <c r="D17" s="224">
        <v>86.58</v>
      </c>
      <c r="E17" s="224">
        <v>103.27</v>
      </c>
      <c r="F17" s="224">
        <v>127.35</v>
      </c>
      <c r="G17" s="224">
        <v>152.83000000000001</v>
      </c>
      <c r="H17" s="224">
        <v>172.79</v>
      </c>
      <c r="I17" s="98">
        <f t="shared" si="0"/>
        <v>0.13060263037361763</v>
      </c>
      <c r="J17" s="224">
        <f t="shared" si="1"/>
        <v>19.95999999999998</v>
      </c>
      <c r="K17" s="225">
        <v>86.43</v>
      </c>
      <c r="L17" s="225">
        <v>113.11</v>
      </c>
      <c r="M17" s="225">
        <v>126.99</v>
      </c>
      <c r="N17" s="225">
        <v>151.96</v>
      </c>
      <c r="O17" s="225">
        <v>148.72</v>
      </c>
      <c r="P17" s="98">
        <f t="shared" si="2"/>
        <v>-2.132140036851804E-2</v>
      </c>
      <c r="Q17" s="224">
        <f t="shared" si="3"/>
        <v>-3.2400000000000091</v>
      </c>
    </row>
    <row r="18" spans="2:17" x14ac:dyDescent="0.25">
      <c r="B18" s="99" t="s">
        <v>63</v>
      </c>
      <c r="C18" s="226">
        <v>0</v>
      </c>
      <c r="D18" s="226">
        <v>0</v>
      </c>
      <c r="E18" s="226">
        <v>0</v>
      </c>
      <c r="F18" s="226">
        <v>0</v>
      </c>
      <c r="G18" s="226">
        <v>0</v>
      </c>
      <c r="H18" s="226">
        <v>0</v>
      </c>
      <c r="I18" s="100" t="str">
        <f t="shared" si="0"/>
        <v>-</v>
      </c>
      <c r="J18" s="226">
        <f t="shared" si="1"/>
        <v>0</v>
      </c>
      <c r="K18" s="227">
        <v>0</v>
      </c>
      <c r="L18" s="227">
        <v>0</v>
      </c>
      <c r="M18" s="227">
        <v>0</v>
      </c>
      <c r="N18" s="227">
        <v>0</v>
      </c>
      <c r="O18" s="227">
        <v>0</v>
      </c>
      <c r="P18" s="100" t="str">
        <f t="shared" si="2"/>
        <v>-</v>
      </c>
      <c r="Q18" s="226">
        <f t="shared" si="3"/>
        <v>0</v>
      </c>
    </row>
    <row r="19" spans="2:17" x14ac:dyDescent="0.25">
      <c r="B19" s="99" t="s">
        <v>70</v>
      </c>
      <c r="C19" s="226">
        <v>0</v>
      </c>
      <c r="D19" s="226">
        <v>0</v>
      </c>
      <c r="E19" s="226">
        <v>0</v>
      </c>
      <c r="F19" s="226">
        <v>0</v>
      </c>
      <c r="G19" s="226">
        <v>0</v>
      </c>
      <c r="H19" s="226">
        <v>0</v>
      </c>
      <c r="I19" s="100" t="str">
        <f t="shared" si="0"/>
        <v>-</v>
      </c>
      <c r="J19" s="226">
        <f t="shared" si="1"/>
        <v>0</v>
      </c>
      <c r="K19" s="227">
        <v>0</v>
      </c>
      <c r="L19" s="227">
        <v>0</v>
      </c>
      <c r="M19" s="227">
        <v>0</v>
      </c>
      <c r="N19" s="227">
        <v>0</v>
      </c>
      <c r="O19" s="227">
        <v>0</v>
      </c>
      <c r="P19" s="100" t="str">
        <f t="shared" si="2"/>
        <v>-</v>
      </c>
      <c r="Q19" s="226">
        <f t="shared" si="3"/>
        <v>0</v>
      </c>
    </row>
    <row r="20" spans="2:17" x14ac:dyDescent="0.25">
      <c r="B20" s="96" t="s">
        <v>65</v>
      </c>
      <c r="C20" s="224">
        <v>30.29</v>
      </c>
      <c r="D20" s="224">
        <v>48.86</v>
      </c>
      <c r="E20" s="224">
        <v>62.08</v>
      </c>
      <c r="F20" s="224">
        <v>90.45</v>
      </c>
      <c r="G20" s="224">
        <v>93.94</v>
      </c>
      <c r="H20" s="224">
        <v>110.2</v>
      </c>
      <c r="I20" s="98">
        <f t="shared" si="0"/>
        <v>0.17308920587609111</v>
      </c>
      <c r="J20" s="224">
        <f t="shared" si="1"/>
        <v>16.260000000000005</v>
      </c>
      <c r="K20" s="225">
        <v>37.409999999999997</v>
      </c>
      <c r="L20" s="225">
        <v>80.63</v>
      </c>
      <c r="M20" s="225">
        <v>117.82</v>
      </c>
      <c r="N20" s="225">
        <v>98.83</v>
      </c>
      <c r="O20" s="225">
        <v>71.989999999999995</v>
      </c>
      <c r="P20" s="98">
        <f t="shared" si="2"/>
        <v>-0.27157745623798446</v>
      </c>
      <c r="Q20" s="224">
        <f t="shared" si="3"/>
        <v>-26.840000000000003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5234-0D8D-4DAB-8463-1B29DF23FF96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63A-E38C-4DC2-9C07-3E2F41DB2967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321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274</v>
      </c>
      <c r="D5" s="172" t="s">
        <v>275</v>
      </c>
      <c r="E5" s="172" t="s">
        <v>276</v>
      </c>
      <c r="F5" s="172" t="s">
        <v>277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278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279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32678</v>
      </c>
      <c r="D6" s="232">
        <v>92080</v>
      </c>
      <c r="E6" s="232">
        <v>126756</v>
      </c>
      <c r="F6" s="232">
        <v>118276</v>
      </c>
      <c r="G6" s="233">
        <f t="shared" ref="G6:G11" si="0">F6/E6-1</f>
        <v>-6.6900186184480459E-2</v>
      </c>
      <c r="H6" s="232">
        <f t="shared" ref="H6:H11" si="1">F6-E6</f>
        <v>-8480</v>
      </c>
      <c r="I6" s="233"/>
      <c r="J6" s="232">
        <v>128577</v>
      </c>
      <c r="K6" s="233">
        <f t="shared" ref="K6:K11" si="2">J6/F6-1</f>
        <v>8.7092901349386187E-2</v>
      </c>
      <c r="L6" s="232">
        <f t="shared" ref="L6:L11" si="3">J6-F6</f>
        <v>10301</v>
      </c>
      <c r="M6" s="233"/>
      <c r="N6" s="232">
        <v>111443</v>
      </c>
      <c r="O6" s="233">
        <f t="shared" ref="O6:O11" si="4">N6/J6-1</f>
        <v>-0.13325866990208202</v>
      </c>
      <c r="P6" s="232">
        <f t="shared" ref="P6:P11" si="5">N6-J6</f>
        <v>-17134</v>
      </c>
      <c r="Q6" s="233">
        <f>N6/C6-1</f>
        <v>2.4103372299406329</v>
      </c>
      <c r="R6" s="232">
        <f>N6-C6</f>
        <v>78765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19665</v>
      </c>
      <c r="D7" s="232">
        <v>19181</v>
      </c>
      <c r="E7" s="232">
        <v>24592</v>
      </c>
      <c r="F7" s="232">
        <v>22839</v>
      </c>
      <c r="G7" s="233">
        <f t="shared" si="0"/>
        <v>-7.1283344176968133E-2</v>
      </c>
      <c r="H7" s="232">
        <f t="shared" si="1"/>
        <v>-1753</v>
      </c>
      <c r="I7" s="233">
        <f>F7/$F$7</f>
        <v>1</v>
      </c>
      <c r="J7" s="232">
        <v>25193</v>
      </c>
      <c r="K7" s="233">
        <f t="shared" si="2"/>
        <v>0.1030693112658172</v>
      </c>
      <c r="L7" s="232">
        <f t="shared" si="3"/>
        <v>2354</v>
      </c>
      <c r="M7" s="233">
        <f>J7/$J$7</f>
        <v>1</v>
      </c>
      <c r="N7" s="232">
        <v>20059</v>
      </c>
      <c r="O7" s="233">
        <f t="shared" si="4"/>
        <v>-0.20378676616520464</v>
      </c>
      <c r="P7" s="232">
        <f t="shared" si="5"/>
        <v>-5134</v>
      </c>
      <c r="Q7" s="233">
        <f t="shared" ref="Q7:Q11" si="6">N7/C7-1</f>
        <v>2.0035596236969155E-2</v>
      </c>
      <c r="R7" s="232">
        <f t="shared" ref="R7:R11" si="7">N7-C7</f>
        <v>394</v>
      </c>
      <c r="S7" s="233">
        <f>N7/$N$7</f>
        <v>1</v>
      </c>
      <c r="T7" s="233">
        <f>N7/$N$6</f>
        <v>0.17999335983417533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5105</v>
      </c>
      <c r="D8" s="235">
        <v>11645</v>
      </c>
      <c r="E8" s="235">
        <v>14610</v>
      </c>
      <c r="F8" s="235">
        <v>16063</v>
      </c>
      <c r="G8" s="236">
        <f t="shared" si="0"/>
        <v>9.9452429842573631E-2</v>
      </c>
      <c r="H8" s="235">
        <f t="shared" si="1"/>
        <v>1453</v>
      </c>
      <c r="I8" s="236">
        <f>F8/$F$7</f>
        <v>0.70331450588904942</v>
      </c>
      <c r="J8" s="235">
        <v>16553</v>
      </c>
      <c r="K8" s="236">
        <f t="shared" si="2"/>
        <v>3.0504887007408277E-2</v>
      </c>
      <c r="L8" s="235">
        <f t="shared" si="3"/>
        <v>490</v>
      </c>
      <c r="M8" s="236">
        <f>J8/$J$7</f>
        <v>0.65704759258524192</v>
      </c>
      <c r="N8" s="235">
        <v>8665</v>
      </c>
      <c r="O8" s="236">
        <f t="shared" si="4"/>
        <v>-0.47652993415090916</v>
      </c>
      <c r="P8" s="235">
        <f t="shared" si="5"/>
        <v>-7888</v>
      </c>
      <c r="Q8" s="236">
        <f t="shared" si="6"/>
        <v>0.6973555337904016</v>
      </c>
      <c r="R8" s="235">
        <f t="shared" si="7"/>
        <v>3560</v>
      </c>
      <c r="S8" s="236">
        <f>N8/$N$7</f>
        <v>0.43197567176828355</v>
      </c>
      <c r="T8" s="236">
        <f>N8/$N$6</f>
        <v>7.7752752528198271E-2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14560</v>
      </c>
      <c r="D9" s="238">
        <v>7536</v>
      </c>
      <c r="E9" s="238">
        <v>9982</v>
      </c>
      <c r="F9" s="238">
        <v>6776</v>
      </c>
      <c r="G9" s="239">
        <f t="shared" si="0"/>
        <v>-0.32117812061711082</v>
      </c>
      <c r="H9" s="240">
        <f t="shared" si="1"/>
        <v>-3206</v>
      </c>
      <c r="I9" s="241">
        <f>F9/$F$7</f>
        <v>0.29668549411095058</v>
      </c>
      <c r="J9" s="238">
        <v>8640</v>
      </c>
      <c r="K9" s="239">
        <f t="shared" si="2"/>
        <v>0.27508854781582048</v>
      </c>
      <c r="L9" s="240">
        <f t="shared" si="3"/>
        <v>1864</v>
      </c>
      <c r="M9" s="241">
        <f>J9/$J$7</f>
        <v>0.34295240741475808</v>
      </c>
      <c r="N9" s="238">
        <v>11394</v>
      </c>
      <c r="O9" s="239">
        <f t="shared" si="4"/>
        <v>0.31875000000000009</v>
      </c>
      <c r="P9" s="240">
        <f t="shared" si="5"/>
        <v>2754</v>
      </c>
      <c r="Q9" s="239">
        <f t="shared" si="6"/>
        <v>-0.21744505494505495</v>
      </c>
      <c r="R9" s="240">
        <f t="shared" si="7"/>
        <v>-3166</v>
      </c>
      <c r="S9" s="241">
        <f>N9/$N$7</f>
        <v>0.56802432823171645</v>
      </c>
      <c r="T9" s="241">
        <f>N9/$N$6</f>
        <v>0.10224060730597705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7734</v>
      </c>
      <c r="D10" s="29">
        <v>3672</v>
      </c>
      <c r="E10" s="29">
        <v>8752</v>
      </c>
      <c r="F10" s="29">
        <v>2323</v>
      </c>
      <c r="G10" s="22">
        <f t="shared" si="0"/>
        <v>-0.73457495429616082</v>
      </c>
      <c r="H10" s="20">
        <f t="shared" si="1"/>
        <v>-6429</v>
      </c>
      <c r="I10" s="31">
        <f>F10/$F$7</f>
        <v>0.10171198388721048</v>
      </c>
      <c r="J10" s="29">
        <v>7657</v>
      </c>
      <c r="K10" s="22">
        <f t="shared" si="2"/>
        <v>2.2961687473095136</v>
      </c>
      <c r="L10" s="20">
        <f t="shared" si="3"/>
        <v>5334</v>
      </c>
      <c r="M10" s="31">
        <f>J10/$J$7</f>
        <v>0.30393363235819476</v>
      </c>
      <c r="N10" s="29">
        <v>9811</v>
      </c>
      <c r="O10" s="22">
        <f t="shared" si="4"/>
        <v>0.28131121849288232</v>
      </c>
      <c r="P10" s="20">
        <f t="shared" si="5"/>
        <v>2154</v>
      </c>
      <c r="Q10" s="22">
        <f t="shared" si="6"/>
        <v>0.26855443496250331</v>
      </c>
      <c r="R10" s="20">
        <f t="shared" si="7"/>
        <v>2077</v>
      </c>
      <c r="S10" s="31">
        <f>N10/$N$7</f>
        <v>0.48910713395483324</v>
      </c>
      <c r="T10" s="31">
        <f>N10/$N$6</f>
        <v>8.8036036359394484E-2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6826</v>
      </c>
      <c r="D11" s="29">
        <f>D9-D10</f>
        <v>3864</v>
      </c>
      <c r="E11" s="29">
        <f>E9-E10</f>
        <v>1230</v>
      </c>
      <c r="F11" s="29">
        <f>F9-F10</f>
        <v>4453</v>
      </c>
      <c r="G11" s="22">
        <f t="shared" si="0"/>
        <v>2.6203252032520323</v>
      </c>
      <c r="H11" s="20">
        <f t="shared" si="1"/>
        <v>3223</v>
      </c>
      <c r="I11" s="31">
        <f>F11/$F$7</f>
        <v>0.1949735102237401</v>
      </c>
      <c r="J11" s="29">
        <f>J9-J10</f>
        <v>983</v>
      </c>
      <c r="K11" s="22">
        <f t="shared" si="2"/>
        <v>-0.77924994385807322</v>
      </c>
      <c r="L11" s="20">
        <f t="shared" si="3"/>
        <v>-3470</v>
      </c>
      <c r="M11" s="31">
        <f>J11/$J$7</f>
        <v>3.9018775056563329E-2</v>
      </c>
      <c r="N11" s="29">
        <f>N9-N10</f>
        <v>1583</v>
      </c>
      <c r="O11" s="22">
        <f t="shared" si="4"/>
        <v>0.61037639877924721</v>
      </c>
      <c r="P11" s="20">
        <f t="shared" si="5"/>
        <v>600</v>
      </c>
      <c r="Q11" s="22">
        <f t="shared" si="6"/>
        <v>-0.76809258716671547</v>
      </c>
      <c r="R11" s="20">
        <f t="shared" si="7"/>
        <v>-5243</v>
      </c>
      <c r="S11" s="31">
        <f>N11/$N$7</f>
        <v>7.8917194276883193E-2</v>
      </c>
      <c r="T11" s="31">
        <f>N11/$N$6</f>
        <v>1.4204570946582559E-2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322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107459</v>
      </c>
      <c r="D124" s="232">
        <v>198873</v>
      </c>
      <c r="E124" s="232">
        <v>252588</v>
      </c>
      <c r="F124" s="232">
        <v>239146</v>
      </c>
      <c r="G124" s="233">
        <f t="shared" ref="G124:G129" si="8">F124/E124-1</f>
        <v>-5.3217096615832848E-2</v>
      </c>
      <c r="H124" s="232">
        <f t="shared" ref="H124:H129" si="9">F124-E124</f>
        <v>-13442</v>
      </c>
      <c r="I124" s="233"/>
      <c r="J124" s="232">
        <v>250668</v>
      </c>
      <c r="K124" s="233"/>
      <c r="L124" s="233">
        <f t="shared" ref="L124:L129" si="10">J124/F124-1</f>
        <v>4.8179773025682993E-2</v>
      </c>
      <c r="M124" s="232">
        <f t="shared" ref="M124:M129" si="11">J124-F124</f>
        <v>11522</v>
      </c>
      <c r="N124" s="233">
        <f t="shared" ref="N124:N129" si="12">J124/D124-1</f>
        <v>0.26044259401728742</v>
      </c>
      <c r="O124" s="232">
        <f t="shared" ref="O124:O129" si="13">J124-D124</f>
        <v>51795</v>
      </c>
      <c r="Z124" s="1"/>
      <c r="AE124"/>
    </row>
    <row r="125" spans="2:31" ht="18.75" x14ac:dyDescent="0.3">
      <c r="B125" s="231" t="s">
        <v>181</v>
      </c>
      <c r="C125" s="232">
        <v>44398</v>
      </c>
      <c r="D125" s="232">
        <v>48630</v>
      </c>
      <c r="E125" s="232">
        <v>55684</v>
      </c>
      <c r="F125" s="232">
        <v>49807</v>
      </c>
      <c r="G125" s="233">
        <f t="shared" si="8"/>
        <v>-0.10554198692622652</v>
      </c>
      <c r="H125" s="232">
        <f t="shared" si="9"/>
        <v>-5877</v>
      </c>
      <c r="I125" s="233">
        <f>F125/$F$7</f>
        <v>2.1807872498795917</v>
      </c>
      <c r="J125" s="232">
        <v>52122</v>
      </c>
      <c r="K125" s="233">
        <f>J125/$J$125</f>
        <v>1</v>
      </c>
      <c r="L125" s="233">
        <f t="shared" si="10"/>
        <v>4.647941052462512E-2</v>
      </c>
      <c r="M125" s="232">
        <f t="shared" si="11"/>
        <v>2315</v>
      </c>
      <c r="N125" s="233">
        <f t="shared" si="12"/>
        <v>7.180752621838371E-2</v>
      </c>
      <c r="O125" s="232">
        <f t="shared" si="13"/>
        <v>3492</v>
      </c>
      <c r="Z125" s="1"/>
      <c r="AE125"/>
    </row>
    <row r="126" spans="2:31" ht="15.75" x14ac:dyDescent="0.25">
      <c r="B126" s="234" t="s">
        <v>105</v>
      </c>
      <c r="C126" s="235">
        <v>20278</v>
      </c>
      <c r="D126" s="235">
        <v>32271</v>
      </c>
      <c r="E126" s="235">
        <v>36164</v>
      </c>
      <c r="F126" s="235">
        <v>33708</v>
      </c>
      <c r="G126" s="236">
        <f t="shared" si="8"/>
        <v>-6.791284149983412E-2</v>
      </c>
      <c r="H126" s="235">
        <f t="shared" si="9"/>
        <v>-2456</v>
      </c>
      <c r="I126" s="236">
        <f>F126/$F$7</f>
        <v>1.4758964928411926</v>
      </c>
      <c r="J126" s="235">
        <v>31636</v>
      </c>
      <c r="K126" s="236">
        <f>J126/$J$125</f>
        <v>0.60696059245616052</v>
      </c>
      <c r="L126" s="236">
        <f t="shared" si="10"/>
        <v>-6.146908745698354E-2</v>
      </c>
      <c r="M126" s="235">
        <f t="shared" si="11"/>
        <v>-2072</v>
      </c>
      <c r="N126" s="236">
        <f t="shared" si="12"/>
        <v>-1.9677109479098842E-2</v>
      </c>
      <c r="O126" s="235">
        <f t="shared" si="13"/>
        <v>-635</v>
      </c>
      <c r="Z126" s="1"/>
      <c r="AE126"/>
    </row>
    <row r="127" spans="2:31" x14ac:dyDescent="0.25">
      <c r="B127" s="237" t="s">
        <v>108</v>
      </c>
      <c r="C127" s="238">
        <v>24120</v>
      </c>
      <c r="D127" s="238">
        <v>16359</v>
      </c>
      <c r="E127" s="238">
        <v>19520</v>
      </c>
      <c r="F127" s="238">
        <v>16099</v>
      </c>
      <c r="G127" s="239">
        <f t="shared" si="8"/>
        <v>-0.17525614754098362</v>
      </c>
      <c r="H127" s="240">
        <f t="shared" si="9"/>
        <v>-3421</v>
      </c>
      <c r="I127" s="241">
        <f>F127/$F$7</f>
        <v>0.70489075703839921</v>
      </c>
      <c r="J127" s="238">
        <v>20486</v>
      </c>
      <c r="K127" s="241">
        <f>J127/$J$125</f>
        <v>0.39303940754383948</v>
      </c>
      <c r="L127" s="239">
        <f t="shared" si="10"/>
        <v>0.2725013976023356</v>
      </c>
      <c r="M127" s="240">
        <f t="shared" si="11"/>
        <v>4387</v>
      </c>
      <c r="N127" s="239">
        <f t="shared" si="12"/>
        <v>0.25227703404853608</v>
      </c>
      <c r="O127" s="240">
        <f t="shared" si="13"/>
        <v>4127</v>
      </c>
      <c r="Z127" s="1"/>
      <c r="AE127"/>
    </row>
    <row r="128" spans="2:31" x14ac:dyDescent="0.25">
      <c r="B128" s="242" t="s">
        <v>185</v>
      </c>
      <c r="C128" s="29">
        <v>14998</v>
      </c>
      <c r="D128" s="29">
        <v>8360</v>
      </c>
      <c r="E128" s="29">
        <v>14731</v>
      </c>
      <c r="F128" s="29">
        <v>8530</v>
      </c>
      <c r="G128" s="22">
        <f t="shared" si="8"/>
        <v>-0.42094901907541915</v>
      </c>
      <c r="H128" s="20">
        <f t="shared" si="9"/>
        <v>-6201</v>
      </c>
      <c r="I128" s="31">
        <f>F128/$F$7</f>
        <v>0.37348395288760455</v>
      </c>
      <c r="J128" s="29">
        <v>16425</v>
      </c>
      <c r="K128" s="31">
        <f>J128/$J$125</f>
        <v>0.31512605042016806</v>
      </c>
      <c r="L128" s="22">
        <f t="shared" si="10"/>
        <v>0.92555685814771405</v>
      </c>
      <c r="M128" s="20">
        <f t="shared" si="11"/>
        <v>7895</v>
      </c>
      <c r="N128" s="22">
        <f t="shared" si="12"/>
        <v>0.96471291866028719</v>
      </c>
      <c r="O128" s="20">
        <f t="shared" si="13"/>
        <v>8065</v>
      </c>
      <c r="Z128" s="1"/>
      <c r="AE128"/>
    </row>
    <row r="129" spans="2:31" x14ac:dyDescent="0.25">
      <c r="B129" s="242" t="s">
        <v>187</v>
      </c>
      <c r="C129" s="29">
        <f>C127-C128</f>
        <v>9122</v>
      </c>
      <c r="D129" s="29">
        <f>D127-D128</f>
        <v>7999</v>
      </c>
      <c r="E129" s="29">
        <f>E127-E128</f>
        <v>4789</v>
      </c>
      <c r="F129" s="29">
        <f>F127-F128</f>
        <v>7569</v>
      </c>
      <c r="G129" s="22">
        <f t="shared" si="8"/>
        <v>0.58049697222802266</v>
      </c>
      <c r="H129" s="20">
        <f t="shared" si="9"/>
        <v>2780</v>
      </c>
      <c r="I129" s="31">
        <f>F129/$F$7</f>
        <v>0.33140680415079471</v>
      </c>
      <c r="J129" s="29">
        <f>J127-J128</f>
        <v>4061</v>
      </c>
      <c r="K129" s="31">
        <f>J129/$J$125</f>
        <v>7.7913357123671381E-2</v>
      </c>
      <c r="L129" s="22">
        <f t="shared" si="10"/>
        <v>-0.46346941471792835</v>
      </c>
      <c r="M129" s="20">
        <f t="shared" si="11"/>
        <v>-3508</v>
      </c>
      <c r="N129" s="22">
        <f t="shared" si="12"/>
        <v>-0.49231153894236779</v>
      </c>
      <c r="O129" s="20">
        <f t="shared" si="13"/>
        <v>-3938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FAA7-B4EE-44F2-95D8-E70483F7AD76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BCC1-F758-4E71-BD7F-FFAE6F9DB72C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19665</v>
      </c>
      <c r="D6" s="250">
        <v>19181</v>
      </c>
      <c r="E6" s="250">
        <v>24592</v>
      </c>
      <c r="F6" s="251">
        <f>E6/$E$6</f>
        <v>1</v>
      </c>
      <c r="G6" s="250">
        <v>22839</v>
      </c>
      <c r="H6" s="251">
        <f>G6/E6-1</f>
        <v>-7.1283344176968133E-2</v>
      </c>
      <c r="I6" s="250">
        <f>G6-E6</f>
        <v>-1753</v>
      </c>
      <c r="J6" s="251">
        <f>G6/$G$6</f>
        <v>1</v>
      </c>
      <c r="K6" s="250">
        <v>25193</v>
      </c>
      <c r="L6" s="251">
        <f t="shared" ref="L6:L12" si="0">K6/G6-1</f>
        <v>0.1030693112658172</v>
      </c>
      <c r="M6" s="250">
        <f t="shared" ref="M6:M12" si="1">K6-G6</f>
        <v>2354</v>
      </c>
      <c r="N6" s="251">
        <f>K6/$K$6</f>
        <v>1</v>
      </c>
      <c r="O6" s="250">
        <v>20059</v>
      </c>
      <c r="P6" s="251">
        <f t="shared" ref="P6:P11" si="2">O6/K6-1</f>
        <v>-0.20378676616520464</v>
      </c>
      <c r="Q6" s="250">
        <f t="shared" ref="Q6:Q12" si="3">O6-K6</f>
        <v>-5134</v>
      </c>
      <c r="R6" s="251">
        <f>O6/C6-1</f>
        <v>2.0035596236969155E-2</v>
      </c>
      <c r="S6" s="250">
        <f>O6-C6</f>
        <v>394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18405</v>
      </c>
      <c r="D7" s="253">
        <v>16402</v>
      </c>
      <c r="E7" s="253">
        <v>21854</v>
      </c>
      <c r="F7" s="254">
        <f t="shared" ref="F7:F12" si="4">E7/$E$6</f>
        <v>0.88866297983083931</v>
      </c>
      <c r="G7" s="253">
        <v>20614</v>
      </c>
      <c r="H7" s="255">
        <f>G7/E7-1</f>
        <v>-5.6740184863182996E-2</v>
      </c>
      <c r="I7" s="256">
        <f>G7-E7</f>
        <v>-1240</v>
      </c>
      <c r="J7" s="254">
        <f>G7/$G$6</f>
        <v>0.90257892201935286</v>
      </c>
      <c r="K7" s="253">
        <v>22311</v>
      </c>
      <c r="L7" s="257">
        <f t="shared" si="0"/>
        <v>8.2322693315222573E-2</v>
      </c>
      <c r="M7" s="258">
        <f t="shared" si="1"/>
        <v>1697</v>
      </c>
      <c r="N7" s="254">
        <f>K7/$K$6</f>
        <v>0.88560314373040128</v>
      </c>
      <c r="O7" s="253">
        <v>17288</v>
      </c>
      <c r="P7" s="255">
        <f t="shared" si="2"/>
        <v>-0.22513558334453854</v>
      </c>
      <c r="Q7" s="256">
        <f t="shared" si="3"/>
        <v>-5023</v>
      </c>
      <c r="R7" s="255">
        <f t="shared" ref="R7:R10" si="5">O7/C7-1</f>
        <v>-6.0690029883183949E-2</v>
      </c>
      <c r="S7" s="256">
        <f t="shared" ref="S7:S10" si="6">O7-C7</f>
        <v>-1117</v>
      </c>
      <c r="T7" s="254">
        <f>O7/$O$6</f>
        <v>0.86185752031507057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0</v>
      </c>
      <c r="E8" s="259">
        <v>0</v>
      </c>
      <c r="F8" s="260">
        <f t="shared" si="4"/>
        <v>0</v>
      </c>
      <c r="G8" s="259">
        <v>0</v>
      </c>
      <c r="H8" s="261" t="str">
        <f>IFERROR(G8/E8-1,"-")</f>
        <v>-</v>
      </c>
      <c r="I8" s="262">
        <f t="shared" ref="I8:I12" si="7">G8-E8</f>
        <v>0</v>
      </c>
      <c r="J8" s="260">
        <f t="shared" ref="J8:J12" si="8">G8/$G$6</f>
        <v>0</v>
      </c>
      <c r="K8" s="259">
        <v>0</v>
      </c>
      <c r="L8" s="263" t="str">
        <f>IFERROR(K8/G8-1,"-")</f>
        <v>-</v>
      </c>
      <c r="M8" s="264" t="str">
        <f>IF(G8=0,"nd",K8-G8)</f>
        <v>nd</v>
      </c>
      <c r="N8" s="265">
        <f t="shared" ref="N8:N12" si="9">K8/$K$6</f>
        <v>0</v>
      </c>
      <c r="O8" s="259">
        <v>0</v>
      </c>
      <c r="P8" s="263" t="str">
        <f>IFERROR(O8/K8-1,"-")</f>
        <v>-</v>
      </c>
      <c r="Q8" s="266">
        <f t="shared" si="3"/>
        <v>0</v>
      </c>
      <c r="R8" s="263" t="str">
        <f>IFERROR(O8/C8-1,"-")</f>
        <v>-</v>
      </c>
      <c r="S8" s="266">
        <f t="shared" si="6"/>
        <v>0</v>
      </c>
      <c r="T8" s="265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0</v>
      </c>
      <c r="E9" s="259">
        <v>0</v>
      </c>
      <c r="F9" s="265">
        <f t="shared" si="4"/>
        <v>0</v>
      </c>
      <c r="G9" s="259">
        <v>0</v>
      </c>
      <c r="H9" s="261" t="str">
        <f>IFERROR(G9/E9-1,"-")</f>
        <v>-</v>
      </c>
      <c r="I9" s="266">
        <f t="shared" si="7"/>
        <v>0</v>
      </c>
      <c r="J9" s="265">
        <f t="shared" si="8"/>
        <v>0</v>
      </c>
      <c r="K9" s="259">
        <v>0</v>
      </c>
      <c r="L9" s="263" t="str">
        <f>IFERROR(K9/G9-1,"-")</f>
        <v>-</v>
      </c>
      <c r="M9" s="264" t="str">
        <f>IF(G9=0,"nd",K9-G9)</f>
        <v>nd</v>
      </c>
      <c r="N9" s="265">
        <f t="shared" si="9"/>
        <v>0</v>
      </c>
      <c r="O9" s="259">
        <v>0</v>
      </c>
      <c r="P9" s="263" t="e">
        <f t="shared" si="2"/>
        <v>#DIV/0!</v>
      </c>
      <c r="Q9" s="266">
        <f t="shared" si="3"/>
        <v>0</v>
      </c>
      <c r="R9" s="267" t="e">
        <f t="shared" si="5"/>
        <v>#DIV/0!</v>
      </c>
      <c r="S9" s="266">
        <f t="shared" si="6"/>
        <v>0</v>
      </c>
      <c r="T9" s="265">
        <f t="shared" si="10"/>
        <v>0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268</v>
      </c>
      <c r="D10" s="268">
        <v>2779</v>
      </c>
      <c r="E10" s="268">
        <v>2738</v>
      </c>
      <c r="F10" s="269">
        <f>IFERROR(E10/$E$6,"-")</f>
        <v>0.11133702016916071</v>
      </c>
      <c r="G10" s="268">
        <v>2225</v>
      </c>
      <c r="H10" s="257">
        <f>IFERROR(G10/E10-1,"-")</f>
        <v>-0.18736303871439008</v>
      </c>
      <c r="I10" s="258">
        <f>IFERROR(G10-E10,"-")</f>
        <v>-513</v>
      </c>
      <c r="J10" s="269">
        <f>IFERROR(G10/$G$6,"-")</f>
        <v>9.7421077980647142E-2</v>
      </c>
      <c r="K10" s="268">
        <v>2882</v>
      </c>
      <c r="L10" s="257">
        <f>IFERROR(K10/G10-1,"-")</f>
        <v>0.29528089887640441</v>
      </c>
      <c r="M10" s="258">
        <f>IFERROR(K10-G10,"-")</f>
        <v>657</v>
      </c>
      <c r="N10" s="269">
        <f>IFERROR(K10/$K$6,"-")</f>
        <v>0.1143968562695987</v>
      </c>
      <c r="O10" s="268">
        <v>2771</v>
      </c>
      <c r="P10" s="257">
        <f>IFERROR(O10/K10-1,"-")</f>
        <v>-3.8514920194309465E-2</v>
      </c>
      <c r="Q10" s="258">
        <f>IFERROR(O10-K10,"-")</f>
        <v>-111</v>
      </c>
      <c r="R10" s="257">
        <f t="shared" si="5"/>
        <v>9.33955223880597</v>
      </c>
      <c r="S10" s="258">
        <f t="shared" si="6"/>
        <v>2503</v>
      </c>
      <c r="T10" s="269">
        <f>IFERROR(O10/$O$6,"-")</f>
        <v>0.13814247968492946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40</v>
      </c>
      <c r="D11" s="259">
        <v>831</v>
      </c>
      <c r="E11" s="259">
        <v>844</v>
      </c>
      <c r="F11" s="265">
        <f t="shared" si="4"/>
        <v>3.4320104098893953E-2</v>
      </c>
      <c r="G11" s="259">
        <v>977</v>
      </c>
      <c r="H11" s="267">
        <f t="shared" ref="H11:H12" si="11">G11/E11-1</f>
        <v>0.15758293838862558</v>
      </c>
      <c r="I11" s="266">
        <f t="shared" si="7"/>
        <v>133</v>
      </c>
      <c r="J11" s="265">
        <f t="shared" si="8"/>
        <v>4.277770480318753E-2</v>
      </c>
      <c r="K11" s="259">
        <v>1237</v>
      </c>
      <c r="L11" s="263">
        <f>K11/G11-1</f>
        <v>0.26612077789150468</v>
      </c>
      <c r="M11" s="266">
        <f t="shared" si="1"/>
        <v>260</v>
      </c>
      <c r="N11" s="265">
        <f t="shared" si="9"/>
        <v>4.9100940737506447E-2</v>
      </c>
      <c r="O11" s="259">
        <v>913</v>
      </c>
      <c r="P11" s="267">
        <f t="shared" si="2"/>
        <v>-0.26192400970088925</v>
      </c>
      <c r="Q11" s="266">
        <f t="shared" si="3"/>
        <v>-324</v>
      </c>
      <c r="R11" s="267">
        <f t="shared" ref="R11:R12" si="12">O11/D11-1</f>
        <v>9.867629362214192E-2</v>
      </c>
      <c r="S11" s="266">
        <f t="shared" ref="S11:S12" si="13">O11-D11</f>
        <v>82</v>
      </c>
      <c r="T11" s="265">
        <f t="shared" si="10"/>
        <v>4.551572860062815E-2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17.288 viajeros 
cuota: 86,2%</v>
      </c>
    </row>
    <row r="20" spans="1:27" x14ac:dyDescent="0.25">
      <c r="AA20" t="str">
        <f>CONCATENATE("Apartamentos: 
",FIXED(O10,0)," viajeros
cuota: ",FIXED(T10*100,1),"%")</f>
        <v>Apartamentos: 
2.771 viajeros
cuota: 13,8%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19665</v>
      </c>
      <c r="D134" s="235">
        <v>32271</v>
      </c>
      <c r="E134" s="235">
        <v>36164</v>
      </c>
      <c r="F134" s="235">
        <v>33708</v>
      </c>
      <c r="G134" s="236">
        <f>F134/E134-1</f>
        <v>-6.791284149983412E-2</v>
      </c>
      <c r="H134" s="235">
        <f>F134-E134</f>
        <v>-2456</v>
      </c>
      <c r="I134" s="236">
        <f>F134/F$134</f>
        <v>1</v>
      </c>
      <c r="J134" s="235">
        <v>31636</v>
      </c>
      <c r="K134" s="236">
        <f>J134/J$134</f>
        <v>1</v>
      </c>
      <c r="L134" s="236">
        <f>J134/F134-1</f>
        <v>-6.146908745698354E-2</v>
      </c>
      <c r="M134" s="235">
        <f>J134-F134</f>
        <v>-2072</v>
      </c>
      <c r="N134" s="236">
        <f>J134/D134-1</f>
        <v>-1.9677109479098842E-2</v>
      </c>
      <c r="O134" s="235">
        <f>J134-D134</f>
        <v>-635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18405</v>
      </c>
      <c r="D135" s="253">
        <v>30101</v>
      </c>
      <c r="E135" s="253">
        <v>33983</v>
      </c>
      <c r="F135" s="253">
        <v>31271</v>
      </c>
      <c r="G135" s="257">
        <f>IFERROR(F135/E135-1,"-")</f>
        <v>-7.9804608186446191E-2</v>
      </c>
      <c r="H135" s="253">
        <f t="shared" ref="H135:H138" si="14">F135-E135</f>
        <v>-2712</v>
      </c>
      <c r="I135" s="255">
        <f>F135/F$134</f>
        <v>0.92770262252284319</v>
      </c>
      <c r="J135" s="253">
        <v>29159</v>
      </c>
      <c r="K135" s="254">
        <f t="shared" ref="K135:K138" si="15">J135/J$134</f>
        <v>0.9217031230244026</v>
      </c>
      <c r="L135" s="255">
        <f t="shared" ref="L135:L138" si="16">J135/F135-1</f>
        <v>-6.7538614051357526E-2</v>
      </c>
      <c r="M135" s="256">
        <f t="shared" ref="M135:M138" si="17">J135-F135</f>
        <v>-2112</v>
      </c>
      <c r="N135" s="254">
        <f t="shared" ref="N135:N138" si="18">J135/D135-1</f>
        <v>-3.1294641374040699E-2</v>
      </c>
      <c r="O135" s="253">
        <f t="shared" ref="O135:O138" si="19">J135-D135</f>
        <v>-942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0</v>
      </c>
      <c r="D136" s="259">
        <v>0</v>
      </c>
      <c r="E136" s="259">
        <v>0</v>
      </c>
      <c r="F136" s="259">
        <v>0</v>
      </c>
      <c r="G136" s="263" t="str">
        <f t="shared" ref="G136:G138" si="20">IFERROR(F136/E136-1,"-")</f>
        <v>-</v>
      </c>
      <c r="H136" s="259">
        <f t="shared" si="14"/>
        <v>0</v>
      </c>
      <c r="I136" s="267">
        <f t="shared" ref="I136:I138" si="21">F136/F$134</f>
        <v>0</v>
      </c>
      <c r="J136" s="259">
        <v>0</v>
      </c>
      <c r="K136" s="265">
        <f t="shared" si="15"/>
        <v>0</v>
      </c>
      <c r="L136" s="267" t="e">
        <f t="shared" si="16"/>
        <v>#DIV/0!</v>
      </c>
      <c r="M136" s="266">
        <f t="shared" si="17"/>
        <v>0</v>
      </c>
      <c r="N136" s="265" t="e">
        <f t="shared" si="18"/>
        <v>#DIV/0!</v>
      </c>
      <c r="O136" s="259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0</v>
      </c>
      <c r="D137" s="259">
        <v>0</v>
      </c>
      <c r="E137" s="259">
        <v>0</v>
      </c>
      <c r="F137" s="259">
        <v>0</v>
      </c>
      <c r="G137" s="261" t="str">
        <f t="shared" si="20"/>
        <v>-</v>
      </c>
      <c r="H137" s="259">
        <f t="shared" si="14"/>
        <v>0</v>
      </c>
      <c r="I137" s="271">
        <f t="shared" si="21"/>
        <v>0</v>
      </c>
      <c r="J137" s="259">
        <v>0</v>
      </c>
      <c r="K137" s="265">
        <f t="shared" si="15"/>
        <v>0</v>
      </c>
      <c r="L137" s="267" t="e">
        <f t="shared" si="16"/>
        <v>#DIV/0!</v>
      </c>
      <c r="M137" s="266">
        <f t="shared" si="17"/>
        <v>0</v>
      </c>
      <c r="N137" s="265" t="e">
        <f t="shared" si="18"/>
        <v>#DIV/0!</v>
      </c>
      <c r="O137" s="259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970</v>
      </c>
      <c r="D138" s="253">
        <v>2170</v>
      </c>
      <c r="E138" s="253">
        <v>2181</v>
      </c>
      <c r="F138" s="253">
        <v>2437</v>
      </c>
      <c r="G138" s="257">
        <f t="shared" si="20"/>
        <v>0.11737734983952319</v>
      </c>
      <c r="H138" s="253">
        <f t="shared" si="14"/>
        <v>256</v>
      </c>
      <c r="I138" s="255">
        <f t="shared" si="21"/>
        <v>7.2297377477156755E-2</v>
      </c>
      <c r="J138" s="253">
        <v>2477</v>
      </c>
      <c r="K138" s="254">
        <f t="shared" si="15"/>
        <v>7.8296876975597424E-2</v>
      </c>
      <c r="L138" s="255">
        <f t="shared" si="16"/>
        <v>1.6413623307345082E-2</v>
      </c>
      <c r="M138" s="256">
        <f t="shared" si="17"/>
        <v>40</v>
      </c>
      <c r="N138" s="254">
        <f t="shared" si="18"/>
        <v>0.1414746543778802</v>
      </c>
      <c r="O138" s="253">
        <f t="shared" si="19"/>
        <v>307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5405-8B74-4D27-9FFD-8842DE2672D7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5105</v>
      </c>
      <c r="D6" s="250">
        <v>11645</v>
      </c>
      <c r="E6" s="250">
        <v>14610</v>
      </c>
      <c r="F6" s="251">
        <f>E6/$E$6</f>
        <v>1</v>
      </c>
      <c r="G6" s="250">
        <v>16063</v>
      </c>
      <c r="H6" s="251">
        <f>G6/E6-1</f>
        <v>9.9452429842573631E-2</v>
      </c>
      <c r="I6" s="250">
        <f>G6-E6</f>
        <v>1453</v>
      </c>
      <c r="J6" s="251">
        <f>G6/$G$6</f>
        <v>1</v>
      </c>
      <c r="K6" s="250">
        <v>16553</v>
      </c>
      <c r="L6" s="251">
        <f t="shared" ref="L6:L12" si="0">K6/G6-1</f>
        <v>3.0504887007408277E-2</v>
      </c>
      <c r="M6" s="250">
        <f t="shared" ref="M6:M12" si="1">K6-G6</f>
        <v>490</v>
      </c>
      <c r="N6" s="251">
        <f>K6/$K$6</f>
        <v>1</v>
      </c>
      <c r="O6" s="250">
        <v>8665</v>
      </c>
      <c r="P6" s="251">
        <f t="shared" ref="P6:P11" si="2">O6/K6-1</f>
        <v>-0.47652993415090916</v>
      </c>
      <c r="Q6" s="250">
        <f t="shared" ref="Q6:Q12" si="3">O6-K6</f>
        <v>-7888</v>
      </c>
      <c r="R6" s="251">
        <f>O6/C6-1</f>
        <v>0.6973555337904016</v>
      </c>
      <c r="S6" s="250">
        <f>O6-C6</f>
        <v>3560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5065</v>
      </c>
      <c r="D7" s="253">
        <v>10814</v>
      </c>
      <c r="E7" s="253">
        <v>13766</v>
      </c>
      <c r="F7" s="254">
        <f t="shared" ref="F7:F12" si="4">E7/$E$6</f>
        <v>0.94223134839151268</v>
      </c>
      <c r="G7" s="253">
        <v>15086</v>
      </c>
      <c r="H7" s="255">
        <f>G7/E7-1</f>
        <v>9.58884207467674E-2</v>
      </c>
      <c r="I7" s="256">
        <f>G7-E7</f>
        <v>1320</v>
      </c>
      <c r="J7" s="254">
        <f>G7/$G$6</f>
        <v>0.93917699059951443</v>
      </c>
      <c r="K7" s="253">
        <v>15316</v>
      </c>
      <c r="L7" s="257">
        <f t="shared" si="0"/>
        <v>1.5245923372663395E-2</v>
      </c>
      <c r="M7" s="258">
        <f t="shared" si="1"/>
        <v>230</v>
      </c>
      <c r="N7" s="254">
        <f>K7/$K$6</f>
        <v>0.92527034374433637</v>
      </c>
      <c r="O7" s="253">
        <v>7752</v>
      </c>
      <c r="P7" s="255">
        <f t="shared" si="2"/>
        <v>-0.49386262731783759</v>
      </c>
      <c r="Q7" s="256">
        <f t="shared" si="3"/>
        <v>-7564</v>
      </c>
      <c r="R7" s="255">
        <f t="shared" ref="R7:R10" si="5">O7/C7-1</f>
        <v>0.53050345508390917</v>
      </c>
      <c r="S7" s="256">
        <f t="shared" ref="S7:S10" si="6">O7-C7</f>
        <v>2687</v>
      </c>
      <c r="T7" s="254">
        <f>O7/$O$6</f>
        <v>0.89463358338141952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0</v>
      </c>
      <c r="E8" s="259">
        <v>0</v>
      </c>
      <c r="F8" s="260">
        <f t="shared" si="4"/>
        <v>0</v>
      </c>
      <c r="G8" s="259">
        <v>0</v>
      </c>
      <c r="H8" s="261" t="str">
        <f>IFERROR(G8/E8-1,"-")</f>
        <v>-</v>
      </c>
      <c r="I8" s="262">
        <f t="shared" ref="I8:I12" si="7">G8-E8</f>
        <v>0</v>
      </c>
      <c r="J8" s="260">
        <f t="shared" ref="J8:J12" si="8">G8/$G$6</f>
        <v>0</v>
      </c>
      <c r="K8" s="259">
        <v>0</v>
      </c>
      <c r="L8" s="263" t="str">
        <f>IFERROR(K8/G8-1,"-")</f>
        <v>-</v>
      </c>
      <c r="M8" s="264" t="str">
        <f>IF(G8=0,"nd",K8-G8)</f>
        <v>nd</v>
      </c>
      <c r="N8" s="265">
        <f t="shared" ref="N8:N12" si="9">K8/$K$6</f>
        <v>0</v>
      </c>
      <c r="O8" s="259">
        <v>0</v>
      </c>
      <c r="P8" s="263" t="str">
        <f>IFERROR(O8/K8-1,"-")</f>
        <v>-</v>
      </c>
      <c r="Q8" s="266">
        <f t="shared" si="3"/>
        <v>0</v>
      </c>
      <c r="R8" s="263" t="str">
        <f>IFERROR(O8/C8-1,"-")</f>
        <v>-</v>
      </c>
      <c r="S8" s="266">
        <f t="shared" si="6"/>
        <v>0</v>
      </c>
      <c r="T8" s="265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0</v>
      </c>
      <c r="E9" s="259">
        <v>0</v>
      </c>
      <c r="F9" s="265">
        <f t="shared" si="4"/>
        <v>0</v>
      </c>
      <c r="G9" s="259">
        <v>0</v>
      </c>
      <c r="H9" s="261" t="str">
        <f>IFERROR(G9/E9-1,"-")</f>
        <v>-</v>
      </c>
      <c r="I9" s="266">
        <f t="shared" si="7"/>
        <v>0</v>
      </c>
      <c r="J9" s="265">
        <f t="shared" si="8"/>
        <v>0</v>
      </c>
      <c r="K9" s="259">
        <v>0</v>
      </c>
      <c r="L9" s="263" t="str">
        <f>IFERROR(K9/G9-1,"-")</f>
        <v>-</v>
      </c>
      <c r="M9" s="264" t="str">
        <f>IF(G9=0,"nd",K9-G9)</f>
        <v>nd</v>
      </c>
      <c r="N9" s="265">
        <f t="shared" si="9"/>
        <v>0</v>
      </c>
      <c r="O9" s="259">
        <v>0</v>
      </c>
      <c r="P9" s="263" t="e">
        <f t="shared" si="2"/>
        <v>#DIV/0!</v>
      </c>
      <c r="Q9" s="266">
        <f t="shared" si="3"/>
        <v>0</v>
      </c>
      <c r="R9" s="267" t="e">
        <f t="shared" si="5"/>
        <v>#DIV/0!</v>
      </c>
      <c r="S9" s="266">
        <f t="shared" si="6"/>
        <v>0</v>
      </c>
      <c r="T9" s="265">
        <f t="shared" si="10"/>
        <v>0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40</v>
      </c>
      <c r="D10" s="268">
        <v>831</v>
      </c>
      <c r="E10" s="268">
        <v>844</v>
      </c>
      <c r="F10" s="269">
        <f>IFERROR(E10/$E$6,"-")</f>
        <v>5.7768651608487334E-2</v>
      </c>
      <c r="G10" s="268">
        <v>977</v>
      </c>
      <c r="H10" s="257">
        <f>IFERROR(G10/E10-1,"-")</f>
        <v>0.15758293838862558</v>
      </c>
      <c r="I10" s="258">
        <f>IFERROR(G10-E10,"-")</f>
        <v>133</v>
      </c>
      <c r="J10" s="269">
        <f>IFERROR(G10/$G$6,"-")</f>
        <v>6.0823009400485586E-2</v>
      </c>
      <c r="K10" s="268">
        <v>1237</v>
      </c>
      <c r="L10" s="257">
        <f>IFERROR(K10/G10-1,"-")</f>
        <v>0.26612077789150468</v>
      </c>
      <c r="M10" s="258">
        <f>IFERROR(K10-G10,"-")</f>
        <v>260</v>
      </c>
      <c r="N10" s="269">
        <f>IFERROR(K10/$K$6,"-")</f>
        <v>7.4729656255663621E-2</v>
      </c>
      <c r="O10" s="268">
        <v>913</v>
      </c>
      <c r="P10" s="257">
        <f>IFERROR(O10/K10-1,"-")</f>
        <v>-0.26192400970088925</v>
      </c>
      <c r="Q10" s="258">
        <f>IFERROR(O10-K10,"-")</f>
        <v>-324</v>
      </c>
      <c r="R10" s="257">
        <f t="shared" si="5"/>
        <v>21.824999999999999</v>
      </c>
      <c r="S10" s="258">
        <f t="shared" si="6"/>
        <v>873</v>
      </c>
      <c r="T10" s="269">
        <f>IFERROR(O10/$O$6,"-")</f>
        <v>0.1053664166185805</v>
      </c>
      <c r="V10" s="29"/>
      <c r="W10" s="81"/>
      <c r="AE10" s="1"/>
    </row>
    <row r="11" spans="1:31" s="4" customFormat="1" hidden="1" x14ac:dyDescent="0.25">
      <c r="B11" s="99" t="s">
        <v>179</v>
      </c>
      <c r="C11" s="259">
        <v>40</v>
      </c>
      <c r="D11" s="259">
        <v>831</v>
      </c>
      <c r="E11" s="259">
        <v>844</v>
      </c>
      <c r="F11" s="265">
        <f t="shared" si="4"/>
        <v>5.7768651608487334E-2</v>
      </c>
      <c r="G11" s="259">
        <v>977</v>
      </c>
      <c r="H11" s="267">
        <f t="shared" ref="H11:H12" si="11">G11/E11-1</f>
        <v>0.15758293838862558</v>
      </c>
      <c r="I11" s="266">
        <f t="shared" si="7"/>
        <v>133</v>
      </c>
      <c r="J11" s="265">
        <f t="shared" si="8"/>
        <v>6.0823009400485586E-2</v>
      </c>
      <c r="K11" s="259">
        <v>1237</v>
      </c>
      <c r="L11" s="263">
        <f>K11/G11-1</f>
        <v>0.26612077789150468</v>
      </c>
      <c r="M11" s="266">
        <f t="shared" si="1"/>
        <v>260</v>
      </c>
      <c r="N11" s="265">
        <f t="shared" si="9"/>
        <v>7.4729656255663621E-2</v>
      </c>
      <c r="O11" s="259">
        <v>913</v>
      </c>
      <c r="P11" s="267">
        <f t="shared" si="2"/>
        <v>-0.26192400970088925</v>
      </c>
      <c r="Q11" s="266">
        <f t="shared" si="3"/>
        <v>-324</v>
      </c>
      <c r="R11" s="267">
        <f t="shared" ref="R11:R12" si="12">O11/D11-1</f>
        <v>9.867629362214192E-2</v>
      </c>
      <c r="S11" s="266">
        <f t="shared" ref="S11:S12" si="13">O11-D11</f>
        <v>82</v>
      </c>
      <c r="T11" s="265">
        <f t="shared" si="10"/>
        <v>0.1053664166185805</v>
      </c>
      <c r="V11" s="29"/>
      <c r="W11" s="81"/>
      <c r="AE11" s="1"/>
    </row>
    <row r="12" spans="1:31" s="4" customFormat="1" hidden="1" x14ac:dyDescent="0.25"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7.752 viajeros 
cuota: 89,5%</v>
      </c>
    </row>
    <row r="20" spans="27:27" x14ac:dyDescent="0.25">
      <c r="AA20" t="str">
        <f>CONCATENATE("Apartamentos: 
",FIXED(O10,0)," viajeros
cuota: ",FIXED(T10*100,1),"%")</f>
        <v>Apartamentos: 
913 viajeros
cuota: 10,5%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20278</v>
      </c>
      <c r="D134" s="235">
        <v>32271</v>
      </c>
      <c r="E134" s="235">
        <v>36164</v>
      </c>
      <c r="F134" s="235">
        <v>33708</v>
      </c>
      <c r="G134" s="236">
        <f>F134/E134-1</f>
        <v>-6.791284149983412E-2</v>
      </c>
      <c r="H134" s="235">
        <f>F134-E134</f>
        <v>-2456</v>
      </c>
      <c r="I134" s="236">
        <f>F134/F$134</f>
        <v>1</v>
      </c>
      <c r="J134" s="235">
        <v>31636</v>
      </c>
      <c r="K134" s="236">
        <f>J134/J$134</f>
        <v>1</v>
      </c>
      <c r="L134" s="236">
        <f>J134/F134-1</f>
        <v>-6.146908745698354E-2</v>
      </c>
      <c r="M134" s="235">
        <f>J134-F134</f>
        <v>-2072</v>
      </c>
      <c r="N134" s="236">
        <f>J134/D134-1</f>
        <v>-1.9677109479098842E-2</v>
      </c>
      <c r="O134" s="235">
        <f>J134-D134</f>
        <v>-635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19308</v>
      </c>
      <c r="D135" s="253">
        <v>30101</v>
      </c>
      <c r="E135" s="253">
        <v>33983</v>
      </c>
      <c r="F135" s="253">
        <v>31271</v>
      </c>
      <c r="G135" s="257">
        <f>IFERROR(F135/E135-1,"-")</f>
        <v>-7.9804608186446191E-2</v>
      </c>
      <c r="H135" s="253">
        <f t="shared" ref="H135:H138" si="14">F135-E135</f>
        <v>-2712</v>
      </c>
      <c r="I135" s="255">
        <f>F135/F$134</f>
        <v>0.92770262252284319</v>
      </c>
      <c r="J135" s="253">
        <v>29159</v>
      </c>
      <c r="K135" s="254">
        <f t="shared" ref="K135:K138" si="15">J135/J$134</f>
        <v>0.9217031230244026</v>
      </c>
      <c r="L135" s="255">
        <f t="shared" ref="L135:L138" si="16">J135/F135-1</f>
        <v>-6.7538614051357526E-2</v>
      </c>
      <c r="M135" s="256">
        <f t="shared" ref="M135:M138" si="17">J135-F135</f>
        <v>-2112</v>
      </c>
      <c r="N135" s="254">
        <f t="shared" ref="N135:N138" si="18">J135/D135-1</f>
        <v>-3.1294641374040699E-2</v>
      </c>
      <c r="O135" s="253">
        <f t="shared" ref="O135:O138" si="19">J135-D135</f>
        <v>-942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0</v>
      </c>
      <c r="D136" s="259">
        <v>0</v>
      </c>
      <c r="E136" s="259">
        <v>0</v>
      </c>
      <c r="F136" s="259">
        <v>0</v>
      </c>
      <c r="G136" s="263" t="str">
        <f t="shared" ref="G136:G138" si="20">IFERROR(F136/E136-1,"-")</f>
        <v>-</v>
      </c>
      <c r="H136" s="259">
        <f t="shared" si="14"/>
        <v>0</v>
      </c>
      <c r="I136" s="267">
        <f t="shared" ref="I136:I138" si="21">F136/F$134</f>
        <v>0</v>
      </c>
      <c r="J136" s="259">
        <v>0</v>
      </c>
      <c r="K136" s="265">
        <f t="shared" si="15"/>
        <v>0</v>
      </c>
      <c r="L136" s="267" t="e">
        <f t="shared" si="16"/>
        <v>#DIV/0!</v>
      </c>
      <c r="M136" s="266">
        <f t="shared" si="17"/>
        <v>0</v>
      </c>
      <c r="N136" s="265" t="e">
        <f t="shared" si="18"/>
        <v>#DIV/0!</v>
      </c>
      <c r="O136" s="259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0</v>
      </c>
      <c r="D137" s="259">
        <v>0</v>
      </c>
      <c r="E137" s="259">
        <v>0</v>
      </c>
      <c r="F137" s="259">
        <v>0</v>
      </c>
      <c r="G137" s="261" t="str">
        <f t="shared" si="20"/>
        <v>-</v>
      </c>
      <c r="H137" s="259">
        <f t="shared" si="14"/>
        <v>0</v>
      </c>
      <c r="I137" s="271">
        <f t="shared" si="21"/>
        <v>0</v>
      </c>
      <c r="J137" s="259">
        <v>0</v>
      </c>
      <c r="K137" s="265">
        <f t="shared" si="15"/>
        <v>0</v>
      </c>
      <c r="L137" s="267" t="e">
        <f t="shared" si="16"/>
        <v>#DIV/0!</v>
      </c>
      <c r="M137" s="266">
        <f t="shared" si="17"/>
        <v>0</v>
      </c>
      <c r="N137" s="265" t="e">
        <f t="shared" si="18"/>
        <v>#DIV/0!</v>
      </c>
      <c r="O137" s="259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970</v>
      </c>
      <c r="D138" s="253">
        <v>2170</v>
      </c>
      <c r="E138" s="253">
        <v>2181</v>
      </c>
      <c r="F138" s="253">
        <v>2437</v>
      </c>
      <c r="G138" s="257">
        <f t="shared" si="20"/>
        <v>0.11737734983952319</v>
      </c>
      <c r="H138" s="253">
        <f t="shared" si="14"/>
        <v>256</v>
      </c>
      <c r="I138" s="255">
        <f t="shared" si="21"/>
        <v>7.2297377477156755E-2</v>
      </c>
      <c r="J138" s="253">
        <v>2477</v>
      </c>
      <c r="K138" s="254">
        <f t="shared" si="15"/>
        <v>7.8296876975597424E-2</v>
      </c>
      <c r="L138" s="255">
        <f t="shared" si="16"/>
        <v>1.6413623307345082E-2</v>
      </c>
      <c r="M138" s="256">
        <f t="shared" si="17"/>
        <v>40</v>
      </c>
      <c r="N138" s="254">
        <f t="shared" si="18"/>
        <v>0.1414746543778802</v>
      </c>
      <c r="O138" s="253">
        <f t="shared" si="19"/>
        <v>307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914D-5DE4-4418-BED9-7C94F390C081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14560</v>
      </c>
      <c r="D6" s="250">
        <v>7536</v>
      </c>
      <c r="E6" s="250">
        <v>9982</v>
      </c>
      <c r="F6" s="251">
        <f>E6/$E$6</f>
        <v>1</v>
      </c>
      <c r="G6" s="250">
        <v>6776</v>
      </c>
      <c r="H6" s="251">
        <f>G6/E6-1</f>
        <v>-0.32117812061711082</v>
      </c>
      <c r="I6" s="250">
        <f>G6-E6</f>
        <v>-3206</v>
      </c>
      <c r="J6" s="251">
        <f>G6/$G$6</f>
        <v>1</v>
      </c>
      <c r="K6" s="250">
        <v>8640</v>
      </c>
      <c r="L6" s="251">
        <f t="shared" ref="L6:L12" si="0">K6/G6-1</f>
        <v>0.27508854781582048</v>
      </c>
      <c r="M6" s="250">
        <f t="shared" ref="M6:M12" si="1">K6-G6</f>
        <v>1864</v>
      </c>
      <c r="N6" s="251">
        <f>K6/$K$6</f>
        <v>1</v>
      </c>
      <c r="O6" s="250">
        <v>11394</v>
      </c>
      <c r="P6" s="251">
        <f t="shared" ref="P6:P11" si="2">O6/K6-1</f>
        <v>0.31875000000000009</v>
      </c>
      <c r="Q6" s="250">
        <f t="shared" ref="Q6:Q12" si="3">O6-K6</f>
        <v>2754</v>
      </c>
      <c r="R6" s="251">
        <f>O6/C6-1</f>
        <v>-0.21744505494505495</v>
      </c>
      <c r="S6" s="250">
        <f>O6-C6</f>
        <v>-3166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13340</v>
      </c>
      <c r="D7" s="253">
        <v>5588</v>
      </c>
      <c r="E7" s="253">
        <v>8088</v>
      </c>
      <c r="F7" s="254">
        <f t="shared" ref="F7:F12" si="4">E7/$E$6</f>
        <v>0.81025846523742739</v>
      </c>
      <c r="G7" s="253">
        <v>5528</v>
      </c>
      <c r="H7" s="255">
        <f>G7/E7-1</f>
        <v>-0.31651829871414439</v>
      </c>
      <c r="I7" s="256">
        <f>G7-E7</f>
        <v>-2560</v>
      </c>
      <c r="J7" s="254">
        <f>G7/$G$6</f>
        <v>0.81582054309327035</v>
      </c>
      <c r="K7" s="253">
        <v>6995</v>
      </c>
      <c r="L7" s="257">
        <f t="shared" si="0"/>
        <v>0.26537626628075262</v>
      </c>
      <c r="M7" s="258">
        <f t="shared" si="1"/>
        <v>1467</v>
      </c>
      <c r="N7" s="254">
        <f>K7/$K$6</f>
        <v>0.80960648148148151</v>
      </c>
      <c r="O7" s="253">
        <v>9536</v>
      </c>
      <c r="P7" s="255">
        <f t="shared" si="2"/>
        <v>0.36325947105075063</v>
      </c>
      <c r="Q7" s="256">
        <f t="shared" si="3"/>
        <v>2541</v>
      </c>
      <c r="R7" s="255">
        <f t="shared" ref="R7:R10" si="5">O7/C7-1</f>
        <v>-0.28515742128935528</v>
      </c>
      <c r="S7" s="256">
        <f t="shared" ref="S7:S10" si="6">O7-C7</f>
        <v>-3804</v>
      </c>
      <c r="T7" s="254">
        <f>O7/$O$6</f>
        <v>0.83693171844830616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0</v>
      </c>
      <c r="E8" s="259">
        <v>0</v>
      </c>
      <c r="F8" s="260">
        <f t="shared" si="4"/>
        <v>0</v>
      </c>
      <c r="G8" s="259">
        <v>0</v>
      </c>
      <c r="H8" s="261" t="str">
        <f>IFERROR(G8/E8-1,"-")</f>
        <v>-</v>
      </c>
      <c r="I8" s="262">
        <f t="shared" ref="I8:I12" si="7">G8-E8</f>
        <v>0</v>
      </c>
      <c r="J8" s="260">
        <f t="shared" ref="J8:J12" si="8">G8/$G$6</f>
        <v>0</v>
      </c>
      <c r="K8" s="259">
        <v>0</v>
      </c>
      <c r="L8" s="263" t="str">
        <f>IFERROR(K8/G8-1,"-")</f>
        <v>-</v>
      </c>
      <c r="M8" s="264" t="str">
        <f>IF(G8=0,"nd",K8-G8)</f>
        <v>nd</v>
      </c>
      <c r="N8" s="265">
        <f t="shared" ref="N8:N12" si="9">K8/$K$6</f>
        <v>0</v>
      </c>
      <c r="O8" s="259">
        <v>0</v>
      </c>
      <c r="P8" s="263" t="str">
        <f>IFERROR(O8/K8-1,"-")</f>
        <v>-</v>
      </c>
      <c r="Q8" s="266">
        <f t="shared" si="3"/>
        <v>0</v>
      </c>
      <c r="R8" s="263" t="str">
        <f>IFERROR(O8/C8-1,"-")</f>
        <v>-</v>
      </c>
      <c r="S8" s="266">
        <f t="shared" si="6"/>
        <v>0</v>
      </c>
      <c r="T8" s="265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0</v>
      </c>
      <c r="E9" s="259">
        <v>0</v>
      </c>
      <c r="F9" s="265">
        <f t="shared" si="4"/>
        <v>0</v>
      </c>
      <c r="G9" s="259">
        <v>0</v>
      </c>
      <c r="H9" s="261" t="str">
        <f>IFERROR(G9/E9-1,"-")</f>
        <v>-</v>
      </c>
      <c r="I9" s="266">
        <f t="shared" si="7"/>
        <v>0</v>
      </c>
      <c r="J9" s="265">
        <f t="shared" si="8"/>
        <v>0</v>
      </c>
      <c r="K9" s="259">
        <v>0</v>
      </c>
      <c r="L9" s="263" t="str">
        <f>IFERROR(K9/G9-1,"-")</f>
        <v>-</v>
      </c>
      <c r="M9" s="264" t="str">
        <f>IF(G9=0,"nd",K9-G9)</f>
        <v>nd</v>
      </c>
      <c r="N9" s="265">
        <f t="shared" si="9"/>
        <v>0</v>
      </c>
      <c r="O9" s="259">
        <v>0</v>
      </c>
      <c r="P9" s="263" t="e">
        <f t="shared" si="2"/>
        <v>#DIV/0!</v>
      </c>
      <c r="Q9" s="266">
        <f t="shared" si="3"/>
        <v>0</v>
      </c>
      <c r="R9" s="267" t="e">
        <f t="shared" si="5"/>
        <v>#DIV/0!</v>
      </c>
      <c r="S9" s="266">
        <f t="shared" si="6"/>
        <v>0</v>
      </c>
      <c r="T9" s="265">
        <f t="shared" si="10"/>
        <v>0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228</v>
      </c>
      <c r="D10" s="268">
        <v>1948</v>
      </c>
      <c r="E10" s="268">
        <v>1894</v>
      </c>
      <c r="F10" s="269">
        <f>IFERROR(E10/$E$6,"-")</f>
        <v>0.18974153476257263</v>
      </c>
      <c r="G10" s="268">
        <v>1248</v>
      </c>
      <c r="H10" s="257">
        <f>IFERROR(G10/E10-1,"-")</f>
        <v>-0.34107708553326288</v>
      </c>
      <c r="I10" s="258">
        <f>IFERROR(G10-E10,"-")</f>
        <v>-646</v>
      </c>
      <c r="J10" s="269">
        <f>IFERROR(G10/$G$6,"-")</f>
        <v>0.18417945690672963</v>
      </c>
      <c r="K10" s="268">
        <v>1645</v>
      </c>
      <c r="L10" s="257">
        <f>IFERROR(K10/G10-1,"-")</f>
        <v>0.31810897435897445</v>
      </c>
      <c r="M10" s="258">
        <f>IFERROR(K10-G10,"-")</f>
        <v>397</v>
      </c>
      <c r="N10" s="269">
        <f>IFERROR(K10/$K$6,"-")</f>
        <v>0.19039351851851852</v>
      </c>
      <c r="O10" s="268">
        <v>1858</v>
      </c>
      <c r="P10" s="257">
        <f>IFERROR(O10/K10-1,"-")</f>
        <v>0.12948328267477205</v>
      </c>
      <c r="Q10" s="258">
        <f>IFERROR(O10-K10,"-")</f>
        <v>213</v>
      </c>
      <c r="R10" s="257">
        <f t="shared" si="5"/>
        <v>7.1491228070175445</v>
      </c>
      <c r="S10" s="258">
        <f t="shared" si="6"/>
        <v>1630</v>
      </c>
      <c r="T10" s="269">
        <f>IFERROR(O10/$O$6,"-")</f>
        <v>0.16306828155169387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228</v>
      </c>
      <c r="D11" s="259">
        <v>1948</v>
      </c>
      <c r="E11" s="259">
        <v>1894</v>
      </c>
      <c r="F11" s="265">
        <f t="shared" si="4"/>
        <v>0.18974153476257263</v>
      </c>
      <c r="G11" s="259">
        <v>1248</v>
      </c>
      <c r="H11" s="267">
        <f t="shared" ref="H11:H12" si="11">G11/E11-1</f>
        <v>-0.34107708553326288</v>
      </c>
      <c r="I11" s="266">
        <f t="shared" si="7"/>
        <v>-646</v>
      </c>
      <c r="J11" s="265">
        <f t="shared" si="8"/>
        <v>0.18417945690672963</v>
      </c>
      <c r="K11" s="259">
        <v>1645</v>
      </c>
      <c r="L11" s="263">
        <f>K11/G11-1</f>
        <v>0.31810897435897445</v>
      </c>
      <c r="M11" s="266">
        <f t="shared" si="1"/>
        <v>397</v>
      </c>
      <c r="N11" s="265">
        <f t="shared" si="9"/>
        <v>0.19039351851851852</v>
      </c>
      <c r="O11" s="259">
        <v>1858</v>
      </c>
      <c r="P11" s="267">
        <f t="shared" si="2"/>
        <v>0.12948328267477205</v>
      </c>
      <c r="Q11" s="266">
        <f t="shared" si="3"/>
        <v>213</v>
      </c>
      <c r="R11" s="267">
        <f t="shared" ref="R11:R12" si="12">O11/D11-1</f>
        <v>-4.62012320328542E-2</v>
      </c>
      <c r="S11" s="266">
        <f t="shared" ref="S11:S12" si="13">O11-D11</f>
        <v>-90</v>
      </c>
      <c r="T11" s="265">
        <f t="shared" si="10"/>
        <v>0.16306828155169387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9.536 viajeros 
cuota: 83,7%</v>
      </c>
    </row>
    <row r="20" spans="27:27" x14ac:dyDescent="0.25">
      <c r="AA20" t="str">
        <f>CONCATENATE("Apartamentos: 
",FIXED(O10,0)," viajeros
cuota: ",FIXED(T10*100,1),"%")</f>
        <v>Apartamentos: 
1.858 viajeros
cuota: 16,3%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24120</v>
      </c>
      <c r="D134" s="235">
        <v>16359</v>
      </c>
      <c r="E134" s="235">
        <v>19520</v>
      </c>
      <c r="F134" s="235">
        <v>16099</v>
      </c>
      <c r="G134" s="236">
        <f>F134/E134-1</f>
        <v>-0.17525614754098362</v>
      </c>
      <c r="H134" s="235">
        <f>F134-E134</f>
        <v>-3421</v>
      </c>
      <c r="I134" s="236">
        <f>F134/F$134</f>
        <v>1</v>
      </c>
      <c r="J134" s="235">
        <v>20486</v>
      </c>
      <c r="K134" s="236">
        <f>J134/J$134</f>
        <v>1</v>
      </c>
      <c r="L134" s="236">
        <f>J134/F134-1</f>
        <v>0.2725013976023356</v>
      </c>
      <c r="M134" s="235">
        <f>J134-F134</f>
        <v>4387</v>
      </c>
      <c r="N134" s="236">
        <f>J134/D134-1</f>
        <v>0.25227703404853608</v>
      </c>
      <c r="O134" s="235">
        <f>J134-D134</f>
        <v>4127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20351</v>
      </c>
      <c r="D135" s="253">
        <v>11031</v>
      </c>
      <c r="E135" s="253">
        <v>14560</v>
      </c>
      <c r="F135" s="253">
        <v>12208</v>
      </c>
      <c r="G135" s="257">
        <f>IFERROR(F135/E135-1,"-")</f>
        <v>-0.16153846153846152</v>
      </c>
      <c r="H135" s="253">
        <f t="shared" ref="H135:H138" si="14">F135-E135</f>
        <v>-2352</v>
      </c>
      <c r="I135" s="255">
        <f>F135/F$134</f>
        <v>0.75830796943909562</v>
      </c>
      <c r="J135" s="253">
        <v>17174</v>
      </c>
      <c r="K135" s="254">
        <f t="shared" ref="K135:K138" si="15">J135/J$134</f>
        <v>0.8383286146636727</v>
      </c>
      <c r="L135" s="255">
        <f t="shared" ref="L135:L138" si="16">J135/F135-1</f>
        <v>0.40678243774574052</v>
      </c>
      <c r="M135" s="256">
        <f t="shared" ref="M135:M138" si="17">J135-F135</f>
        <v>4966</v>
      </c>
      <c r="N135" s="254">
        <f t="shared" ref="N135:N138" si="18">J135/D135-1</f>
        <v>0.55688514187290372</v>
      </c>
      <c r="O135" s="253">
        <f t="shared" ref="O135:O138" si="19">J135-D135</f>
        <v>6143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0</v>
      </c>
      <c r="D136" s="259">
        <v>0</v>
      </c>
      <c r="E136" s="259">
        <v>0</v>
      </c>
      <c r="F136" s="259">
        <v>0</v>
      </c>
      <c r="G136" s="263" t="str">
        <f t="shared" ref="G136:G138" si="20">IFERROR(F136/E136-1,"-")</f>
        <v>-</v>
      </c>
      <c r="H136" s="259">
        <f t="shared" si="14"/>
        <v>0</v>
      </c>
      <c r="I136" s="267">
        <f t="shared" ref="I136:I138" si="21">F136/F$134</f>
        <v>0</v>
      </c>
      <c r="J136" s="259">
        <v>0</v>
      </c>
      <c r="K136" s="265">
        <f t="shared" si="15"/>
        <v>0</v>
      </c>
      <c r="L136" s="267" t="e">
        <f t="shared" si="16"/>
        <v>#DIV/0!</v>
      </c>
      <c r="M136" s="266">
        <f t="shared" si="17"/>
        <v>0</v>
      </c>
      <c r="N136" s="265" t="e">
        <f t="shared" si="18"/>
        <v>#DIV/0!</v>
      </c>
      <c r="O136" s="259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0</v>
      </c>
      <c r="D137" s="259">
        <v>0</v>
      </c>
      <c r="E137" s="259">
        <v>0</v>
      </c>
      <c r="F137" s="259">
        <v>0</v>
      </c>
      <c r="G137" s="261" t="str">
        <f t="shared" si="20"/>
        <v>-</v>
      </c>
      <c r="H137" s="259">
        <f t="shared" si="14"/>
        <v>0</v>
      </c>
      <c r="I137" s="271">
        <f t="shared" si="21"/>
        <v>0</v>
      </c>
      <c r="J137" s="259">
        <v>0</v>
      </c>
      <c r="K137" s="265">
        <f t="shared" si="15"/>
        <v>0</v>
      </c>
      <c r="L137" s="267" t="e">
        <f t="shared" si="16"/>
        <v>#DIV/0!</v>
      </c>
      <c r="M137" s="266">
        <f t="shared" si="17"/>
        <v>0</v>
      </c>
      <c r="N137" s="265" t="e">
        <f t="shared" si="18"/>
        <v>#DIV/0!</v>
      </c>
      <c r="O137" s="259">
        <f t="shared" si="19"/>
        <v>0</v>
      </c>
      <c r="Q137" s="29"/>
      <c r="R137" s="81"/>
      <c r="Z137" s="1"/>
    </row>
    <row r="138" spans="1:31" s="4" customFormat="1" x14ac:dyDescent="0.25">
      <c r="B138" s="252" t="s">
        <v>200</v>
      </c>
      <c r="C138" s="253">
        <v>3769</v>
      </c>
      <c r="D138" s="253">
        <v>5328</v>
      </c>
      <c r="E138" s="253">
        <v>4960</v>
      </c>
      <c r="F138" s="253">
        <v>3891</v>
      </c>
      <c r="G138" s="257">
        <f t="shared" si="20"/>
        <v>-0.21552419354838714</v>
      </c>
      <c r="H138" s="253">
        <f t="shared" si="14"/>
        <v>-1069</v>
      </c>
      <c r="I138" s="255">
        <f t="shared" si="21"/>
        <v>0.24169203056090441</v>
      </c>
      <c r="J138" s="253">
        <v>3312</v>
      </c>
      <c r="K138" s="254">
        <f t="shared" si="15"/>
        <v>0.16167138533632724</v>
      </c>
      <c r="L138" s="255">
        <f t="shared" si="16"/>
        <v>-0.148804934464148</v>
      </c>
      <c r="M138" s="256">
        <f t="shared" si="17"/>
        <v>-579</v>
      </c>
      <c r="N138" s="254">
        <f t="shared" si="18"/>
        <v>-0.3783783783783784</v>
      </c>
      <c r="O138" s="253">
        <f t="shared" si="19"/>
        <v>-2016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38B7-EF06-4FB9-944D-D8124BED8CB0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FBAE-7949-4229-B515-588678CAF859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2C96-AD0A-4AD3-9802-556B1F99812A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F50E-828B-4B4A-9E33-9593330D076E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52122</v>
      </c>
      <c r="D8" s="118">
        <f t="shared" ref="D8:D21" si="0">C8/C9-1</f>
        <v>4.647941052462512E-2</v>
      </c>
    </row>
    <row r="9" spans="1:5" x14ac:dyDescent="0.25">
      <c r="A9" s="1"/>
      <c r="B9" s="116">
        <f>B8-1</f>
        <v>2024</v>
      </c>
      <c r="C9" s="117">
        <v>49807</v>
      </c>
      <c r="D9" s="118">
        <f t="shared" si="0"/>
        <v>-0.10554198692622652</v>
      </c>
    </row>
    <row r="10" spans="1:5" x14ac:dyDescent="0.25">
      <c r="A10" s="1"/>
      <c r="B10" s="116">
        <f t="shared" ref="B10:B22" si="1">B9-1</f>
        <v>2023</v>
      </c>
      <c r="C10" s="117">
        <v>55684</v>
      </c>
      <c r="D10" s="118">
        <f t="shared" si="0"/>
        <v>0.14505449311124829</v>
      </c>
    </row>
    <row r="11" spans="1:5" x14ac:dyDescent="0.25">
      <c r="A11" s="1"/>
      <c r="B11" s="116">
        <f t="shared" si="1"/>
        <v>2022</v>
      </c>
      <c r="C11" s="117">
        <v>48630</v>
      </c>
      <c r="D11" s="118">
        <f t="shared" si="0"/>
        <v>9.531960899139591E-2</v>
      </c>
    </row>
    <row r="12" spans="1:5" x14ac:dyDescent="0.25">
      <c r="A12" s="1" t="s">
        <v>77</v>
      </c>
      <c r="B12" s="116">
        <f t="shared" si="1"/>
        <v>2021</v>
      </c>
      <c r="C12" s="117">
        <v>44398</v>
      </c>
      <c r="D12" s="118">
        <f t="shared" si="0"/>
        <v>0.45167407794925452</v>
      </c>
    </row>
    <row r="13" spans="1:5" x14ac:dyDescent="0.25">
      <c r="A13" s="1" t="s">
        <v>79</v>
      </c>
      <c r="B13" s="116">
        <f t="shared" si="1"/>
        <v>2020</v>
      </c>
      <c r="C13" s="117">
        <v>30584</v>
      </c>
      <c r="D13" s="118">
        <f t="shared" si="0"/>
        <v>-1.3705698345641615E-2</v>
      </c>
    </row>
    <row r="14" spans="1:5" x14ac:dyDescent="0.25">
      <c r="A14" s="1" t="s">
        <v>81</v>
      </c>
      <c r="B14" s="116">
        <f t="shared" si="1"/>
        <v>2019</v>
      </c>
      <c r="C14" s="117">
        <v>31009</v>
      </c>
      <c r="D14" s="118">
        <f t="shared" si="0"/>
        <v>2.9344398340249045E-2</v>
      </c>
    </row>
    <row r="15" spans="1:5" x14ac:dyDescent="0.25">
      <c r="A15" s="1" t="s">
        <v>83</v>
      </c>
      <c r="B15" s="116">
        <f t="shared" si="1"/>
        <v>2018</v>
      </c>
      <c r="C15" s="117">
        <v>30125</v>
      </c>
      <c r="D15" s="118">
        <f t="shared" si="0"/>
        <v>0.13405360638458053</v>
      </c>
    </row>
    <row r="16" spans="1:5" x14ac:dyDescent="0.25">
      <c r="A16" s="1" t="s">
        <v>85</v>
      </c>
      <c r="B16" s="116">
        <f t="shared" si="1"/>
        <v>2017</v>
      </c>
      <c r="C16" s="117">
        <v>26564</v>
      </c>
      <c r="D16" s="118">
        <f>C16/C17-1</f>
        <v>-9.7781120722073567E-4</v>
      </c>
    </row>
    <row r="17" spans="1:4" x14ac:dyDescent="0.25">
      <c r="A17" s="1" t="s">
        <v>87</v>
      </c>
      <c r="B17" s="116">
        <f t="shared" si="1"/>
        <v>2016</v>
      </c>
      <c r="C17" s="117">
        <v>26590</v>
      </c>
      <c r="D17" s="118">
        <f t="shared" si="0"/>
        <v>0.18944307761127255</v>
      </c>
    </row>
    <row r="18" spans="1:4" x14ac:dyDescent="0.25">
      <c r="A18" s="1" t="s">
        <v>89</v>
      </c>
      <c r="B18" s="116">
        <f t="shared" si="1"/>
        <v>2015</v>
      </c>
      <c r="C18" s="117">
        <v>22355</v>
      </c>
      <c r="D18" s="118">
        <f t="shared" si="0"/>
        <v>-0.12295500019616301</v>
      </c>
    </row>
    <row r="19" spans="1:4" x14ac:dyDescent="0.25">
      <c r="A19" s="1" t="s">
        <v>91</v>
      </c>
      <c r="B19" s="116">
        <f t="shared" si="1"/>
        <v>2014</v>
      </c>
      <c r="C19" s="117">
        <v>25489</v>
      </c>
      <c r="D19" s="118">
        <f t="shared" si="0"/>
        <v>-0.13349877617623063</v>
      </c>
    </row>
    <row r="20" spans="1:4" x14ac:dyDescent="0.25">
      <c r="A20" s="1" t="s">
        <v>93</v>
      </c>
      <c r="B20" s="116">
        <f t="shared" si="1"/>
        <v>2013</v>
      </c>
      <c r="C20" s="117">
        <v>29416</v>
      </c>
      <c r="D20" s="118">
        <f>C20/C21-1</f>
        <v>-0.21404333769738426</v>
      </c>
    </row>
    <row r="21" spans="1:4" x14ac:dyDescent="0.25">
      <c r="A21" s="1" t="s">
        <v>95</v>
      </c>
      <c r="B21" s="116">
        <f t="shared" si="1"/>
        <v>2012</v>
      </c>
      <c r="C21" s="117">
        <v>37427</v>
      </c>
      <c r="D21" s="118">
        <f t="shared" si="0"/>
        <v>-2.8853888269026129E-2</v>
      </c>
    </row>
    <row r="22" spans="1:4" x14ac:dyDescent="0.25">
      <c r="A22" s="1" t="s">
        <v>97</v>
      </c>
      <c r="B22" s="116">
        <f t="shared" si="1"/>
        <v>2011</v>
      </c>
      <c r="C22" s="117">
        <v>38539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1E69-83EB-4653-AB21-3B8D8F05959E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31636</v>
      </c>
      <c r="D8" s="118">
        <f t="shared" ref="D8:D21" si="0">C8/C9-1</f>
        <v>-6.146908745698354E-2</v>
      </c>
    </row>
    <row r="9" spans="1:5" x14ac:dyDescent="0.25">
      <c r="A9" s="1"/>
      <c r="B9" s="116">
        <f>B8-1</f>
        <v>2024</v>
      </c>
      <c r="C9" s="117">
        <v>33708</v>
      </c>
      <c r="D9" s="118">
        <f t="shared" si="0"/>
        <v>-6.791284149983412E-2</v>
      </c>
    </row>
    <row r="10" spans="1:5" x14ac:dyDescent="0.25">
      <c r="A10" s="1"/>
      <c r="B10" s="116">
        <f t="shared" ref="B10:B22" si="1">B9-1</f>
        <v>2023</v>
      </c>
      <c r="C10" s="117">
        <v>36164</v>
      </c>
      <c r="D10" s="118">
        <f t="shared" si="0"/>
        <v>0.12063462551516846</v>
      </c>
    </row>
    <row r="11" spans="1:5" x14ac:dyDescent="0.25">
      <c r="A11" s="1"/>
      <c r="B11" s="116">
        <f t="shared" si="1"/>
        <v>2022</v>
      </c>
      <c r="C11" s="117">
        <v>32271</v>
      </c>
      <c r="D11" s="118">
        <f t="shared" si="0"/>
        <v>0.59142913502317773</v>
      </c>
    </row>
    <row r="12" spans="1:5" x14ac:dyDescent="0.25">
      <c r="A12" s="1" t="s">
        <v>77</v>
      </c>
      <c r="B12" s="116">
        <f t="shared" si="1"/>
        <v>2021</v>
      </c>
      <c r="C12" s="117">
        <v>20278</v>
      </c>
      <c r="D12" s="118">
        <f t="shared" si="0"/>
        <v>-0.20853986963818738</v>
      </c>
    </row>
    <row r="13" spans="1:5" x14ac:dyDescent="0.25">
      <c r="A13" s="1" t="s">
        <v>79</v>
      </c>
      <c r="B13" s="116">
        <f t="shared" si="1"/>
        <v>2020</v>
      </c>
      <c r="C13" s="117">
        <v>25621</v>
      </c>
      <c r="D13" s="118">
        <f t="shared" si="0"/>
        <v>0.33980024054803115</v>
      </c>
    </row>
    <row r="14" spans="1:5" x14ac:dyDescent="0.25">
      <c r="A14" s="1" t="s">
        <v>81</v>
      </c>
      <c r="B14" s="116">
        <f t="shared" si="1"/>
        <v>2019</v>
      </c>
      <c r="C14" s="117">
        <v>19123</v>
      </c>
      <c r="D14" s="118">
        <f t="shared" si="0"/>
        <v>0.15995390027902467</v>
      </c>
    </row>
    <row r="15" spans="1:5" x14ac:dyDescent="0.25">
      <c r="A15" s="1" t="s">
        <v>83</v>
      </c>
      <c r="B15" s="116">
        <f t="shared" si="1"/>
        <v>2018</v>
      </c>
      <c r="C15" s="117">
        <v>16486</v>
      </c>
      <c r="D15" s="118">
        <f>C15/C16-1</f>
        <v>0.26601136538166181</v>
      </c>
    </row>
    <row r="16" spans="1:5" x14ac:dyDescent="0.25">
      <c r="A16" s="1" t="s">
        <v>85</v>
      </c>
      <c r="B16" s="116">
        <f t="shared" si="1"/>
        <v>2017</v>
      </c>
      <c r="C16" s="117">
        <v>13022</v>
      </c>
      <c r="D16" s="118">
        <f>C16/C17-1</f>
        <v>-0.12948726519152354</v>
      </c>
    </row>
    <row r="17" spans="1:4" x14ac:dyDescent="0.25">
      <c r="A17" s="1" t="s">
        <v>87</v>
      </c>
      <c r="B17" s="116">
        <f t="shared" si="1"/>
        <v>2016</v>
      </c>
      <c r="C17" s="117">
        <v>14959</v>
      </c>
      <c r="D17" s="118">
        <f t="shared" si="0"/>
        <v>0.70764840182648392</v>
      </c>
    </row>
    <row r="18" spans="1:4" x14ac:dyDescent="0.25">
      <c r="A18" s="1" t="s">
        <v>89</v>
      </c>
      <c r="B18" s="116">
        <f t="shared" si="1"/>
        <v>2015</v>
      </c>
      <c r="C18" s="117">
        <v>8760</v>
      </c>
      <c r="D18" s="118">
        <f t="shared" si="0"/>
        <v>-0.42113262406660945</v>
      </c>
    </row>
    <row r="19" spans="1:4" x14ac:dyDescent="0.25">
      <c r="A19" s="1" t="s">
        <v>91</v>
      </c>
      <c r="B19" s="116">
        <f t="shared" si="1"/>
        <v>2014</v>
      </c>
      <c r="C19" s="117">
        <v>15133</v>
      </c>
      <c r="D19" s="118">
        <f t="shared" si="0"/>
        <v>-9.7500327182306057E-3</v>
      </c>
    </row>
    <row r="20" spans="1:4" x14ac:dyDescent="0.25">
      <c r="A20" s="1" t="s">
        <v>93</v>
      </c>
      <c r="B20" s="116">
        <f t="shared" si="1"/>
        <v>2013</v>
      </c>
      <c r="C20" s="117">
        <v>15282</v>
      </c>
      <c r="D20" s="118">
        <f>C20/C21-1</f>
        <v>-0.43904856293359762</v>
      </c>
    </row>
    <row r="21" spans="1:4" x14ac:dyDescent="0.25">
      <c r="A21" s="1" t="s">
        <v>95</v>
      </c>
      <c r="B21" s="116">
        <f t="shared" si="1"/>
        <v>2012</v>
      </c>
      <c r="C21" s="117">
        <v>27243</v>
      </c>
      <c r="D21" s="118">
        <f t="shared" si="0"/>
        <v>1.229934601664695E-2</v>
      </c>
    </row>
    <row r="22" spans="1:4" x14ac:dyDescent="0.25">
      <c r="A22" s="1" t="s">
        <v>97</v>
      </c>
      <c r="B22" s="116">
        <f t="shared" si="1"/>
        <v>2011</v>
      </c>
      <c r="C22" s="117">
        <v>26912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B948-A5C4-4D71-AE03-DD47FC3202C5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328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20486</v>
      </c>
      <c r="D8" s="118">
        <f t="shared" ref="D8:D21" si="0">C8/C9-1</f>
        <v>0.2725013976023356</v>
      </c>
    </row>
    <row r="9" spans="1:5" x14ac:dyDescent="0.25">
      <c r="A9" s="1"/>
      <c r="B9" s="116">
        <f>B8-1</f>
        <v>2024</v>
      </c>
      <c r="C9" s="117">
        <v>16099</v>
      </c>
      <c r="D9" s="118">
        <f t="shared" si="0"/>
        <v>-0.17525614754098362</v>
      </c>
    </row>
    <row r="10" spans="1:5" x14ac:dyDescent="0.25">
      <c r="A10" s="1"/>
      <c r="B10" s="116">
        <f t="shared" ref="B10:B22" si="1">B9-1</f>
        <v>2023</v>
      </c>
      <c r="C10" s="117">
        <v>19520</v>
      </c>
      <c r="D10" s="118">
        <f t="shared" si="0"/>
        <v>0.19322696986368371</v>
      </c>
    </row>
    <row r="11" spans="1:5" x14ac:dyDescent="0.25">
      <c r="A11" s="1"/>
      <c r="B11" s="116">
        <f t="shared" si="1"/>
        <v>2022</v>
      </c>
      <c r="C11" s="117">
        <v>16359</v>
      </c>
      <c r="D11" s="118">
        <f t="shared" si="0"/>
        <v>-0.32176616915422884</v>
      </c>
    </row>
    <row r="12" spans="1:5" x14ac:dyDescent="0.25">
      <c r="A12" s="1" t="s">
        <v>77</v>
      </c>
      <c r="B12" s="116">
        <f t="shared" si="1"/>
        <v>2021</v>
      </c>
      <c r="C12" s="117">
        <v>24120</v>
      </c>
      <c r="D12" s="118">
        <f t="shared" si="0"/>
        <v>3.8599637316139432</v>
      </c>
    </row>
    <row r="13" spans="1:5" x14ac:dyDescent="0.25">
      <c r="A13" s="1" t="s">
        <v>79</v>
      </c>
      <c r="B13" s="116">
        <f t="shared" si="1"/>
        <v>2020</v>
      </c>
      <c r="C13" s="117">
        <v>4963</v>
      </c>
      <c r="D13" s="118">
        <f t="shared" si="0"/>
        <v>-0.58244994110718484</v>
      </c>
    </row>
    <row r="14" spans="1:5" x14ac:dyDescent="0.25">
      <c r="A14" s="1" t="s">
        <v>81</v>
      </c>
      <c r="B14" s="116">
        <f t="shared" si="1"/>
        <v>2019</v>
      </c>
      <c r="C14" s="117">
        <v>11886</v>
      </c>
      <c r="D14" s="118">
        <f t="shared" si="0"/>
        <v>-0.12852848449299803</v>
      </c>
    </row>
    <row r="15" spans="1:5" x14ac:dyDescent="0.25">
      <c r="A15" s="1" t="s">
        <v>83</v>
      </c>
      <c r="B15" s="116">
        <f t="shared" si="1"/>
        <v>2018</v>
      </c>
      <c r="C15" s="117">
        <v>13639</v>
      </c>
      <c r="D15" s="118">
        <f>C15/C16-1</f>
        <v>7.1629006055236033E-3</v>
      </c>
    </row>
    <row r="16" spans="1:5" x14ac:dyDescent="0.25">
      <c r="A16" s="1" t="s">
        <v>85</v>
      </c>
      <c r="B16" s="116">
        <f t="shared" si="1"/>
        <v>2017</v>
      </c>
      <c r="C16" s="117">
        <v>13542</v>
      </c>
      <c r="D16" s="118">
        <f>C16/C17-1</f>
        <v>0.16430229558937315</v>
      </c>
    </row>
    <row r="17" spans="1:4" x14ac:dyDescent="0.25">
      <c r="A17" s="1" t="s">
        <v>87</v>
      </c>
      <c r="B17" s="116">
        <f t="shared" si="1"/>
        <v>2016</v>
      </c>
      <c r="C17" s="117">
        <v>11631</v>
      </c>
      <c r="D17" s="118">
        <f t="shared" si="0"/>
        <v>-0.14446487679293862</v>
      </c>
    </row>
    <row r="18" spans="1:4" x14ac:dyDescent="0.25">
      <c r="A18" s="1" t="s">
        <v>89</v>
      </c>
      <c r="B18" s="116">
        <f t="shared" si="1"/>
        <v>2015</v>
      </c>
      <c r="C18" s="117">
        <v>13595</v>
      </c>
      <c r="D18" s="118">
        <f t="shared" si="0"/>
        <v>0.31276554654306676</v>
      </c>
    </row>
    <row r="19" spans="1:4" x14ac:dyDescent="0.25">
      <c r="A19" s="1" t="s">
        <v>91</v>
      </c>
      <c r="B19" s="116">
        <f t="shared" si="1"/>
        <v>2014</v>
      </c>
      <c r="C19" s="117">
        <v>10356</v>
      </c>
      <c r="D19" s="118">
        <f t="shared" si="0"/>
        <v>-0.26729871232489033</v>
      </c>
    </row>
    <row r="20" spans="1:4" x14ac:dyDescent="0.25">
      <c r="A20" s="1" t="s">
        <v>93</v>
      </c>
      <c r="B20" s="116">
        <f t="shared" si="1"/>
        <v>2013</v>
      </c>
      <c r="C20" s="117">
        <v>14134</v>
      </c>
      <c r="D20" s="118">
        <f>C20/C21-1</f>
        <v>0.38786331500392768</v>
      </c>
    </row>
    <row r="21" spans="1:4" x14ac:dyDescent="0.25">
      <c r="A21" s="1" t="s">
        <v>95</v>
      </c>
      <c r="B21" s="116">
        <f t="shared" si="1"/>
        <v>2012</v>
      </c>
      <c r="C21" s="117">
        <v>10184</v>
      </c>
      <c r="D21" s="118">
        <f t="shared" si="0"/>
        <v>-0.12410768039907116</v>
      </c>
    </row>
    <row r="22" spans="1:4" x14ac:dyDescent="0.25">
      <c r="A22" s="1" t="s">
        <v>97</v>
      </c>
      <c r="B22" s="116">
        <f t="shared" si="1"/>
        <v>2011</v>
      </c>
      <c r="C22" s="117">
        <v>11627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0342-BC37-4252-9406-5FC019F2A016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52</v>
      </c>
      <c r="C17" s="101">
        <v>2132</v>
      </c>
      <c r="D17" s="101">
        <v>2908</v>
      </c>
      <c r="E17" s="101">
        <v>4497</v>
      </c>
      <c r="F17" s="101">
        <v>4790</v>
      </c>
      <c r="G17" s="101">
        <v>5123</v>
      </c>
      <c r="H17" s="101">
        <v>4725</v>
      </c>
      <c r="I17" s="102">
        <f t="shared" si="0"/>
        <v>-7.7688854186999778E-2</v>
      </c>
      <c r="J17" s="102">
        <f t="shared" si="1"/>
        <v>0.62482806052269591</v>
      </c>
      <c r="K17" s="101">
        <f t="shared" si="2"/>
        <v>-398</v>
      </c>
      <c r="L17" s="101">
        <f t="shared" si="3"/>
        <v>1817</v>
      </c>
      <c r="M17" s="95">
        <f>H17/H17</f>
        <v>1</v>
      </c>
      <c r="N17" s="101">
        <v>4097</v>
      </c>
      <c r="O17" s="101">
        <v>4791</v>
      </c>
      <c r="P17" s="101">
        <v>4797</v>
      </c>
      <c r="Q17" s="101">
        <v>4605</v>
      </c>
      <c r="R17" s="101">
        <v>4633</v>
      </c>
      <c r="S17" s="102">
        <f t="shared" si="4"/>
        <v>6.0803474484256714E-3</v>
      </c>
      <c r="T17" s="102">
        <f t="shared" si="5"/>
        <v>0.13082743470832314</v>
      </c>
      <c r="U17" s="101">
        <f t="shared" si="6"/>
        <v>28</v>
      </c>
      <c r="V17" s="101">
        <f t="shared" si="7"/>
        <v>536</v>
      </c>
      <c r="W17" s="95">
        <f>R17/R17</f>
        <v>1</v>
      </c>
    </row>
    <row r="18" spans="2:23" x14ac:dyDescent="0.25">
      <c r="B18" s="96" t="s">
        <v>62</v>
      </c>
      <c r="C18" s="97">
        <v>1559</v>
      </c>
      <c r="D18" s="97">
        <v>2545</v>
      </c>
      <c r="E18" s="97">
        <v>3640</v>
      </c>
      <c r="F18" s="97">
        <v>3915</v>
      </c>
      <c r="G18" s="97">
        <v>4241</v>
      </c>
      <c r="H18" s="97">
        <v>3843</v>
      </c>
      <c r="I18" s="98">
        <f t="shared" si="0"/>
        <v>-9.3845791087007746E-2</v>
      </c>
      <c r="J18" s="98">
        <f t="shared" si="1"/>
        <v>0.5100196463654223</v>
      </c>
      <c r="K18" s="97">
        <f t="shared" si="2"/>
        <v>-398</v>
      </c>
      <c r="L18" s="97">
        <f t="shared" si="3"/>
        <v>1298</v>
      </c>
      <c r="M18" s="98">
        <f>H18/H17</f>
        <v>0.81333333333333335</v>
      </c>
      <c r="N18" s="97">
        <v>3253</v>
      </c>
      <c r="O18" s="97">
        <v>3915</v>
      </c>
      <c r="P18" s="97">
        <v>3915</v>
      </c>
      <c r="Q18" s="97">
        <v>3723</v>
      </c>
      <c r="R18" s="97">
        <v>3753</v>
      </c>
      <c r="S18" s="98">
        <f t="shared" si="4"/>
        <v>8.058017727639033E-3</v>
      </c>
      <c r="T18" s="98">
        <f t="shared" si="5"/>
        <v>0.15370427297878875</v>
      </c>
      <c r="U18" s="97">
        <f t="shared" si="6"/>
        <v>30</v>
      </c>
      <c r="V18" s="97">
        <f t="shared" si="7"/>
        <v>500</v>
      </c>
      <c r="W18" s="98">
        <f>R18/R17</f>
        <v>0.81005827757392623</v>
      </c>
    </row>
    <row r="19" spans="2:23" x14ac:dyDescent="0.25"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0"/>
        <v>-</v>
      </c>
      <c r="J19" s="100" t="str">
        <f t="shared" si="1"/>
        <v>-</v>
      </c>
      <c r="K19" s="53">
        <f t="shared" si="2"/>
        <v>0</v>
      </c>
      <c r="L19" s="53">
        <f t="shared" si="3"/>
        <v>0</v>
      </c>
      <c r="M19" s="100">
        <f>H19/H17</f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100" t="str">
        <f t="shared" si="4"/>
        <v>-</v>
      </c>
      <c r="T19" s="100" t="str">
        <f t="shared" si="5"/>
        <v>-</v>
      </c>
      <c r="U19" s="53">
        <f t="shared" si="6"/>
        <v>0</v>
      </c>
      <c r="V19" s="53">
        <f t="shared" si="7"/>
        <v>0</v>
      </c>
      <c r="W19" s="100">
        <f>R19/R17</f>
        <v>0</v>
      </c>
    </row>
    <row r="20" spans="2:23" x14ac:dyDescent="0.25">
      <c r="B20" s="99" t="s">
        <v>64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0"/>
        <v>-</v>
      </c>
      <c r="J20" s="100" t="str">
        <f t="shared" si="1"/>
        <v>-</v>
      </c>
      <c r="K20" s="53">
        <f t="shared" si="2"/>
        <v>0</v>
      </c>
      <c r="L20" s="53">
        <f t="shared" si="3"/>
        <v>0</v>
      </c>
      <c r="M20" s="100">
        <f>H20/H17</f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100" t="str">
        <f t="shared" si="4"/>
        <v>-</v>
      </c>
      <c r="T20" s="100" t="str">
        <f t="shared" si="5"/>
        <v>-</v>
      </c>
      <c r="U20" s="53">
        <f t="shared" si="6"/>
        <v>0</v>
      </c>
      <c r="V20" s="53">
        <f t="shared" si="7"/>
        <v>0</v>
      </c>
      <c r="W20" s="100">
        <f>R20/R17</f>
        <v>0</v>
      </c>
    </row>
    <row r="21" spans="2:23" x14ac:dyDescent="0.25">
      <c r="B21" s="96" t="s">
        <v>65</v>
      </c>
      <c r="C21" s="97">
        <v>573</v>
      </c>
      <c r="D21" s="97">
        <v>363</v>
      </c>
      <c r="E21" s="97">
        <v>857</v>
      </c>
      <c r="F21" s="97">
        <v>875</v>
      </c>
      <c r="G21" s="97">
        <v>882</v>
      </c>
      <c r="H21" s="97">
        <v>882</v>
      </c>
      <c r="I21" s="98">
        <f t="shared" si="0"/>
        <v>0</v>
      </c>
      <c r="J21" s="98">
        <f t="shared" si="1"/>
        <v>1.4297520661157024</v>
      </c>
      <c r="K21" s="97">
        <f t="shared" si="2"/>
        <v>0</v>
      </c>
      <c r="L21" s="97">
        <f t="shared" si="3"/>
        <v>519</v>
      </c>
      <c r="M21" s="98">
        <f>H21/H17</f>
        <v>0.18666666666666668</v>
      </c>
      <c r="N21" s="97">
        <v>844</v>
      </c>
      <c r="O21" s="97">
        <v>876</v>
      </c>
      <c r="P21" s="97">
        <v>882</v>
      </c>
      <c r="Q21" s="97">
        <v>882</v>
      </c>
      <c r="R21" s="97">
        <v>880</v>
      </c>
      <c r="S21" s="98">
        <f t="shared" si="4"/>
        <v>-2.2675736961451642E-3</v>
      </c>
      <c r="T21" s="98">
        <f t="shared" si="5"/>
        <v>4.2654028436019065E-2</v>
      </c>
      <c r="U21" s="97">
        <f t="shared" si="6"/>
        <v>-2</v>
      </c>
      <c r="V21" s="97">
        <f t="shared" si="7"/>
        <v>36</v>
      </c>
      <c r="W21" s="98">
        <f>R21/R17</f>
        <v>0.18994172242607382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6C96-AEC5-4995-B67A-A11C024D5B74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52</v>
      </c>
      <c r="C17" s="101">
        <v>6</v>
      </c>
      <c r="D17" s="101">
        <v>7</v>
      </c>
      <c r="E17" s="101">
        <v>11</v>
      </c>
      <c r="F17" s="101">
        <v>12</v>
      </c>
      <c r="G17" s="101">
        <v>13</v>
      </c>
      <c r="H17" s="101">
        <v>13</v>
      </c>
      <c r="I17" s="102">
        <f t="shared" si="2"/>
        <v>0</v>
      </c>
      <c r="J17" s="101">
        <f t="shared" si="3"/>
        <v>0</v>
      </c>
      <c r="K17" s="95">
        <f>H17/H17</f>
        <v>1</v>
      </c>
      <c r="L17" s="101">
        <v>10</v>
      </c>
      <c r="M17" s="101">
        <v>12</v>
      </c>
      <c r="N17" s="101">
        <v>12</v>
      </c>
      <c r="O17" s="101">
        <v>12</v>
      </c>
      <c r="P17" s="101">
        <v>13</v>
      </c>
      <c r="Q17" s="102">
        <f t="shared" si="0"/>
        <v>8.3333333333333259E-2</v>
      </c>
      <c r="R17" s="101">
        <f t="shared" si="1"/>
        <v>1</v>
      </c>
      <c r="S17" s="95">
        <f>P17/P17</f>
        <v>1</v>
      </c>
    </row>
    <row r="18" spans="1:19" x14ac:dyDescent="0.25">
      <c r="A18" s="1"/>
      <c r="B18" s="96" t="s">
        <v>62</v>
      </c>
      <c r="C18" s="97">
        <v>2</v>
      </c>
      <c r="D18" s="97">
        <v>3</v>
      </c>
      <c r="E18" s="97">
        <v>6</v>
      </c>
      <c r="F18" s="97">
        <v>6</v>
      </c>
      <c r="G18" s="97">
        <v>7</v>
      </c>
      <c r="H18" s="97">
        <v>7</v>
      </c>
      <c r="I18" s="98">
        <f t="shared" si="2"/>
        <v>0</v>
      </c>
      <c r="J18" s="97">
        <f t="shared" si="3"/>
        <v>0</v>
      </c>
      <c r="K18" s="98">
        <f>H18/H17</f>
        <v>0.53846153846153844</v>
      </c>
      <c r="L18" s="97">
        <v>5</v>
      </c>
      <c r="M18" s="97">
        <v>6</v>
      </c>
      <c r="N18" s="97">
        <v>6</v>
      </c>
      <c r="O18" s="97">
        <v>6</v>
      </c>
      <c r="P18" s="97">
        <v>7</v>
      </c>
      <c r="Q18" s="98">
        <f t="shared" si="0"/>
        <v>0.16666666666666674</v>
      </c>
      <c r="R18" s="97">
        <f t="shared" si="1"/>
        <v>1</v>
      </c>
      <c r="S18" s="98">
        <f>P18/P17</f>
        <v>0.53846153846153844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2"/>
        <v>-</v>
      </c>
      <c r="J19" s="53">
        <f t="shared" si="3"/>
        <v>0</v>
      </c>
      <c r="K19" s="100">
        <f>H19/H17</f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100" t="str">
        <f t="shared" si="0"/>
        <v>-</v>
      </c>
      <c r="R19" s="53">
        <f t="shared" si="1"/>
        <v>0</v>
      </c>
      <c r="S19" s="100">
        <f>P19/P17</f>
        <v>0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2"/>
        <v>-</v>
      </c>
      <c r="J20" s="53">
        <f t="shared" si="3"/>
        <v>0</v>
      </c>
      <c r="K20" s="100">
        <f>H20/H17</f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100" t="str">
        <f t="shared" si="0"/>
        <v>-</v>
      </c>
      <c r="R20" s="53">
        <f t="shared" si="1"/>
        <v>0</v>
      </c>
      <c r="S20" s="100">
        <f>P20/P17</f>
        <v>0</v>
      </c>
    </row>
    <row r="21" spans="1:19" x14ac:dyDescent="0.25">
      <c r="A21" s="1"/>
      <c r="B21" s="96" t="s">
        <v>65</v>
      </c>
      <c r="C21" s="97">
        <v>3</v>
      </c>
      <c r="D21" s="97">
        <v>3</v>
      </c>
      <c r="E21" s="97">
        <v>5</v>
      </c>
      <c r="F21" s="97">
        <v>6</v>
      </c>
      <c r="G21" s="97">
        <v>6</v>
      </c>
      <c r="H21" s="97">
        <v>6</v>
      </c>
      <c r="I21" s="98">
        <f t="shared" si="2"/>
        <v>0</v>
      </c>
      <c r="J21" s="97">
        <f t="shared" si="3"/>
        <v>0</v>
      </c>
      <c r="K21" s="98">
        <f>H21/H17</f>
        <v>0.46153846153846156</v>
      </c>
      <c r="L21" s="97">
        <v>5</v>
      </c>
      <c r="M21" s="97">
        <v>6</v>
      </c>
      <c r="N21" s="97">
        <v>6</v>
      </c>
      <c r="O21" s="97">
        <v>6</v>
      </c>
      <c r="P21" s="97">
        <v>6</v>
      </c>
      <c r="Q21" s="98">
        <f t="shared" si="0"/>
        <v>0</v>
      </c>
      <c r="R21" s="97">
        <f t="shared" si="1"/>
        <v>0</v>
      </c>
      <c r="S21" s="98">
        <f>P21/P17</f>
        <v>0.46153846153846156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6A78-1A89-4255-9176-1C29A52DC998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DEAB-34FF-4846-AF0F-D004CC1AC823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11584</v>
      </c>
      <c r="D9" s="118">
        <v>3.6785137318255252</v>
      </c>
      <c r="E9" s="117">
        <v>15634</v>
      </c>
      <c r="F9" s="118">
        <f t="shared" ref="F9:J21" si="0">IFERROR(E9/C9-1,"-")</f>
        <v>0.34962016574585641</v>
      </c>
      <c r="G9" s="117">
        <v>17228</v>
      </c>
      <c r="H9" s="118">
        <f t="shared" si="0"/>
        <v>0.10195727261097609</v>
      </c>
      <c r="I9" s="117">
        <v>20420</v>
      </c>
      <c r="J9" s="118">
        <f t="shared" si="0"/>
        <v>0.18527977710703514</v>
      </c>
      <c r="K9" s="117">
        <v>16931</v>
      </c>
      <c r="L9" s="118">
        <f t="shared" ref="L9:L14" si="1">IFERROR(K9/I9-1,"-")</f>
        <v>-0.17086190009794322</v>
      </c>
    </row>
    <row r="10" spans="1:13" x14ac:dyDescent="0.25">
      <c r="A10" s="1" t="s">
        <v>77</v>
      </c>
      <c r="B10" s="116" t="s">
        <v>78</v>
      </c>
      <c r="C10" s="117">
        <v>14671</v>
      </c>
      <c r="D10" s="118">
        <v>6.6212987012987012</v>
      </c>
      <c r="E10" s="117">
        <v>20512</v>
      </c>
      <c r="F10" s="118">
        <f t="shared" si="0"/>
        <v>0.3981323699815964</v>
      </c>
      <c r="G10" s="117">
        <v>17964</v>
      </c>
      <c r="H10" s="118">
        <f t="shared" si="0"/>
        <v>-0.12421996879875197</v>
      </c>
      <c r="I10" s="117">
        <v>19437</v>
      </c>
      <c r="J10" s="118">
        <f t="shared" si="0"/>
        <v>8.199732798931203E-2</v>
      </c>
      <c r="K10" s="117">
        <v>17589</v>
      </c>
      <c r="L10" s="118">
        <f t="shared" si="1"/>
        <v>-9.5076400679117157E-2</v>
      </c>
    </row>
    <row r="11" spans="1:13" x14ac:dyDescent="0.25">
      <c r="A11" s="1" t="s">
        <v>79</v>
      </c>
      <c r="B11" s="116" t="s">
        <v>80</v>
      </c>
      <c r="C11" s="117">
        <v>19941</v>
      </c>
      <c r="D11" s="118">
        <v>5.4680506000648723</v>
      </c>
      <c r="E11" s="117">
        <v>21527</v>
      </c>
      <c r="F11" s="118">
        <f t="shared" si="0"/>
        <v>7.953462715009274E-2</v>
      </c>
      <c r="G11" s="117">
        <v>21188</v>
      </c>
      <c r="H11" s="118">
        <f t="shared" si="0"/>
        <v>-1.5747665722116388E-2</v>
      </c>
      <c r="I11" s="117">
        <v>20505</v>
      </c>
      <c r="J11" s="118">
        <f t="shared" si="0"/>
        <v>-3.2235227487256934E-2</v>
      </c>
      <c r="K11" s="117">
        <v>18698</v>
      </c>
      <c r="L11" s="118">
        <f t="shared" si="1"/>
        <v>-8.812484759814676E-2</v>
      </c>
    </row>
    <row r="12" spans="1:13" x14ac:dyDescent="0.25">
      <c r="A12" s="1" t="s">
        <v>81</v>
      </c>
      <c r="B12" s="116" t="s">
        <v>82</v>
      </c>
      <c r="C12" s="117">
        <v>16329</v>
      </c>
      <c r="D12" s="118">
        <v>1.7798774259448416</v>
      </c>
      <c r="E12" s="117">
        <v>26292</v>
      </c>
      <c r="F12" s="118">
        <f t="shared" si="0"/>
        <v>0.61014146610325182</v>
      </c>
      <c r="G12" s="117">
        <v>20460</v>
      </c>
      <c r="H12" s="118">
        <f t="shared" si="0"/>
        <v>-0.221816522136011</v>
      </c>
      <c r="I12" s="117">
        <v>24747</v>
      </c>
      <c r="J12" s="118">
        <f t="shared" si="0"/>
        <v>0.20953079178885625</v>
      </c>
      <c r="K12" s="117">
        <v>20192</v>
      </c>
      <c r="L12" s="118">
        <f t="shared" si="1"/>
        <v>-0.18406271467248558</v>
      </c>
    </row>
    <row r="13" spans="1:13" x14ac:dyDescent="0.25">
      <c r="A13" s="1" t="s">
        <v>83</v>
      </c>
      <c r="B13" s="116" t="s">
        <v>84</v>
      </c>
      <c r="C13" s="117">
        <v>15949</v>
      </c>
      <c r="D13" s="118">
        <v>1.4305089911612314</v>
      </c>
      <c r="E13" s="117">
        <v>20694</v>
      </c>
      <c r="F13" s="118">
        <f t="shared" si="0"/>
        <v>0.29751081572512383</v>
      </c>
      <c r="G13" s="117">
        <v>21715</v>
      </c>
      <c r="H13" s="118">
        <f t="shared" si="0"/>
        <v>4.9337972359137838E-2</v>
      </c>
      <c r="I13" s="117">
        <v>23114</v>
      </c>
      <c r="J13" s="118">
        <f t="shared" si="0"/>
        <v>6.4425512318673661E-2</v>
      </c>
      <c r="K13" s="117">
        <v>19951</v>
      </c>
      <c r="L13" s="118">
        <f t="shared" si="1"/>
        <v>-0.13684347148914078</v>
      </c>
    </row>
    <row r="14" spans="1:13" x14ac:dyDescent="0.25">
      <c r="A14" s="1" t="s">
        <v>85</v>
      </c>
      <c r="B14" s="116" t="s">
        <v>86</v>
      </c>
      <c r="C14" s="117">
        <v>13606</v>
      </c>
      <c r="D14" s="118">
        <v>6.6468098448032586E-2</v>
      </c>
      <c r="E14" s="117">
        <v>22097</v>
      </c>
      <c r="F14" s="118">
        <f t="shared" si="0"/>
        <v>0.62406291342054976</v>
      </c>
      <c r="G14" s="117">
        <v>19721</v>
      </c>
      <c r="H14" s="118">
        <f t="shared" si="0"/>
        <v>-0.10752590849436572</v>
      </c>
      <c r="I14" s="117">
        <v>20354</v>
      </c>
      <c r="J14" s="118">
        <f t="shared" si="0"/>
        <v>3.2097763805080781E-2</v>
      </c>
      <c r="K14" s="117">
        <v>18082</v>
      </c>
      <c r="L14" s="118">
        <f t="shared" si="1"/>
        <v>-0.11162425076152105</v>
      </c>
    </row>
    <row r="15" spans="1:13" x14ac:dyDescent="0.25">
      <c r="A15" s="1" t="s">
        <v>87</v>
      </c>
      <c r="B15" s="116" t="s">
        <v>88</v>
      </c>
      <c r="C15" s="117">
        <v>15515</v>
      </c>
      <c r="D15" s="118">
        <v>0.45571401763933195</v>
      </c>
      <c r="E15" s="117">
        <v>21748</v>
      </c>
      <c r="F15" s="118">
        <f t="shared" si="0"/>
        <v>0.4017402513696422</v>
      </c>
      <c r="G15" s="117">
        <v>20589</v>
      </c>
      <c r="H15" s="118">
        <f t="shared" si="0"/>
        <v>-5.3292256759242207E-2</v>
      </c>
      <c r="I15" s="117">
        <v>22582</v>
      </c>
      <c r="J15" s="118">
        <f t="shared" si="0"/>
        <v>9.6799261741706832E-2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21074</v>
      </c>
      <c r="D16" s="118">
        <v>0.56462989086049453</v>
      </c>
      <c r="E16" s="117">
        <v>20367</v>
      </c>
      <c r="F16" s="118">
        <f t="shared" si="0"/>
        <v>-3.3548448324950186E-2</v>
      </c>
      <c r="G16" s="117">
        <v>22021</v>
      </c>
      <c r="H16" s="118">
        <f t="shared" si="0"/>
        <v>8.1209800166936796E-2</v>
      </c>
      <c r="I16" s="117">
        <v>22682</v>
      </c>
      <c r="J16" s="118">
        <f t="shared" si="0"/>
        <v>3.0016802143408627E-2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17425</v>
      </c>
      <c r="D17" s="118">
        <v>0.33545370938074792</v>
      </c>
      <c r="E17" s="117">
        <v>18863</v>
      </c>
      <c r="F17" s="118">
        <f t="shared" si="0"/>
        <v>8.2525107604017212E-2</v>
      </c>
      <c r="G17" s="117">
        <v>20469</v>
      </c>
      <c r="H17" s="118">
        <f t="shared" si="0"/>
        <v>8.5140221597836963E-2</v>
      </c>
      <c r="I17" s="117">
        <v>18177</v>
      </c>
      <c r="J17" s="118">
        <f t="shared" si="0"/>
        <v>-0.11197420489520737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20050</v>
      </c>
      <c r="D18" s="118">
        <v>0.50480336235364764</v>
      </c>
      <c r="E18" s="117">
        <v>26095</v>
      </c>
      <c r="F18" s="118">
        <f t="shared" si="0"/>
        <v>0.30149625935162105</v>
      </c>
      <c r="G18" s="117">
        <v>21212</v>
      </c>
      <c r="H18" s="118">
        <f t="shared" si="0"/>
        <v>-0.18712397010921633</v>
      </c>
      <c r="I18" s="117">
        <v>20345</v>
      </c>
      <c r="J18" s="118">
        <f t="shared" si="0"/>
        <v>-4.0873090703375414E-2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14824</v>
      </c>
      <c r="D19" s="118">
        <v>0.35453216374269014</v>
      </c>
      <c r="E19" s="117">
        <v>18426</v>
      </c>
      <c r="F19" s="118">
        <f t="shared" si="0"/>
        <v>0.24298434970318405</v>
      </c>
      <c r="G19" s="117">
        <v>18264</v>
      </c>
      <c r="H19" s="118">
        <f t="shared" si="0"/>
        <v>-8.7919244545751063E-3</v>
      </c>
      <c r="I19" s="117">
        <v>17280</v>
      </c>
      <c r="J19" s="118">
        <f t="shared" si="0"/>
        <v>-5.3876478318002574E-2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17905</v>
      </c>
      <c r="D20" s="118">
        <v>0.34240515819463191</v>
      </c>
      <c r="E20" s="117">
        <v>20333</v>
      </c>
      <c r="F20" s="118">
        <f t="shared" si="0"/>
        <v>0.13560457972633344</v>
      </c>
      <c r="G20" s="117">
        <v>18315</v>
      </c>
      <c r="H20" s="118">
        <f t="shared" si="0"/>
        <v>-9.9247528648010674E-2</v>
      </c>
      <c r="I20" s="117">
        <v>21025</v>
      </c>
      <c r="J20" s="118">
        <f t="shared" si="0"/>
        <v>0.14796614796614804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198873</v>
      </c>
      <c r="D21" s="121">
        <v>0.85068723885388842</v>
      </c>
      <c r="E21" s="120">
        <v>252588</v>
      </c>
      <c r="F21" s="121">
        <f t="shared" si="0"/>
        <v>0.27009699657570407</v>
      </c>
      <c r="G21" s="120">
        <v>239146</v>
      </c>
      <c r="H21" s="121">
        <f t="shared" si="0"/>
        <v>-5.3217096615832848E-2</v>
      </c>
      <c r="I21" s="120">
        <v>250668</v>
      </c>
      <c r="J21" s="121">
        <f t="shared" si="0"/>
        <v>4.8179773025682993E-2</v>
      </c>
      <c r="K21" s="120">
        <v>111443</v>
      </c>
      <c r="L21" s="121">
        <v>-0.13325866990208202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1925</v>
      </c>
      <c r="D31" s="118">
        <v>1.0721205597416579</v>
      </c>
      <c r="E31" s="117">
        <v>2578</v>
      </c>
      <c r="F31" s="118">
        <f t="shared" ref="F31:J43" si="2">IFERROR(E31/C31-1,"-")</f>
        <v>0.33922077922077931</v>
      </c>
      <c r="G31" s="117">
        <v>2281</v>
      </c>
      <c r="H31" s="118">
        <f t="shared" si="2"/>
        <v>-0.11520558572536854</v>
      </c>
      <c r="I31" s="117">
        <v>2599</v>
      </c>
      <c r="J31" s="118">
        <f t="shared" si="2"/>
        <v>0.13941253836036815</v>
      </c>
      <c r="K31" s="117">
        <v>2154</v>
      </c>
      <c r="L31" s="118">
        <f t="shared" ref="L31" si="3">IFERROR(K31/I31-1,"-")</f>
        <v>-0.17121969988457098</v>
      </c>
    </row>
    <row r="32" spans="1:13" x14ac:dyDescent="0.25">
      <c r="B32" s="116" t="s">
        <v>78</v>
      </c>
      <c r="C32" s="117">
        <v>2222</v>
      </c>
      <c r="D32" s="118">
        <v>1.2399193548387095</v>
      </c>
      <c r="E32" s="117">
        <v>2461</v>
      </c>
      <c r="F32" s="118">
        <f t="shared" si="2"/>
        <v>0.10756075607560756</v>
      </c>
      <c r="G32" s="117">
        <v>2017</v>
      </c>
      <c r="H32" s="118">
        <f t="shared" si="2"/>
        <v>-0.18041446566436403</v>
      </c>
      <c r="I32" s="117">
        <v>2452</v>
      </c>
      <c r="J32" s="118">
        <f t="shared" si="2"/>
        <v>0.21566683192860681</v>
      </c>
      <c r="K32" s="117">
        <v>2104</v>
      </c>
      <c r="L32" s="118">
        <f>IFERROR(K32/I32-1,"-")</f>
        <v>-0.1419249592169658</v>
      </c>
    </row>
    <row r="33" spans="2:13" x14ac:dyDescent="0.25">
      <c r="B33" s="116" t="s">
        <v>80</v>
      </c>
      <c r="C33" s="117">
        <v>2841</v>
      </c>
      <c r="D33" s="118">
        <v>0.49841772151898733</v>
      </c>
      <c r="E33" s="117">
        <v>3676</v>
      </c>
      <c r="F33" s="118">
        <f t="shared" si="2"/>
        <v>0.29391059486096438</v>
      </c>
      <c r="G33" s="117">
        <v>3382</v>
      </c>
      <c r="H33" s="118">
        <f t="shared" si="2"/>
        <v>-7.9978237214363479E-2</v>
      </c>
      <c r="I33" s="117">
        <v>3102</v>
      </c>
      <c r="J33" s="118">
        <f t="shared" si="2"/>
        <v>-8.2791247782377342E-2</v>
      </c>
      <c r="K33" s="117">
        <v>2649</v>
      </c>
      <c r="L33" s="118">
        <f>IFERROR(K33/I33-1,"-")</f>
        <v>-0.14603481624758219</v>
      </c>
    </row>
    <row r="34" spans="2:13" x14ac:dyDescent="0.25">
      <c r="B34" s="116" t="s">
        <v>82</v>
      </c>
      <c r="C34" s="117">
        <v>4092</v>
      </c>
      <c r="D34" s="118">
        <v>4.4182621502208974E-3</v>
      </c>
      <c r="E34" s="117">
        <v>6591</v>
      </c>
      <c r="F34" s="118">
        <f t="shared" si="2"/>
        <v>0.61070381231671544</v>
      </c>
      <c r="G34" s="117">
        <v>3903</v>
      </c>
      <c r="H34" s="118">
        <f t="shared" si="2"/>
        <v>-0.40782885753299958</v>
      </c>
      <c r="I34" s="117">
        <v>5363</v>
      </c>
      <c r="J34" s="118">
        <f t="shared" si="2"/>
        <v>0.37407122726108133</v>
      </c>
      <c r="K34" s="117">
        <v>4212</v>
      </c>
      <c r="L34" s="118">
        <f>IFERROR(K34/I34-1,"-")</f>
        <v>-0.21461868357262726</v>
      </c>
    </row>
    <row r="35" spans="2:13" x14ac:dyDescent="0.25">
      <c r="B35" s="116" t="s">
        <v>84</v>
      </c>
      <c r="C35" s="117">
        <v>4088</v>
      </c>
      <c r="D35" s="118">
        <v>-2.2243482420473581E-2</v>
      </c>
      <c r="E35" s="117">
        <v>3914</v>
      </c>
      <c r="F35" s="118">
        <f t="shared" si="2"/>
        <v>-4.2563600782778876E-2</v>
      </c>
      <c r="G35" s="117">
        <v>5934</v>
      </c>
      <c r="H35" s="118">
        <f t="shared" si="2"/>
        <v>0.51609606540623409</v>
      </c>
      <c r="I35" s="117">
        <v>6261</v>
      </c>
      <c r="J35" s="118">
        <f t="shared" si="2"/>
        <v>5.5106167846309395E-2</v>
      </c>
      <c r="K35" s="117">
        <v>4435</v>
      </c>
      <c r="L35" s="118">
        <f>IFERROR(K35/I35-1,"-")</f>
        <v>-0.29164670180482355</v>
      </c>
    </row>
    <row r="36" spans="2:13" x14ac:dyDescent="0.25">
      <c r="B36" s="116" t="s">
        <v>86</v>
      </c>
      <c r="C36" s="117">
        <v>4013</v>
      </c>
      <c r="D36" s="118">
        <v>-0.47148689582510206</v>
      </c>
      <c r="E36" s="117">
        <v>5372</v>
      </c>
      <c r="F36" s="118">
        <f t="shared" si="2"/>
        <v>0.33864938948417644</v>
      </c>
      <c r="G36" s="117">
        <v>5322</v>
      </c>
      <c r="H36" s="118">
        <f t="shared" si="2"/>
        <v>-9.3075204765450392E-3</v>
      </c>
      <c r="I36" s="117">
        <v>5416</v>
      </c>
      <c r="J36" s="118">
        <f t="shared" si="2"/>
        <v>1.7662532882374959E-2</v>
      </c>
      <c r="K36" s="117">
        <v>4505</v>
      </c>
      <c r="L36" s="118">
        <f>IFERROR(K36/I36-1,"-")</f>
        <v>-0.16820531757754797</v>
      </c>
    </row>
    <row r="37" spans="2:13" x14ac:dyDescent="0.25">
      <c r="B37" s="116" t="s">
        <v>88</v>
      </c>
      <c r="C37" s="117">
        <v>5277</v>
      </c>
      <c r="D37" s="118">
        <v>-0.10239836706922945</v>
      </c>
      <c r="E37" s="117">
        <v>6908</v>
      </c>
      <c r="F37" s="118">
        <f t="shared" si="2"/>
        <v>0.30907712715558078</v>
      </c>
      <c r="G37" s="117">
        <v>5357</v>
      </c>
      <c r="H37" s="118">
        <f t="shared" si="2"/>
        <v>-0.22452229299363058</v>
      </c>
      <c r="I37" s="117">
        <v>6557</v>
      </c>
      <c r="J37" s="118">
        <f t="shared" si="2"/>
        <v>0.22400597349262652</v>
      </c>
      <c r="K37" s="117"/>
      <c r="L37" s="118"/>
    </row>
    <row r="38" spans="2:13" x14ac:dyDescent="0.25">
      <c r="B38" s="116" t="s">
        <v>90</v>
      </c>
      <c r="C38" s="117">
        <v>7545</v>
      </c>
      <c r="D38" s="118">
        <v>0.18837612222397238</v>
      </c>
      <c r="E38" s="117">
        <v>6775</v>
      </c>
      <c r="F38" s="118">
        <f t="shared" si="2"/>
        <v>-0.10205434062292906</v>
      </c>
      <c r="G38" s="117">
        <v>6771</v>
      </c>
      <c r="H38" s="118">
        <f t="shared" si="2"/>
        <v>-5.9040590405901039E-4</v>
      </c>
      <c r="I38" s="117">
        <v>6700</v>
      </c>
      <c r="J38" s="118">
        <f t="shared" si="2"/>
        <v>-1.0485895731797368E-2</v>
      </c>
      <c r="K38" s="117"/>
      <c r="L38" s="118"/>
    </row>
    <row r="39" spans="2:13" x14ac:dyDescent="0.25">
      <c r="B39" s="116" t="s">
        <v>92</v>
      </c>
      <c r="C39" s="117">
        <v>5843</v>
      </c>
      <c r="D39" s="118">
        <v>-2.0124098608083174E-2</v>
      </c>
      <c r="E39" s="117">
        <v>5114</v>
      </c>
      <c r="F39" s="118">
        <f t="shared" si="2"/>
        <v>-0.12476467568030125</v>
      </c>
      <c r="G39" s="117">
        <v>5525</v>
      </c>
      <c r="H39" s="118">
        <f t="shared" si="2"/>
        <v>8.0367618302698451E-2</v>
      </c>
      <c r="I39" s="117">
        <v>5001</v>
      </c>
      <c r="J39" s="118">
        <f t="shared" si="2"/>
        <v>-9.4841628959276059E-2</v>
      </c>
      <c r="K39" s="117"/>
      <c r="L39" s="118"/>
    </row>
    <row r="40" spans="2:13" x14ac:dyDescent="0.25">
      <c r="B40" s="116" t="s">
        <v>94</v>
      </c>
      <c r="C40" s="117">
        <v>4253</v>
      </c>
      <c r="D40" s="118">
        <v>1.3139281828073992</v>
      </c>
      <c r="E40" s="117">
        <v>5907</v>
      </c>
      <c r="F40" s="118">
        <f t="shared" si="2"/>
        <v>0.38890195156360208</v>
      </c>
      <c r="G40" s="117">
        <v>3763</v>
      </c>
      <c r="H40" s="118">
        <f t="shared" si="2"/>
        <v>-0.3629592009480278</v>
      </c>
      <c r="I40" s="117">
        <v>3558</v>
      </c>
      <c r="J40" s="118">
        <f t="shared" si="2"/>
        <v>-5.4477810257773096E-2</v>
      </c>
      <c r="K40" s="117"/>
      <c r="L40" s="118"/>
    </row>
    <row r="41" spans="2:13" x14ac:dyDescent="0.25">
      <c r="B41" s="116" t="s">
        <v>96</v>
      </c>
      <c r="C41" s="117">
        <v>3549</v>
      </c>
      <c r="D41" s="118">
        <v>1.353448275862069</v>
      </c>
      <c r="E41" s="117">
        <v>2675</v>
      </c>
      <c r="F41" s="118">
        <f t="shared" si="2"/>
        <v>-0.24626655395886166</v>
      </c>
      <c r="G41" s="117">
        <v>2583</v>
      </c>
      <c r="H41" s="118">
        <f t="shared" si="2"/>
        <v>-3.439252336448595E-2</v>
      </c>
      <c r="I41" s="117">
        <v>2441</v>
      </c>
      <c r="J41" s="118">
        <f t="shared" si="2"/>
        <v>-5.497483546264037E-2</v>
      </c>
      <c r="K41" s="117"/>
      <c r="L41" s="118"/>
    </row>
    <row r="42" spans="2:13" x14ac:dyDescent="0.25">
      <c r="B42" s="116" t="s">
        <v>98</v>
      </c>
      <c r="C42" s="117">
        <v>2982</v>
      </c>
      <c r="D42" s="118">
        <v>-6.6958698372966197E-2</v>
      </c>
      <c r="E42" s="117">
        <v>3713</v>
      </c>
      <c r="F42" s="118">
        <f t="shared" si="2"/>
        <v>0.24513749161636489</v>
      </c>
      <c r="G42" s="117">
        <v>2969</v>
      </c>
      <c r="H42" s="118">
        <f t="shared" si="2"/>
        <v>-0.20037705359547531</v>
      </c>
      <c r="I42" s="117">
        <v>2672</v>
      </c>
      <c r="J42" s="118">
        <f t="shared" si="2"/>
        <v>-0.1000336813742001</v>
      </c>
      <c r="K42" s="117"/>
      <c r="L42" s="118"/>
    </row>
    <row r="43" spans="2:13" ht="15.75" x14ac:dyDescent="0.25">
      <c r="B43" s="119" t="s">
        <v>32</v>
      </c>
      <c r="C43" s="120">
        <v>48630</v>
      </c>
      <c r="D43" s="121">
        <v>9.531960899139591E-2</v>
      </c>
      <c r="E43" s="120">
        <v>55684</v>
      </c>
      <c r="F43" s="121">
        <f t="shared" si="2"/>
        <v>0.14505449311124829</v>
      </c>
      <c r="G43" s="120">
        <v>49807</v>
      </c>
      <c r="H43" s="121">
        <f t="shared" si="2"/>
        <v>-0.10554198692622652</v>
      </c>
      <c r="I43" s="120">
        <v>52122</v>
      </c>
      <c r="J43" s="121">
        <f t="shared" si="2"/>
        <v>4.647941052462512E-2</v>
      </c>
      <c r="K43" s="120">
        <v>20059</v>
      </c>
      <c r="L43" s="121">
        <v>-0.20378676616520464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1030</v>
      </c>
      <c r="D53" s="118">
        <v>10.839080459770114</v>
      </c>
      <c r="E53" s="117">
        <v>2122</v>
      </c>
      <c r="F53" s="118">
        <f>IFERROR(E53/C53-1,"-")</f>
        <v>1.0601941747572816</v>
      </c>
      <c r="G53" s="117">
        <v>1745</v>
      </c>
      <c r="H53" s="118">
        <f>IFERROR(G53/E53-1,"-")</f>
        <v>-0.1776625824693685</v>
      </c>
      <c r="I53" s="117">
        <v>1965</v>
      </c>
      <c r="J53" s="118">
        <f>IFERROR(I53/G53-1,"-")</f>
        <v>0.12607449856733521</v>
      </c>
      <c r="K53" s="117">
        <v>1029</v>
      </c>
      <c r="L53" s="118">
        <f t="shared" ref="L53:L58" si="4">IFERROR(K53/I53-1,"-")</f>
        <v>-0.47633587786259546</v>
      </c>
    </row>
    <row r="54" spans="1:13" x14ac:dyDescent="0.25">
      <c r="A54" s="1">
        <v>2</v>
      </c>
      <c r="B54" s="116" t="s">
        <v>78</v>
      </c>
      <c r="C54" s="117">
        <v>1304</v>
      </c>
      <c r="D54" s="118" t="s">
        <v>249</v>
      </c>
      <c r="E54" s="117">
        <v>1499</v>
      </c>
      <c r="F54" s="118">
        <f t="shared" ref="F54:J65" si="5">IFERROR(E54/C54-1,"-")</f>
        <v>0.14953987730061358</v>
      </c>
      <c r="G54" s="117">
        <v>1341</v>
      </c>
      <c r="H54" s="118">
        <f t="shared" si="5"/>
        <v>-0.10540360240160107</v>
      </c>
      <c r="I54" s="117">
        <v>1818</v>
      </c>
      <c r="J54" s="118">
        <f t="shared" si="5"/>
        <v>0.35570469798657722</v>
      </c>
      <c r="K54" s="117">
        <v>857</v>
      </c>
      <c r="L54" s="118">
        <f t="shared" si="4"/>
        <v>-0.52860286028602865</v>
      </c>
    </row>
    <row r="55" spans="1:13" x14ac:dyDescent="0.25">
      <c r="A55" s="1">
        <v>3</v>
      </c>
      <c r="B55" s="116" t="s">
        <v>80</v>
      </c>
      <c r="C55" s="117">
        <v>1397</v>
      </c>
      <c r="D55" s="118" t="s">
        <v>249</v>
      </c>
      <c r="E55" s="117">
        <v>2154</v>
      </c>
      <c r="F55" s="118">
        <f t="shared" si="5"/>
        <v>0.54187544738725846</v>
      </c>
      <c r="G55" s="117">
        <v>2524</v>
      </c>
      <c r="H55" s="118">
        <f t="shared" si="5"/>
        <v>0.17177344475394607</v>
      </c>
      <c r="I55" s="117">
        <v>2053</v>
      </c>
      <c r="J55" s="118">
        <f t="shared" si="5"/>
        <v>-0.18660855784469099</v>
      </c>
      <c r="K55" s="117">
        <v>1348</v>
      </c>
      <c r="L55" s="118">
        <f t="shared" si="4"/>
        <v>-0.34339990258158792</v>
      </c>
    </row>
    <row r="56" spans="1:13" x14ac:dyDescent="0.25">
      <c r="A56" s="1">
        <v>4</v>
      </c>
      <c r="B56" s="116" t="s">
        <v>82</v>
      </c>
      <c r="C56" s="117">
        <v>2348</v>
      </c>
      <c r="D56" s="118">
        <v>8.1007751937984498</v>
      </c>
      <c r="E56" s="117">
        <v>2696</v>
      </c>
      <c r="F56" s="118">
        <f t="shared" si="5"/>
        <v>0.14821124361158433</v>
      </c>
      <c r="G56" s="117">
        <v>2784</v>
      </c>
      <c r="H56" s="118">
        <f t="shared" si="5"/>
        <v>3.2640949554896048E-2</v>
      </c>
      <c r="I56" s="117">
        <v>3507</v>
      </c>
      <c r="J56" s="118">
        <f t="shared" si="5"/>
        <v>0.25969827586206895</v>
      </c>
      <c r="K56" s="117">
        <v>1787</v>
      </c>
      <c r="L56" s="118">
        <f t="shared" si="4"/>
        <v>-0.49044767607641859</v>
      </c>
    </row>
    <row r="57" spans="1:13" x14ac:dyDescent="0.25">
      <c r="A57" s="1">
        <v>5</v>
      </c>
      <c r="B57" s="116" t="s">
        <v>84</v>
      </c>
      <c r="C57" s="117">
        <v>2517</v>
      </c>
      <c r="D57" s="118">
        <v>3.5515370705244127</v>
      </c>
      <c r="E57" s="117">
        <v>2827</v>
      </c>
      <c r="F57" s="118">
        <f t="shared" si="5"/>
        <v>0.12316249503377041</v>
      </c>
      <c r="G57" s="117">
        <v>4403</v>
      </c>
      <c r="H57" s="118">
        <f t="shared" si="5"/>
        <v>0.55748142907675979</v>
      </c>
      <c r="I57" s="117">
        <v>3823</v>
      </c>
      <c r="J57" s="118">
        <f t="shared" si="5"/>
        <v>-0.13172836702248469</v>
      </c>
      <c r="K57" s="117">
        <v>1678</v>
      </c>
      <c r="L57" s="118">
        <f t="shared" si="4"/>
        <v>-0.56107768767983257</v>
      </c>
    </row>
    <row r="58" spans="1:13" x14ac:dyDescent="0.25">
      <c r="A58" s="1">
        <v>6</v>
      </c>
      <c r="B58" s="116" t="s">
        <v>86</v>
      </c>
      <c r="C58" s="117">
        <v>3049</v>
      </c>
      <c r="D58" s="118">
        <v>-0.27525552650344665</v>
      </c>
      <c r="E58" s="117">
        <v>3312</v>
      </c>
      <c r="F58" s="118">
        <f t="shared" si="5"/>
        <v>8.6257789439160293E-2</v>
      </c>
      <c r="G58" s="117">
        <v>3266</v>
      </c>
      <c r="H58" s="118">
        <f t="shared" si="5"/>
        <v>-1.388888888888884E-2</v>
      </c>
      <c r="I58" s="117">
        <v>3387</v>
      </c>
      <c r="J58" s="118">
        <f t="shared" si="5"/>
        <v>3.7048377219840889E-2</v>
      </c>
      <c r="K58" s="117">
        <v>1966</v>
      </c>
      <c r="L58" s="118">
        <f t="shared" si="4"/>
        <v>-0.41954532034248593</v>
      </c>
    </row>
    <row r="59" spans="1:13" x14ac:dyDescent="0.25">
      <c r="A59" s="1">
        <v>7</v>
      </c>
      <c r="B59" s="116" t="s">
        <v>88</v>
      </c>
      <c r="C59" s="117">
        <v>3973</v>
      </c>
      <c r="D59" s="118">
        <v>-2.2872602065912462E-2</v>
      </c>
      <c r="E59" s="117">
        <v>3945</v>
      </c>
      <c r="F59" s="118">
        <f t="shared" si="5"/>
        <v>-7.0475711049584611E-3</v>
      </c>
      <c r="G59" s="117">
        <v>3427</v>
      </c>
      <c r="H59" s="118">
        <f t="shared" si="5"/>
        <v>-0.13130544993662863</v>
      </c>
      <c r="I59" s="117">
        <v>3868</v>
      </c>
      <c r="J59" s="118">
        <f t="shared" si="5"/>
        <v>0.12868398015757232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4704</v>
      </c>
      <c r="D60" s="118">
        <v>0.18339622641509434</v>
      </c>
      <c r="E60" s="117">
        <v>4462</v>
      </c>
      <c r="F60" s="118">
        <f t="shared" si="5"/>
        <v>-5.1445578231292477E-2</v>
      </c>
      <c r="G60" s="117">
        <v>4116</v>
      </c>
      <c r="H60" s="118">
        <f t="shared" si="5"/>
        <v>-7.7543702375616363E-2</v>
      </c>
      <c r="I60" s="117">
        <v>3748</v>
      </c>
      <c r="J60" s="118">
        <f t="shared" si="5"/>
        <v>-8.9407191448007794E-2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3932</v>
      </c>
      <c r="D61" s="118">
        <v>0.42309084328628299</v>
      </c>
      <c r="E61" s="117">
        <v>3604</v>
      </c>
      <c r="F61" s="118">
        <f t="shared" si="5"/>
        <v>-8.3418107833163835E-2</v>
      </c>
      <c r="G61" s="117">
        <v>3544</v>
      </c>
      <c r="H61" s="118">
        <f t="shared" si="5"/>
        <v>-1.6648168701442811E-2</v>
      </c>
      <c r="I61" s="117">
        <v>2909</v>
      </c>
      <c r="J61" s="118">
        <f t="shared" si="5"/>
        <v>-0.17917607223476295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2904</v>
      </c>
      <c r="D62" s="118">
        <v>0.86153846153846159</v>
      </c>
      <c r="E62" s="117">
        <v>4407</v>
      </c>
      <c r="F62" s="118">
        <f t="shared" si="5"/>
        <v>0.51756198347107429</v>
      </c>
      <c r="G62" s="117">
        <v>2418</v>
      </c>
      <c r="H62" s="118">
        <f t="shared" si="5"/>
        <v>-0.45132743362831862</v>
      </c>
      <c r="I62" s="117">
        <v>1963</v>
      </c>
      <c r="J62" s="118">
        <f t="shared" si="5"/>
        <v>-0.18817204301075274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2830</v>
      </c>
      <c r="D63" s="118">
        <v>2.0561555075593954</v>
      </c>
      <c r="E63" s="117">
        <v>2091</v>
      </c>
      <c r="F63" s="118">
        <f t="shared" si="5"/>
        <v>-0.26113074204946995</v>
      </c>
      <c r="G63" s="117">
        <v>1863</v>
      </c>
      <c r="H63" s="118">
        <f t="shared" si="5"/>
        <v>-0.10903873744619796</v>
      </c>
      <c r="I63" s="117">
        <v>1325</v>
      </c>
      <c r="J63" s="118">
        <f t="shared" si="5"/>
        <v>-0.2887815351583467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2283</v>
      </c>
      <c r="D64" s="118">
        <v>0.21242697822623469</v>
      </c>
      <c r="E64" s="117">
        <v>3045</v>
      </c>
      <c r="F64" s="118">
        <f t="shared" si="5"/>
        <v>0.33377135348226017</v>
      </c>
      <c r="G64" s="117">
        <v>2277</v>
      </c>
      <c r="H64" s="118">
        <f t="shared" si="5"/>
        <v>-0.25221674876847289</v>
      </c>
      <c r="I64" s="117">
        <v>1270</v>
      </c>
      <c r="J64" s="118">
        <f t="shared" si="5"/>
        <v>-0.44224857268335527</v>
      </c>
      <c r="K64" s="117"/>
      <c r="L64" s="118"/>
    </row>
    <row r="65" spans="1:13" ht="15.75" x14ac:dyDescent="0.25">
      <c r="B65" s="119" t="s">
        <v>32</v>
      </c>
      <c r="C65" s="120">
        <v>32271</v>
      </c>
      <c r="D65" s="121">
        <v>0.59142913502317773</v>
      </c>
      <c r="E65" s="120">
        <v>36164</v>
      </c>
      <c r="F65" s="121">
        <f t="shared" si="5"/>
        <v>0.12063462551516846</v>
      </c>
      <c r="G65" s="120">
        <v>33708</v>
      </c>
      <c r="H65" s="121">
        <f t="shared" si="5"/>
        <v>-6.791284149983412E-2</v>
      </c>
      <c r="I65" s="120">
        <v>31636</v>
      </c>
      <c r="J65" s="121">
        <f t="shared" si="5"/>
        <v>-6.146908745698354E-2</v>
      </c>
      <c r="K65" s="120">
        <v>8665</v>
      </c>
      <c r="L65" s="121">
        <v>-0.47652993415090916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250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895</v>
      </c>
      <c r="D75" s="118">
        <v>6.2945368171021476E-2</v>
      </c>
      <c r="E75" s="117">
        <v>456</v>
      </c>
      <c r="F75" s="118">
        <f>IFERROR(E75/C75-1,"-")</f>
        <v>-0.49050279329608937</v>
      </c>
      <c r="G75" s="117">
        <v>536</v>
      </c>
      <c r="H75" s="118">
        <f>IFERROR(G75/E75-1,"-")</f>
        <v>0.17543859649122817</v>
      </c>
      <c r="I75" s="117">
        <v>634</v>
      </c>
      <c r="J75" s="118">
        <f>IFERROR(I75/G75-1,"-")</f>
        <v>0.18283582089552231</v>
      </c>
      <c r="K75" s="117">
        <v>1125</v>
      </c>
      <c r="L75" s="118">
        <f t="shared" ref="L75:L80" si="6">IFERROR(K75/I75-1,"-")</f>
        <v>0.77444794952681395</v>
      </c>
    </row>
    <row r="76" spans="1:13" x14ac:dyDescent="0.25">
      <c r="A76" s="1">
        <v>2</v>
      </c>
      <c r="B76" s="116" t="s">
        <v>78</v>
      </c>
      <c r="C76" s="117">
        <v>918</v>
      </c>
      <c r="D76" s="118">
        <v>-7.4596774193548376E-2</v>
      </c>
      <c r="E76" s="117">
        <v>962</v>
      </c>
      <c r="F76" s="118">
        <f t="shared" ref="F76:J87" si="7">IFERROR(E76/C76-1,"-")</f>
        <v>4.7930283224400849E-2</v>
      </c>
      <c r="G76" s="117">
        <v>676</v>
      </c>
      <c r="H76" s="118">
        <f t="shared" si="7"/>
        <v>-0.29729729729729726</v>
      </c>
      <c r="I76" s="117">
        <v>634</v>
      </c>
      <c r="J76" s="118">
        <f t="shared" si="7"/>
        <v>-6.2130177514792884E-2</v>
      </c>
      <c r="K76" s="117">
        <v>1247</v>
      </c>
      <c r="L76" s="118">
        <f t="shared" si="6"/>
        <v>0.96687697160883279</v>
      </c>
    </row>
    <row r="77" spans="1:13" x14ac:dyDescent="0.25">
      <c r="A77" s="1">
        <v>3</v>
      </c>
      <c r="B77" s="116" t="s">
        <v>80</v>
      </c>
      <c r="C77" s="117">
        <v>1444</v>
      </c>
      <c r="D77" s="118">
        <v>-0.23839662447257381</v>
      </c>
      <c r="E77" s="117">
        <v>1522</v>
      </c>
      <c r="F77" s="118">
        <f t="shared" si="7"/>
        <v>5.4016620498614998E-2</v>
      </c>
      <c r="G77" s="117">
        <v>858</v>
      </c>
      <c r="H77" s="118">
        <f t="shared" si="7"/>
        <v>-0.43626806833114318</v>
      </c>
      <c r="I77" s="117">
        <v>1049</v>
      </c>
      <c r="J77" s="118">
        <f t="shared" si="7"/>
        <v>0.22261072261072257</v>
      </c>
      <c r="K77" s="117">
        <v>1301</v>
      </c>
      <c r="L77" s="118">
        <f t="shared" si="6"/>
        <v>0.24022878932316494</v>
      </c>
    </row>
    <row r="78" spans="1:13" x14ac:dyDescent="0.25">
      <c r="A78" s="1">
        <v>4</v>
      </c>
      <c r="B78" s="116" t="s">
        <v>82</v>
      </c>
      <c r="C78" s="117">
        <v>1744</v>
      </c>
      <c r="D78" s="118">
        <v>-0.54297693920335433</v>
      </c>
      <c r="E78" s="117">
        <v>3895</v>
      </c>
      <c r="F78" s="118">
        <f t="shared" si="7"/>
        <v>1.2333715596330275</v>
      </c>
      <c r="G78" s="117">
        <v>1119</v>
      </c>
      <c r="H78" s="118">
        <f t="shared" si="7"/>
        <v>-0.71270860077021825</v>
      </c>
      <c r="I78" s="117">
        <v>1856</v>
      </c>
      <c r="J78" s="118">
        <f t="shared" si="7"/>
        <v>0.65862377122430749</v>
      </c>
      <c r="K78" s="117">
        <v>2425</v>
      </c>
      <c r="L78" s="118">
        <f t="shared" si="6"/>
        <v>0.30657327586206895</v>
      </c>
    </row>
    <row r="79" spans="1:13" x14ac:dyDescent="0.25">
      <c r="A79" s="1">
        <v>5</v>
      </c>
      <c r="B79" s="116" t="s">
        <v>84</v>
      </c>
      <c r="C79" s="117">
        <v>1571</v>
      </c>
      <c r="D79" s="118">
        <v>-0.56697905181918418</v>
      </c>
      <c r="E79" s="117">
        <v>1087</v>
      </c>
      <c r="F79" s="118">
        <f t="shared" si="7"/>
        <v>-0.30808402291534054</v>
      </c>
      <c r="G79" s="117">
        <v>1531</v>
      </c>
      <c r="H79" s="118">
        <f t="shared" si="7"/>
        <v>0.40846366145354196</v>
      </c>
      <c r="I79" s="117">
        <v>2438</v>
      </c>
      <c r="J79" s="118">
        <f t="shared" si="7"/>
        <v>0.59242325277596342</v>
      </c>
      <c r="K79" s="117">
        <v>2757</v>
      </c>
      <c r="L79" s="118">
        <f t="shared" si="6"/>
        <v>0.13084495488104997</v>
      </c>
    </row>
    <row r="80" spans="1:13" x14ac:dyDescent="0.25">
      <c r="A80" s="1">
        <v>6</v>
      </c>
      <c r="B80" s="116" t="s">
        <v>86</v>
      </c>
      <c r="C80" s="117">
        <v>964</v>
      </c>
      <c r="D80" s="118">
        <v>-0.7152982870643827</v>
      </c>
      <c r="E80" s="117">
        <v>2060</v>
      </c>
      <c r="F80" s="118">
        <f t="shared" si="7"/>
        <v>1.1369294605809128</v>
      </c>
      <c r="G80" s="117">
        <v>2056</v>
      </c>
      <c r="H80" s="118">
        <f t="shared" si="7"/>
        <v>-1.9417475728155109E-3</v>
      </c>
      <c r="I80" s="117">
        <v>2029</v>
      </c>
      <c r="J80" s="118">
        <f t="shared" si="7"/>
        <v>-1.3132295719844311E-2</v>
      </c>
      <c r="K80" s="117">
        <v>2539</v>
      </c>
      <c r="L80" s="118">
        <f t="shared" si="6"/>
        <v>0.25135534746180377</v>
      </c>
    </row>
    <row r="81" spans="1:13" x14ac:dyDescent="0.25">
      <c r="A81" s="1">
        <v>7</v>
      </c>
      <c r="B81" s="116" t="s">
        <v>88</v>
      </c>
      <c r="C81" s="117">
        <v>1304</v>
      </c>
      <c r="D81" s="118">
        <v>-0.28075013789299508</v>
      </c>
      <c r="E81" s="117">
        <v>2963</v>
      </c>
      <c r="F81" s="118">
        <f t="shared" si="7"/>
        <v>1.272239263803681</v>
      </c>
      <c r="G81" s="117">
        <v>1930</v>
      </c>
      <c r="H81" s="118">
        <f t="shared" si="7"/>
        <v>-0.34863314208572393</v>
      </c>
      <c r="I81" s="117">
        <v>2689</v>
      </c>
      <c r="J81" s="118">
        <f t="shared" si="7"/>
        <v>0.39326424870466314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2841</v>
      </c>
      <c r="D82" s="118">
        <v>0.19671440606571178</v>
      </c>
      <c r="E82" s="117">
        <v>2313</v>
      </c>
      <c r="F82" s="118">
        <f t="shared" si="7"/>
        <v>-0.18585005279831046</v>
      </c>
      <c r="G82" s="117">
        <v>2655</v>
      </c>
      <c r="H82" s="118">
        <f t="shared" si="7"/>
        <v>0.14785992217898825</v>
      </c>
      <c r="I82" s="117">
        <v>2952</v>
      </c>
      <c r="J82" s="118">
        <f t="shared" si="7"/>
        <v>0.11186440677966103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1911</v>
      </c>
      <c r="D83" s="118">
        <v>-0.40281250000000002</v>
      </c>
      <c r="E83" s="117">
        <v>1510</v>
      </c>
      <c r="F83" s="118">
        <f t="shared" si="7"/>
        <v>-0.20983778126635266</v>
      </c>
      <c r="G83" s="117">
        <v>1981</v>
      </c>
      <c r="H83" s="118">
        <f t="shared" si="7"/>
        <v>0.31192052980132456</v>
      </c>
      <c r="I83" s="117">
        <v>2092</v>
      </c>
      <c r="J83" s="118">
        <f t="shared" si="7"/>
        <v>5.6032306915699159E-2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1349</v>
      </c>
      <c r="D84" s="118">
        <v>3.8525179856115104</v>
      </c>
      <c r="E84" s="117">
        <v>1500</v>
      </c>
      <c r="F84" s="118">
        <f t="shared" si="7"/>
        <v>0.11193476649369893</v>
      </c>
      <c r="G84" s="117">
        <v>1345</v>
      </c>
      <c r="H84" s="118">
        <f t="shared" si="7"/>
        <v>-0.10333333333333339</v>
      </c>
      <c r="I84" s="117">
        <v>1595</v>
      </c>
      <c r="J84" s="118">
        <f t="shared" si="7"/>
        <v>0.18587360594795532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719</v>
      </c>
      <c r="D85" s="118">
        <v>0.23539518900343648</v>
      </c>
      <c r="E85" s="117">
        <v>584</v>
      </c>
      <c r="F85" s="118">
        <f t="shared" si="7"/>
        <v>-0.18776077885952713</v>
      </c>
      <c r="G85" s="117">
        <v>720</v>
      </c>
      <c r="H85" s="118">
        <f t="shared" si="7"/>
        <v>0.23287671232876717</v>
      </c>
      <c r="I85" s="117">
        <v>1116</v>
      </c>
      <c r="J85" s="118">
        <f t="shared" si="7"/>
        <v>0.55000000000000004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699</v>
      </c>
      <c r="D86" s="118">
        <v>-0.46763137852246761</v>
      </c>
      <c r="E86" s="117">
        <v>668</v>
      </c>
      <c r="F86" s="118">
        <f t="shared" si="7"/>
        <v>-4.4349070100143106E-2</v>
      </c>
      <c r="G86" s="117">
        <v>692</v>
      </c>
      <c r="H86" s="118">
        <f t="shared" si="7"/>
        <v>3.5928143712574911E-2</v>
      </c>
      <c r="I86" s="117">
        <v>1402</v>
      </c>
      <c r="J86" s="118">
        <f t="shared" si="7"/>
        <v>1.0260115606936417</v>
      </c>
      <c r="K86" s="117"/>
      <c r="L86" s="118"/>
    </row>
    <row r="87" spans="1:13" ht="15.75" x14ac:dyDescent="0.25">
      <c r="B87" s="119" t="s">
        <v>32</v>
      </c>
      <c r="C87" s="120">
        <v>16359</v>
      </c>
      <c r="D87" s="121">
        <v>-0.32176616915422884</v>
      </c>
      <c r="E87" s="120">
        <v>19520</v>
      </c>
      <c r="F87" s="121">
        <f t="shared" si="7"/>
        <v>0.19322696986368371</v>
      </c>
      <c r="G87" s="120">
        <v>16099</v>
      </c>
      <c r="H87" s="121">
        <f t="shared" si="7"/>
        <v>-0.17525614754098362</v>
      </c>
      <c r="I87" s="120">
        <v>20486</v>
      </c>
      <c r="J87" s="121">
        <f t="shared" si="7"/>
        <v>0.2725013976023356</v>
      </c>
      <c r="K87" s="120">
        <v>11394</v>
      </c>
      <c r="L87" s="121">
        <v>0.31875000000000009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251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9659</v>
      </c>
      <c r="D97" s="118">
        <v>5.2436974789915967</v>
      </c>
      <c r="E97" s="117">
        <v>13056</v>
      </c>
      <c r="F97" s="118">
        <f t="shared" ref="F97:J109" si="8">IFERROR(E97/C97-1,"-")</f>
        <v>0.35169272181385236</v>
      </c>
      <c r="G97" s="117">
        <v>14947</v>
      </c>
      <c r="H97" s="118">
        <f t="shared" si="8"/>
        <v>0.14483762254901955</v>
      </c>
      <c r="I97" s="117">
        <v>17821</v>
      </c>
      <c r="J97" s="118">
        <f t="shared" si="8"/>
        <v>0.19227938716799353</v>
      </c>
      <c r="K97" s="117">
        <v>14777</v>
      </c>
      <c r="L97" s="118">
        <f t="shared" ref="L97:L102" si="9">IFERROR(K97/I97-1,"-")</f>
        <v>-0.17080971887099494</v>
      </c>
    </row>
    <row r="98" spans="2:12" x14ac:dyDescent="0.25">
      <c r="B98" s="116" t="s">
        <v>78</v>
      </c>
      <c r="C98" s="117">
        <v>12449</v>
      </c>
      <c r="D98" s="118">
        <v>12.342979635584138</v>
      </c>
      <c r="E98" s="117">
        <v>18051</v>
      </c>
      <c r="F98" s="118">
        <f t="shared" si="8"/>
        <v>0.44999598361314153</v>
      </c>
      <c r="G98" s="117">
        <v>15947</v>
      </c>
      <c r="H98" s="118">
        <f t="shared" si="8"/>
        <v>-0.116558639410559</v>
      </c>
      <c r="I98" s="117">
        <v>16985</v>
      </c>
      <c r="J98" s="118">
        <f t="shared" si="8"/>
        <v>6.5090612654417734E-2</v>
      </c>
      <c r="K98" s="117">
        <v>15485</v>
      </c>
      <c r="L98" s="118">
        <f t="shared" si="9"/>
        <v>-8.8313217544892519E-2</v>
      </c>
    </row>
    <row r="99" spans="2:12" x14ac:dyDescent="0.25">
      <c r="B99" s="116" t="s">
        <v>80</v>
      </c>
      <c r="C99" s="117">
        <v>17100</v>
      </c>
      <c r="D99" s="118">
        <v>13.406065711878686</v>
      </c>
      <c r="E99" s="117">
        <v>17851</v>
      </c>
      <c r="F99" s="118">
        <f t="shared" si="8"/>
        <v>4.3918128654970801E-2</v>
      </c>
      <c r="G99" s="117">
        <v>17806</v>
      </c>
      <c r="H99" s="118">
        <f t="shared" si="8"/>
        <v>-2.5208671783093495E-3</v>
      </c>
      <c r="I99" s="117">
        <v>17403</v>
      </c>
      <c r="J99" s="118">
        <f t="shared" si="8"/>
        <v>-2.2632820397618825E-2</v>
      </c>
      <c r="K99" s="117">
        <v>16049</v>
      </c>
      <c r="L99" s="118">
        <f t="shared" si="9"/>
        <v>-7.7802677699247202E-2</v>
      </c>
    </row>
    <row r="100" spans="2:12" x14ac:dyDescent="0.25">
      <c r="B100" s="116" t="s">
        <v>82</v>
      </c>
      <c r="C100" s="117">
        <v>12237</v>
      </c>
      <c r="D100" s="118">
        <v>5.7983333333333329</v>
      </c>
      <c r="E100" s="117">
        <v>19701</v>
      </c>
      <c r="F100" s="118">
        <f t="shared" si="8"/>
        <v>0.6099534199558716</v>
      </c>
      <c r="G100" s="117">
        <v>16557</v>
      </c>
      <c r="H100" s="118">
        <f t="shared" si="8"/>
        <v>-0.15958580782701381</v>
      </c>
      <c r="I100" s="117">
        <v>19384</v>
      </c>
      <c r="J100" s="118">
        <f t="shared" si="8"/>
        <v>0.17074349217853468</v>
      </c>
      <c r="K100" s="117">
        <v>15980</v>
      </c>
      <c r="L100" s="118">
        <f t="shared" si="9"/>
        <v>-0.17560874948411065</v>
      </c>
    </row>
    <row r="101" spans="2:12" x14ac:dyDescent="0.25">
      <c r="B101" s="116" t="s">
        <v>84</v>
      </c>
      <c r="C101" s="117">
        <v>11861</v>
      </c>
      <c r="D101" s="118">
        <v>3.9815203695926078</v>
      </c>
      <c r="E101" s="117">
        <v>16780</v>
      </c>
      <c r="F101" s="118">
        <f t="shared" si="8"/>
        <v>0.41472051260433362</v>
      </c>
      <c r="G101" s="117">
        <v>15781</v>
      </c>
      <c r="H101" s="118">
        <f t="shared" si="8"/>
        <v>-5.9535160905840323E-2</v>
      </c>
      <c r="I101" s="117">
        <v>16853</v>
      </c>
      <c r="J101" s="118">
        <f t="shared" si="8"/>
        <v>6.7929788986756279E-2</v>
      </c>
      <c r="K101" s="117">
        <v>15516</v>
      </c>
      <c r="L101" s="118">
        <f t="shared" si="9"/>
        <v>-7.9333056429122362E-2</v>
      </c>
    </row>
    <row r="102" spans="2:12" x14ac:dyDescent="0.25">
      <c r="B102" s="116" t="s">
        <v>86</v>
      </c>
      <c r="C102" s="117">
        <v>9593</v>
      </c>
      <c r="D102" s="118">
        <v>0.85730880929332032</v>
      </c>
      <c r="E102" s="117">
        <v>16725</v>
      </c>
      <c r="F102" s="118">
        <f t="shared" si="8"/>
        <v>0.74345877202126553</v>
      </c>
      <c r="G102" s="117">
        <v>14399</v>
      </c>
      <c r="H102" s="118">
        <f t="shared" si="8"/>
        <v>-0.13907324364723472</v>
      </c>
      <c r="I102" s="117">
        <v>14938</v>
      </c>
      <c r="J102" s="118">
        <f t="shared" si="8"/>
        <v>3.7433155080213831E-2</v>
      </c>
      <c r="K102" s="117">
        <v>13577</v>
      </c>
      <c r="L102" s="118">
        <f t="shared" si="9"/>
        <v>-9.1109921006828243E-2</v>
      </c>
    </row>
    <row r="103" spans="2:12" x14ac:dyDescent="0.25">
      <c r="B103" s="116" t="s">
        <v>88</v>
      </c>
      <c r="C103" s="117">
        <v>10238</v>
      </c>
      <c r="D103" s="118">
        <v>1.1422891818372043</v>
      </c>
      <c r="E103" s="117">
        <v>14840</v>
      </c>
      <c r="F103" s="118">
        <f t="shared" si="8"/>
        <v>0.44950185583121693</v>
      </c>
      <c r="G103" s="117">
        <v>15232</v>
      </c>
      <c r="H103" s="118">
        <f t="shared" si="8"/>
        <v>2.6415094339622636E-2</v>
      </c>
      <c r="I103" s="117">
        <v>16025</v>
      </c>
      <c r="J103" s="118">
        <f t="shared" si="8"/>
        <v>5.2061449579831942E-2</v>
      </c>
      <c r="K103" s="117"/>
      <c r="L103" s="118"/>
    </row>
    <row r="104" spans="2:12" x14ac:dyDescent="0.25">
      <c r="B104" s="116" t="s">
        <v>90</v>
      </c>
      <c r="C104" s="117">
        <v>13529</v>
      </c>
      <c r="D104" s="118">
        <v>0.90014044943820215</v>
      </c>
      <c r="E104" s="117">
        <v>13592</v>
      </c>
      <c r="F104" s="118">
        <f t="shared" si="8"/>
        <v>4.6566634636706628E-3</v>
      </c>
      <c r="G104" s="117">
        <v>15250</v>
      </c>
      <c r="H104" s="118">
        <f t="shared" si="8"/>
        <v>0.12198351971748078</v>
      </c>
      <c r="I104" s="117">
        <v>15982</v>
      </c>
      <c r="J104" s="118">
        <f t="shared" si="8"/>
        <v>4.8000000000000043E-2</v>
      </c>
      <c r="K104" s="117"/>
      <c r="L104" s="118"/>
    </row>
    <row r="105" spans="2:12" x14ac:dyDescent="0.25">
      <c r="B105" s="116" t="s">
        <v>92</v>
      </c>
      <c r="C105" s="117">
        <v>11582</v>
      </c>
      <c r="D105" s="118">
        <v>0.63472124206069158</v>
      </c>
      <c r="E105" s="117">
        <v>13749</v>
      </c>
      <c r="F105" s="118">
        <f t="shared" si="8"/>
        <v>0.18710067345881543</v>
      </c>
      <c r="G105" s="117">
        <v>14944</v>
      </c>
      <c r="H105" s="118">
        <f t="shared" si="8"/>
        <v>8.6915412029965777E-2</v>
      </c>
      <c r="I105" s="117">
        <v>13176</v>
      </c>
      <c r="J105" s="118">
        <f t="shared" si="8"/>
        <v>-0.1183083511777302</v>
      </c>
      <c r="K105" s="117"/>
      <c r="L105" s="118"/>
    </row>
    <row r="106" spans="2:12" x14ac:dyDescent="0.25">
      <c r="B106" s="116" t="s">
        <v>94</v>
      </c>
      <c r="C106" s="117">
        <v>15797</v>
      </c>
      <c r="D106" s="118">
        <v>0.37532648441581062</v>
      </c>
      <c r="E106" s="117">
        <v>20188</v>
      </c>
      <c r="F106" s="118">
        <f t="shared" si="8"/>
        <v>0.27796417041210364</v>
      </c>
      <c r="G106" s="117">
        <v>17449</v>
      </c>
      <c r="H106" s="118">
        <f t="shared" si="8"/>
        <v>-0.13567465821279967</v>
      </c>
      <c r="I106" s="117">
        <v>16787</v>
      </c>
      <c r="J106" s="118">
        <f t="shared" si="8"/>
        <v>-3.7939136913290206E-2</v>
      </c>
      <c r="K106" s="117"/>
      <c r="L106" s="118"/>
    </row>
    <row r="107" spans="2:12" x14ac:dyDescent="0.25">
      <c r="B107" s="116" t="s">
        <v>96</v>
      </c>
      <c r="C107" s="117">
        <v>11275</v>
      </c>
      <c r="D107" s="118">
        <v>0.19489190334887674</v>
      </c>
      <c r="E107" s="117">
        <v>15751</v>
      </c>
      <c r="F107" s="118">
        <f t="shared" si="8"/>
        <v>0.39698447893569844</v>
      </c>
      <c r="G107" s="117">
        <v>15681</v>
      </c>
      <c r="H107" s="118">
        <f t="shared" si="8"/>
        <v>-4.4441622754111121E-3</v>
      </c>
      <c r="I107" s="117">
        <v>14839</v>
      </c>
      <c r="J107" s="118">
        <f t="shared" si="8"/>
        <v>-5.3695555130412576E-2</v>
      </c>
      <c r="K107" s="117"/>
      <c r="L107" s="118"/>
    </row>
    <row r="108" spans="2:12" x14ac:dyDescent="0.25">
      <c r="B108" s="116" t="s">
        <v>98</v>
      </c>
      <c r="C108" s="117">
        <v>14923</v>
      </c>
      <c r="D108" s="118">
        <v>0.47140603431275885</v>
      </c>
      <c r="E108" s="117">
        <v>16620</v>
      </c>
      <c r="F108" s="118">
        <f t="shared" si="8"/>
        <v>0.11371708101588163</v>
      </c>
      <c r="G108" s="117">
        <v>15346</v>
      </c>
      <c r="H108" s="118">
        <f t="shared" si="8"/>
        <v>-7.6654632972322556E-2</v>
      </c>
      <c r="I108" s="117">
        <v>18353</v>
      </c>
      <c r="J108" s="118">
        <f t="shared" si="8"/>
        <v>0.19594682653460183</v>
      </c>
      <c r="K108" s="117"/>
      <c r="L108" s="118"/>
    </row>
    <row r="109" spans="2:12" ht="15.75" x14ac:dyDescent="0.25">
      <c r="B109" s="119" t="s">
        <v>32</v>
      </c>
      <c r="C109" s="120">
        <v>150243</v>
      </c>
      <c r="D109" s="121">
        <v>1.3825026561583229</v>
      </c>
      <c r="E109" s="120">
        <v>196904</v>
      </c>
      <c r="F109" s="121">
        <f t="shared" si="8"/>
        <v>0.31057020959379145</v>
      </c>
      <c r="G109" s="120">
        <v>189339</v>
      </c>
      <c r="H109" s="121">
        <f t="shared" si="8"/>
        <v>-3.841973753707395E-2</v>
      </c>
      <c r="I109" s="120">
        <v>198546</v>
      </c>
      <c r="J109" s="121">
        <f t="shared" si="8"/>
        <v>4.8627065739229591E-2</v>
      </c>
      <c r="K109" s="120">
        <v>91384</v>
      </c>
      <c r="L109" s="121">
        <v>-0.11607211947690166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252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4461</v>
      </c>
      <c r="D119" s="118">
        <v>6.4349999999999996</v>
      </c>
      <c r="E119" s="117">
        <v>7408</v>
      </c>
      <c r="F119" s="118">
        <f t="shared" ref="F119:J131" si="10">IFERROR(E119/C119-1,"-")</f>
        <v>0.6606142120600762</v>
      </c>
      <c r="G119" s="117">
        <v>8300</v>
      </c>
      <c r="H119" s="118">
        <f t="shared" si="10"/>
        <v>0.12041036717062625</v>
      </c>
      <c r="I119" s="117">
        <v>9799</v>
      </c>
      <c r="J119" s="118">
        <f t="shared" si="10"/>
        <v>0.18060240963855412</v>
      </c>
      <c r="K119" s="117">
        <v>8607</v>
      </c>
      <c r="L119" s="118">
        <f t="shared" ref="L119:L124" si="11">IFERROR(K119/I119-1,"-")</f>
        <v>-0.12164506582304313</v>
      </c>
    </row>
    <row r="120" spans="1:13" x14ac:dyDescent="0.25">
      <c r="B120" s="116" t="s">
        <v>78</v>
      </c>
      <c r="C120" s="117">
        <v>6730</v>
      </c>
      <c r="D120" s="118">
        <v>92.472222222222229</v>
      </c>
      <c r="E120" s="117">
        <v>11400</v>
      </c>
      <c r="F120" s="118">
        <f t="shared" si="10"/>
        <v>0.69390787518573549</v>
      </c>
      <c r="G120" s="117">
        <v>8996</v>
      </c>
      <c r="H120" s="118">
        <f t="shared" si="10"/>
        <v>-0.21087719298245611</v>
      </c>
      <c r="I120" s="117">
        <v>9024</v>
      </c>
      <c r="J120" s="118">
        <f t="shared" si="10"/>
        <v>3.1124944419742562E-3</v>
      </c>
      <c r="K120" s="117">
        <v>8616</v>
      </c>
      <c r="L120" s="118">
        <f t="shared" si="11"/>
        <v>-4.5212765957446832E-2</v>
      </c>
    </row>
    <row r="121" spans="1:13" x14ac:dyDescent="0.25">
      <c r="B121" s="116" t="s">
        <v>80</v>
      </c>
      <c r="C121" s="117">
        <v>8538</v>
      </c>
      <c r="D121" s="118">
        <v>48.929824561403507</v>
      </c>
      <c r="E121" s="117">
        <v>11193</v>
      </c>
      <c r="F121" s="118">
        <f t="shared" si="10"/>
        <v>0.31096275474349966</v>
      </c>
      <c r="G121" s="117">
        <v>10352</v>
      </c>
      <c r="H121" s="118">
        <f t="shared" si="10"/>
        <v>-7.51362458679532E-2</v>
      </c>
      <c r="I121" s="117">
        <v>9405</v>
      </c>
      <c r="J121" s="118">
        <f t="shared" si="10"/>
        <v>-9.1479907264296778E-2</v>
      </c>
      <c r="K121" s="117">
        <v>9805</v>
      </c>
      <c r="L121" s="118">
        <f t="shared" si="11"/>
        <v>4.2530568846358419E-2</v>
      </c>
    </row>
    <row r="122" spans="1:13" x14ac:dyDescent="0.25">
      <c r="B122" s="116" t="s">
        <v>82</v>
      </c>
      <c r="C122" s="117">
        <v>7844</v>
      </c>
      <c r="D122" s="118">
        <v>98.291139240506325</v>
      </c>
      <c r="E122" s="117">
        <v>12880</v>
      </c>
      <c r="F122" s="118">
        <f t="shared" si="10"/>
        <v>0.64201937786843444</v>
      </c>
      <c r="G122" s="117">
        <v>10335</v>
      </c>
      <c r="H122" s="118">
        <f t="shared" si="10"/>
        <v>-0.1975931677018633</v>
      </c>
      <c r="I122" s="117">
        <v>11340</v>
      </c>
      <c r="J122" s="118">
        <f t="shared" si="10"/>
        <v>9.7242380261248096E-2</v>
      </c>
      <c r="K122" s="117">
        <v>9630</v>
      </c>
      <c r="L122" s="118">
        <f t="shared" si="11"/>
        <v>-0.15079365079365081</v>
      </c>
    </row>
    <row r="123" spans="1:13" x14ac:dyDescent="0.25">
      <c r="B123" s="116" t="s">
        <v>84</v>
      </c>
      <c r="C123" s="117">
        <v>7614</v>
      </c>
      <c r="D123" s="118">
        <v>50.100671140939596</v>
      </c>
      <c r="E123" s="117">
        <v>11897</v>
      </c>
      <c r="F123" s="118">
        <f t="shared" si="10"/>
        <v>0.56251641712634615</v>
      </c>
      <c r="G123" s="117">
        <v>10229</v>
      </c>
      <c r="H123" s="118">
        <f t="shared" si="10"/>
        <v>-0.14020341262503155</v>
      </c>
      <c r="I123" s="117">
        <v>11034</v>
      </c>
      <c r="J123" s="118">
        <f t="shared" si="10"/>
        <v>7.8697819923746248E-2</v>
      </c>
      <c r="K123" s="117">
        <v>10496</v>
      </c>
      <c r="L123" s="118">
        <f t="shared" si="11"/>
        <v>-4.8758383179264064E-2</v>
      </c>
    </row>
    <row r="124" spans="1:13" x14ac:dyDescent="0.25">
      <c r="B124" s="116" t="s">
        <v>86</v>
      </c>
      <c r="C124" s="117">
        <v>6784</v>
      </c>
      <c r="D124" s="118">
        <v>15.668304668304668</v>
      </c>
      <c r="E124" s="117">
        <v>11071</v>
      </c>
      <c r="F124" s="118">
        <f t="shared" si="10"/>
        <v>0.63192806603773577</v>
      </c>
      <c r="G124" s="117">
        <v>9672</v>
      </c>
      <c r="H124" s="118">
        <f t="shared" si="10"/>
        <v>-0.12636618191671933</v>
      </c>
      <c r="I124" s="117">
        <v>9636</v>
      </c>
      <c r="J124" s="118">
        <f t="shared" si="10"/>
        <v>-3.7220843672456372E-3</v>
      </c>
      <c r="K124" s="117">
        <v>8713</v>
      </c>
      <c r="L124" s="118">
        <f t="shared" si="11"/>
        <v>-9.578663345786631E-2</v>
      </c>
    </row>
    <row r="125" spans="1:13" x14ac:dyDescent="0.25">
      <c r="B125" s="116" t="s">
        <v>88</v>
      </c>
      <c r="C125" s="117">
        <v>6493</v>
      </c>
      <c r="D125" s="118">
        <v>4.1654733492442322</v>
      </c>
      <c r="E125" s="117">
        <v>9714</v>
      </c>
      <c r="F125" s="118">
        <f t="shared" si="10"/>
        <v>0.49607269367010631</v>
      </c>
      <c r="G125" s="117">
        <v>9908</v>
      </c>
      <c r="H125" s="118">
        <f t="shared" si="10"/>
        <v>1.9971175622812476E-2</v>
      </c>
      <c r="I125" s="117">
        <v>10415</v>
      </c>
      <c r="J125" s="118">
        <f t="shared" si="10"/>
        <v>5.1170771094065426E-2</v>
      </c>
      <c r="K125" s="117"/>
      <c r="L125" s="118"/>
    </row>
    <row r="126" spans="1:13" x14ac:dyDescent="0.25">
      <c r="B126" s="116" t="s">
        <v>90</v>
      </c>
      <c r="C126" s="117">
        <v>9215</v>
      </c>
      <c r="D126" s="118">
        <v>1.6764449607900089</v>
      </c>
      <c r="E126" s="117">
        <v>9184</v>
      </c>
      <c r="F126" s="118">
        <f t="shared" si="10"/>
        <v>-3.3640803038523792E-3</v>
      </c>
      <c r="G126" s="117">
        <v>9915</v>
      </c>
      <c r="H126" s="118">
        <f t="shared" si="10"/>
        <v>7.9594947735191601E-2</v>
      </c>
      <c r="I126" s="117">
        <v>11125</v>
      </c>
      <c r="J126" s="118">
        <f t="shared" si="10"/>
        <v>0.12203731719616751</v>
      </c>
      <c r="K126" s="117"/>
      <c r="L126" s="118"/>
    </row>
    <row r="127" spans="1:13" x14ac:dyDescent="0.25">
      <c r="B127" s="116" t="s">
        <v>92</v>
      </c>
      <c r="C127" s="117">
        <v>7683</v>
      </c>
      <c r="D127" s="118">
        <v>1.1771039954661378</v>
      </c>
      <c r="E127" s="117">
        <v>9672</v>
      </c>
      <c r="F127" s="118">
        <f t="shared" si="10"/>
        <v>0.25888324873096447</v>
      </c>
      <c r="G127" s="117">
        <v>9883</v>
      </c>
      <c r="H127" s="118">
        <f t="shared" si="10"/>
        <v>2.1815550041356602E-2</v>
      </c>
      <c r="I127" s="117">
        <v>8592</v>
      </c>
      <c r="J127" s="118">
        <f t="shared" si="10"/>
        <v>-0.13062835171506626</v>
      </c>
      <c r="K127" s="117"/>
      <c r="L127" s="118"/>
    </row>
    <row r="128" spans="1:13" x14ac:dyDescent="0.25">
      <c r="A128" s="122"/>
      <c r="B128" s="116" t="s">
        <v>94</v>
      </c>
      <c r="C128" s="117">
        <v>10291</v>
      </c>
      <c r="D128" s="118">
        <v>0.42831367106176277</v>
      </c>
      <c r="E128" s="117">
        <v>14584</v>
      </c>
      <c r="F128" s="118">
        <f t="shared" si="10"/>
        <v>0.41716062578952484</v>
      </c>
      <c r="G128" s="117">
        <v>10648</v>
      </c>
      <c r="H128" s="118">
        <f t="shared" si="10"/>
        <v>-0.26988480526604497</v>
      </c>
      <c r="I128" s="117">
        <v>10545</v>
      </c>
      <c r="J128" s="118">
        <f t="shared" si="10"/>
        <v>-9.6731780616078344E-3</v>
      </c>
      <c r="K128" s="117"/>
      <c r="L128" s="118"/>
    </row>
    <row r="129" spans="2:13" x14ac:dyDescent="0.25">
      <c r="B129" s="116" t="s">
        <v>96</v>
      </c>
      <c r="C129" s="117">
        <v>6030</v>
      </c>
      <c r="D129" s="118">
        <v>0.13495200451722189</v>
      </c>
      <c r="E129" s="117">
        <v>9172</v>
      </c>
      <c r="F129" s="118">
        <f t="shared" si="10"/>
        <v>0.52106135986732993</v>
      </c>
      <c r="G129" s="117">
        <v>9348</v>
      </c>
      <c r="H129" s="118">
        <f t="shared" si="10"/>
        <v>1.9188835586567921E-2</v>
      </c>
      <c r="I129" s="117">
        <v>9010</v>
      </c>
      <c r="J129" s="118">
        <f t="shared" si="10"/>
        <v>-3.615746683782628E-2</v>
      </c>
      <c r="K129" s="117"/>
      <c r="L129" s="118"/>
    </row>
    <row r="130" spans="2:13" x14ac:dyDescent="0.25">
      <c r="B130" s="116" t="s">
        <v>98</v>
      </c>
      <c r="C130" s="117">
        <v>9121</v>
      </c>
      <c r="D130" s="118">
        <v>0.98844560715064311</v>
      </c>
      <c r="E130" s="117">
        <v>9933</v>
      </c>
      <c r="F130" s="118">
        <f t="shared" si="10"/>
        <v>8.9025326170375951E-2</v>
      </c>
      <c r="G130" s="117">
        <v>9148</v>
      </c>
      <c r="H130" s="118">
        <f t="shared" si="10"/>
        <v>-7.9029497634148793E-2</v>
      </c>
      <c r="I130" s="117">
        <v>8513</v>
      </c>
      <c r="J130" s="118">
        <f t="shared" si="10"/>
        <v>-6.9414079580236154E-2</v>
      </c>
      <c r="K130" s="117"/>
      <c r="L130" s="118"/>
    </row>
    <row r="131" spans="2:13" ht="15.75" x14ac:dyDescent="0.25">
      <c r="B131" s="119" t="s">
        <v>32</v>
      </c>
      <c r="C131" s="120">
        <v>90804</v>
      </c>
      <c r="D131" s="121">
        <v>2.3866925257347456</v>
      </c>
      <c r="E131" s="120">
        <v>128108</v>
      </c>
      <c r="F131" s="121">
        <f t="shared" si="10"/>
        <v>0.41081890665609455</v>
      </c>
      <c r="G131" s="120">
        <v>116734</v>
      </c>
      <c r="H131" s="121">
        <f t="shared" si="10"/>
        <v>-8.8784463109251588E-2</v>
      </c>
      <c r="I131" s="120">
        <v>118438</v>
      </c>
      <c r="J131" s="121">
        <f t="shared" si="10"/>
        <v>1.4597289564308502E-2</v>
      </c>
      <c r="K131" s="120">
        <v>55867</v>
      </c>
      <c r="L131" s="121">
        <v>-7.2562170058766862E-2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253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681</v>
      </c>
      <c r="D141" s="118">
        <v>0.45512820512820507</v>
      </c>
      <c r="E141" s="117">
        <v>799</v>
      </c>
      <c r="F141" s="118">
        <f t="shared" ref="F141:J153" si="12">IFERROR(E141/C141-1,"-")</f>
        <v>0.17327459618208518</v>
      </c>
      <c r="G141" s="117">
        <v>977</v>
      </c>
      <c r="H141" s="118">
        <f t="shared" si="12"/>
        <v>0.22277847309136423</v>
      </c>
      <c r="I141" s="117">
        <v>856</v>
      </c>
      <c r="J141" s="118">
        <f t="shared" si="12"/>
        <v>-0.12384851586489254</v>
      </c>
      <c r="K141" s="117">
        <v>819</v>
      </c>
      <c r="L141" s="118">
        <f t="shared" ref="L141:L146" si="13">IFERROR(K141/I141-1,"-")</f>
        <v>-4.3224299065420579E-2</v>
      </c>
    </row>
    <row r="142" spans="2:13" x14ac:dyDescent="0.25">
      <c r="B142" s="116" t="s">
        <v>78</v>
      </c>
      <c r="C142" s="117">
        <v>493</v>
      </c>
      <c r="D142" s="118">
        <v>3.0081300813008127</v>
      </c>
      <c r="E142" s="117">
        <v>970</v>
      </c>
      <c r="F142" s="118">
        <f t="shared" si="12"/>
        <v>0.96754563894523327</v>
      </c>
      <c r="G142" s="117">
        <v>722</v>
      </c>
      <c r="H142" s="118">
        <f t="shared" si="12"/>
        <v>-0.25567010309278349</v>
      </c>
      <c r="I142" s="117">
        <v>749</v>
      </c>
      <c r="J142" s="118">
        <f t="shared" si="12"/>
        <v>3.7396121883656486E-2</v>
      </c>
      <c r="K142" s="117">
        <v>978</v>
      </c>
      <c r="L142" s="118">
        <f t="shared" si="13"/>
        <v>0.30574098798397853</v>
      </c>
    </row>
    <row r="143" spans="2:13" x14ac:dyDescent="0.25">
      <c r="B143" s="116" t="s">
        <v>80</v>
      </c>
      <c r="C143" s="117">
        <v>1542</v>
      </c>
      <c r="D143" s="118">
        <v>3.5756676557863498</v>
      </c>
      <c r="E143" s="117">
        <v>991</v>
      </c>
      <c r="F143" s="118">
        <f t="shared" si="12"/>
        <v>-0.35732814526588841</v>
      </c>
      <c r="G143" s="117">
        <v>1079</v>
      </c>
      <c r="H143" s="118">
        <f t="shared" si="12"/>
        <v>8.8799192734611454E-2</v>
      </c>
      <c r="I143" s="117">
        <v>1207</v>
      </c>
      <c r="J143" s="118">
        <f t="shared" si="12"/>
        <v>0.11862835959221507</v>
      </c>
      <c r="K143" s="117">
        <v>1274</v>
      </c>
      <c r="L143" s="118">
        <f t="shared" si="13"/>
        <v>5.5509527754763921E-2</v>
      </c>
    </row>
    <row r="144" spans="2:13" x14ac:dyDescent="0.25">
      <c r="B144" s="116" t="s">
        <v>82</v>
      </c>
      <c r="C144" s="117">
        <v>450</v>
      </c>
      <c r="D144" s="118">
        <v>0.33928571428571419</v>
      </c>
      <c r="E144" s="117">
        <v>1079</v>
      </c>
      <c r="F144" s="118">
        <f t="shared" si="12"/>
        <v>1.3977777777777778</v>
      </c>
      <c r="G144" s="117">
        <v>593</v>
      </c>
      <c r="H144" s="118">
        <f t="shared" si="12"/>
        <v>-0.45041705282669142</v>
      </c>
      <c r="I144" s="117">
        <v>1089</v>
      </c>
      <c r="J144" s="118">
        <f t="shared" si="12"/>
        <v>0.83642495784148396</v>
      </c>
      <c r="K144" s="117">
        <v>841</v>
      </c>
      <c r="L144" s="118">
        <f t="shared" si="13"/>
        <v>-0.2277318640955005</v>
      </c>
    </row>
    <row r="145" spans="1:13" x14ac:dyDescent="0.25">
      <c r="B145" s="116" t="s">
        <v>84</v>
      </c>
      <c r="C145" s="117">
        <v>288</v>
      </c>
      <c r="D145" s="118">
        <v>-0.27638190954773867</v>
      </c>
      <c r="E145" s="117">
        <v>523</v>
      </c>
      <c r="F145" s="118">
        <f t="shared" si="12"/>
        <v>0.81597222222222232</v>
      </c>
      <c r="G145" s="117">
        <v>557</v>
      </c>
      <c r="H145" s="118">
        <f t="shared" si="12"/>
        <v>6.5009560229445595E-2</v>
      </c>
      <c r="I145" s="117">
        <v>654</v>
      </c>
      <c r="J145" s="118">
        <f t="shared" si="12"/>
        <v>0.17414721723518856</v>
      </c>
      <c r="K145" s="117">
        <v>413</v>
      </c>
      <c r="L145" s="118">
        <f t="shared" si="13"/>
        <v>-0.36850152905198774</v>
      </c>
    </row>
    <row r="146" spans="1:13" x14ac:dyDescent="0.25">
      <c r="B146" s="116" t="s">
        <v>86</v>
      </c>
      <c r="C146" s="117">
        <v>179</v>
      </c>
      <c r="D146" s="118">
        <v>-0.91431306845380567</v>
      </c>
      <c r="E146" s="117">
        <v>633</v>
      </c>
      <c r="F146" s="118">
        <f t="shared" si="12"/>
        <v>2.5363128491620111</v>
      </c>
      <c r="G146" s="117">
        <v>501</v>
      </c>
      <c r="H146" s="118">
        <f t="shared" si="12"/>
        <v>-0.20853080568720384</v>
      </c>
      <c r="I146" s="117">
        <v>708</v>
      </c>
      <c r="J146" s="118">
        <f t="shared" si="12"/>
        <v>0.41317365269461082</v>
      </c>
      <c r="K146" s="117">
        <v>420</v>
      </c>
      <c r="L146" s="118">
        <f t="shared" si="13"/>
        <v>-0.40677966101694918</v>
      </c>
    </row>
    <row r="147" spans="1:13" x14ac:dyDescent="0.25">
      <c r="B147" s="116" t="s">
        <v>88</v>
      </c>
      <c r="C147" s="117">
        <v>235</v>
      </c>
      <c r="D147" s="118">
        <v>-0.44705882352941173</v>
      </c>
      <c r="E147" s="117">
        <v>368</v>
      </c>
      <c r="F147" s="118">
        <f t="shared" si="12"/>
        <v>0.56595744680851068</v>
      </c>
      <c r="G147" s="117">
        <v>525</v>
      </c>
      <c r="H147" s="118">
        <f t="shared" si="12"/>
        <v>0.42663043478260865</v>
      </c>
      <c r="I147" s="117">
        <v>572</v>
      </c>
      <c r="J147" s="118">
        <f t="shared" si="12"/>
        <v>8.9523809523809561E-2</v>
      </c>
      <c r="K147" s="117"/>
      <c r="L147" s="118"/>
    </row>
    <row r="148" spans="1:13" x14ac:dyDescent="0.25">
      <c r="B148" s="116" t="s">
        <v>90</v>
      </c>
      <c r="C148" s="117">
        <v>365</v>
      </c>
      <c r="D148" s="118">
        <v>1.1080332409972193E-2</v>
      </c>
      <c r="E148" s="117">
        <v>339</v>
      </c>
      <c r="F148" s="118">
        <f t="shared" si="12"/>
        <v>-7.1232876712328808E-2</v>
      </c>
      <c r="G148" s="117">
        <v>575</v>
      </c>
      <c r="H148" s="118">
        <f t="shared" si="12"/>
        <v>0.69616519174041303</v>
      </c>
      <c r="I148" s="117">
        <v>466</v>
      </c>
      <c r="J148" s="118">
        <f t="shared" si="12"/>
        <v>-0.18956521739130439</v>
      </c>
      <c r="K148" s="117"/>
      <c r="L148" s="118"/>
    </row>
    <row r="149" spans="1:13" x14ac:dyDescent="0.25">
      <c r="B149" s="116" t="s">
        <v>92</v>
      </c>
      <c r="C149" s="117">
        <v>409</v>
      </c>
      <c r="D149" s="118">
        <v>-0.21647509578544066</v>
      </c>
      <c r="E149" s="117">
        <v>570</v>
      </c>
      <c r="F149" s="118">
        <f t="shared" si="12"/>
        <v>0.39364303178484117</v>
      </c>
      <c r="G149" s="117">
        <v>486</v>
      </c>
      <c r="H149" s="118">
        <f t="shared" si="12"/>
        <v>-0.14736842105263159</v>
      </c>
      <c r="I149" s="117">
        <v>595</v>
      </c>
      <c r="J149" s="118">
        <f t="shared" si="12"/>
        <v>0.22427983539094654</v>
      </c>
      <c r="K149" s="117"/>
      <c r="L149" s="118"/>
    </row>
    <row r="150" spans="1:13" x14ac:dyDescent="0.25">
      <c r="A150" s="122"/>
      <c r="B150" s="116" t="s">
        <v>94</v>
      </c>
      <c r="C150" s="117">
        <v>495</v>
      </c>
      <c r="D150" s="118">
        <v>-0.22413793103448276</v>
      </c>
      <c r="E150" s="117">
        <v>573</v>
      </c>
      <c r="F150" s="118">
        <f t="shared" si="12"/>
        <v>0.15757575757575748</v>
      </c>
      <c r="G150" s="117">
        <v>733</v>
      </c>
      <c r="H150" s="118">
        <f t="shared" si="12"/>
        <v>0.27923211169284468</v>
      </c>
      <c r="I150" s="117">
        <v>883</v>
      </c>
      <c r="J150" s="118">
        <f t="shared" si="12"/>
        <v>0.2046384720327421</v>
      </c>
      <c r="K150" s="117"/>
      <c r="L150" s="118"/>
    </row>
    <row r="151" spans="1:13" x14ac:dyDescent="0.25">
      <c r="B151" s="116" t="s">
        <v>96</v>
      </c>
      <c r="C151" s="117">
        <v>972</v>
      </c>
      <c r="D151" s="118">
        <v>0.37677053824362616</v>
      </c>
      <c r="E151" s="117">
        <v>960</v>
      </c>
      <c r="F151" s="118">
        <f t="shared" si="12"/>
        <v>-1.2345679012345734E-2</v>
      </c>
      <c r="G151" s="117">
        <v>998</v>
      </c>
      <c r="H151" s="118">
        <f t="shared" si="12"/>
        <v>3.9583333333333304E-2</v>
      </c>
      <c r="I151" s="117">
        <v>998</v>
      </c>
      <c r="J151" s="118">
        <f t="shared" si="12"/>
        <v>0</v>
      </c>
      <c r="K151" s="117"/>
      <c r="L151" s="118"/>
    </row>
    <row r="152" spans="1:13" x14ac:dyDescent="0.25">
      <c r="B152" s="116" t="s">
        <v>98</v>
      </c>
      <c r="C152" s="117">
        <v>835</v>
      </c>
      <c r="D152" s="118">
        <v>5.1637279596977281E-2</v>
      </c>
      <c r="E152" s="117">
        <v>1075</v>
      </c>
      <c r="F152" s="118">
        <f t="shared" si="12"/>
        <v>0.28742514970059885</v>
      </c>
      <c r="G152" s="117">
        <v>770</v>
      </c>
      <c r="H152" s="118">
        <f t="shared" si="12"/>
        <v>-0.28372093023255818</v>
      </c>
      <c r="I152" s="117">
        <v>1060</v>
      </c>
      <c r="J152" s="118">
        <f t="shared" si="12"/>
        <v>0.37662337662337664</v>
      </c>
      <c r="K152" s="117"/>
      <c r="L152" s="118"/>
    </row>
    <row r="153" spans="1:13" ht="15.75" x14ac:dyDescent="0.25">
      <c r="B153" s="119" t="s">
        <v>32</v>
      </c>
      <c r="C153" s="120">
        <v>6944</v>
      </c>
      <c r="D153" s="121">
        <v>-3.5153536195637103E-2</v>
      </c>
      <c r="E153" s="120">
        <v>8880</v>
      </c>
      <c r="F153" s="121">
        <f t="shared" si="12"/>
        <v>0.27880184331797242</v>
      </c>
      <c r="G153" s="120">
        <v>8516</v>
      </c>
      <c r="H153" s="121">
        <f t="shared" si="12"/>
        <v>-4.0990990990991016E-2</v>
      </c>
      <c r="I153" s="120">
        <v>9837</v>
      </c>
      <c r="J153" s="121">
        <f t="shared" si="12"/>
        <v>0.15511977454203851</v>
      </c>
      <c r="K153" s="120">
        <v>4745</v>
      </c>
      <c r="L153" s="121">
        <v>-9.84229526885807E-2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254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556</v>
      </c>
      <c r="D163" s="118">
        <v>1.0592592592592593</v>
      </c>
      <c r="E163" s="117">
        <v>786</v>
      </c>
      <c r="F163" s="118">
        <f t="shared" ref="F163:J175" si="14">IFERROR(E163/C163-1,"-")</f>
        <v>0.41366906474820153</v>
      </c>
      <c r="G163" s="117">
        <v>785</v>
      </c>
      <c r="H163" s="118">
        <f t="shared" si="14"/>
        <v>-1.2722646310432406E-3</v>
      </c>
      <c r="I163" s="117">
        <v>1152</v>
      </c>
      <c r="J163" s="118">
        <f t="shared" si="14"/>
        <v>0.46751592356687888</v>
      </c>
      <c r="K163" s="117">
        <v>1003</v>
      </c>
      <c r="L163" s="118">
        <f t="shared" ref="L163:L168" si="15">IFERROR(K163/I163-1,"-")</f>
        <v>-0.12934027777777779</v>
      </c>
    </row>
    <row r="164" spans="2:12" x14ac:dyDescent="0.25">
      <c r="B164" s="116" t="s">
        <v>78</v>
      </c>
      <c r="C164" s="117">
        <v>884</v>
      </c>
      <c r="D164" s="118">
        <v>1.9664429530201342</v>
      </c>
      <c r="E164" s="117">
        <v>1866</v>
      </c>
      <c r="F164" s="118">
        <f t="shared" si="14"/>
        <v>1.1108597285067874</v>
      </c>
      <c r="G164" s="117">
        <v>1179</v>
      </c>
      <c r="H164" s="118">
        <f t="shared" si="14"/>
        <v>-0.36816720257234725</v>
      </c>
      <c r="I164" s="117">
        <v>1544</v>
      </c>
      <c r="J164" s="118">
        <f t="shared" si="14"/>
        <v>0.30958439355385914</v>
      </c>
      <c r="K164" s="117">
        <v>1296</v>
      </c>
      <c r="L164" s="118">
        <f t="shared" si="15"/>
        <v>-0.1606217616580311</v>
      </c>
    </row>
    <row r="165" spans="2:12" x14ac:dyDescent="0.25">
      <c r="B165" s="116" t="s">
        <v>80</v>
      </c>
      <c r="C165" s="117">
        <v>1327</v>
      </c>
      <c r="D165" s="118">
        <v>2.3680203045685277</v>
      </c>
      <c r="E165" s="117">
        <v>1634</v>
      </c>
      <c r="F165" s="118">
        <f t="shared" si="14"/>
        <v>0.23134890730972124</v>
      </c>
      <c r="G165" s="117">
        <v>802</v>
      </c>
      <c r="H165" s="118">
        <f t="shared" si="14"/>
        <v>-0.50917992656058753</v>
      </c>
      <c r="I165" s="117">
        <v>1332</v>
      </c>
      <c r="J165" s="118">
        <f t="shared" si="14"/>
        <v>0.6608478802992519</v>
      </c>
      <c r="K165" s="117">
        <v>1112</v>
      </c>
      <c r="L165" s="118">
        <f t="shared" si="15"/>
        <v>-0.16516516516516522</v>
      </c>
    </row>
    <row r="166" spans="2:12" x14ac:dyDescent="0.25">
      <c r="B166" s="116" t="s">
        <v>82</v>
      </c>
      <c r="C166" s="117">
        <v>757</v>
      </c>
      <c r="D166" s="118">
        <v>0.68596881959910916</v>
      </c>
      <c r="E166" s="117">
        <v>1968</v>
      </c>
      <c r="F166" s="118">
        <f t="shared" si="14"/>
        <v>1.5997357992073975</v>
      </c>
      <c r="G166" s="117">
        <v>1348</v>
      </c>
      <c r="H166" s="118">
        <f t="shared" si="14"/>
        <v>-0.31504065040650409</v>
      </c>
      <c r="I166" s="117">
        <v>1529</v>
      </c>
      <c r="J166" s="118">
        <f t="shared" si="14"/>
        <v>0.13427299703264084</v>
      </c>
      <c r="K166" s="117">
        <v>1541</v>
      </c>
      <c r="L166" s="118">
        <f t="shared" si="15"/>
        <v>7.8482668410726486E-3</v>
      </c>
    </row>
    <row r="167" spans="2:12" x14ac:dyDescent="0.25">
      <c r="B167" s="116" t="s">
        <v>84</v>
      </c>
      <c r="C167" s="117">
        <v>650</v>
      </c>
      <c r="D167" s="118">
        <v>-0.10468319559228645</v>
      </c>
      <c r="E167" s="117">
        <v>1147</v>
      </c>
      <c r="F167" s="118">
        <f t="shared" si="14"/>
        <v>0.7646153846153847</v>
      </c>
      <c r="G167" s="117">
        <v>1201</v>
      </c>
      <c r="H167" s="118">
        <f t="shared" si="14"/>
        <v>4.7079337401918053E-2</v>
      </c>
      <c r="I167" s="117">
        <v>1412</v>
      </c>
      <c r="J167" s="118">
        <f t="shared" si="14"/>
        <v>0.1756869275603663</v>
      </c>
      <c r="K167" s="117">
        <v>1155</v>
      </c>
      <c r="L167" s="118">
        <f t="shared" si="15"/>
        <v>-0.18201133144475923</v>
      </c>
    </row>
    <row r="168" spans="2:12" x14ac:dyDescent="0.25">
      <c r="B168" s="116" t="s">
        <v>86</v>
      </c>
      <c r="C168" s="117">
        <v>339</v>
      </c>
      <c r="D168" s="118">
        <v>-0.38918918918918921</v>
      </c>
      <c r="E168" s="117">
        <v>1022</v>
      </c>
      <c r="F168" s="118">
        <f t="shared" si="14"/>
        <v>2.0147492625368733</v>
      </c>
      <c r="G168" s="117">
        <v>949</v>
      </c>
      <c r="H168" s="118">
        <f t="shared" si="14"/>
        <v>-7.1428571428571397E-2</v>
      </c>
      <c r="I168" s="117">
        <v>1007</v>
      </c>
      <c r="J168" s="118">
        <f t="shared" si="14"/>
        <v>6.1116965226554187E-2</v>
      </c>
      <c r="K168" s="117">
        <v>1099</v>
      </c>
      <c r="L168" s="118">
        <f t="shared" si="15"/>
        <v>9.1360476663356449E-2</v>
      </c>
    </row>
    <row r="169" spans="2:12" x14ac:dyDescent="0.25">
      <c r="B169" s="116" t="s">
        <v>88</v>
      </c>
      <c r="C169" s="117">
        <v>516</v>
      </c>
      <c r="D169" s="118">
        <v>-0.25217391304347825</v>
      </c>
      <c r="E169" s="117">
        <v>780</v>
      </c>
      <c r="F169" s="118">
        <f t="shared" si="14"/>
        <v>0.51162790697674421</v>
      </c>
      <c r="G169" s="117">
        <v>1247</v>
      </c>
      <c r="H169" s="118">
        <f t="shared" si="14"/>
        <v>0.59871794871794881</v>
      </c>
      <c r="I169" s="117">
        <v>1396</v>
      </c>
      <c r="J169" s="118">
        <f t="shared" si="14"/>
        <v>0.11948676824378501</v>
      </c>
      <c r="K169" s="117"/>
      <c r="L169" s="118"/>
    </row>
    <row r="170" spans="2:12" x14ac:dyDescent="0.25">
      <c r="B170" s="116" t="s">
        <v>90</v>
      </c>
      <c r="C170" s="117">
        <v>1099</v>
      </c>
      <c r="D170" s="118">
        <v>0.24744608399545975</v>
      </c>
      <c r="E170" s="117">
        <v>1136</v>
      </c>
      <c r="F170" s="118">
        <f t="shared" si="14"/>
        <v>3.3666969972702354E-2</v>
      </c>
      <c r="G170" s="117">
        <v>1635</v>
      </c>
      <c r="H170" s="118">
        <f t="shared" si="14"/>
        <v>0.43926056338028174</v>
      </c>
      <c r="I170" s="117">
        <v>1378</v>
      </c>
      <c r="J170" s="118">
        <f t="shared" si="14"/>
        <v>-0.15718654434250767</v>
      </c>
      <c r="K170" s="117"/>
      <c r="L170" s="118"/>
    </row>
    <row r="171" spans="2:12" x14ac:dyDescent="0.25">
      <c r="B171" s="116" t="s">
        <v>92</v>
      </c>
      <c r="C171" s="117">
        <v>904</v>
      </c>
      <c r="D171" s="118">
        <v>0.46991869918699192</v>
      </c>
      <c r="E171" s="117">
        <v>596</v>
      </c>
      <c r="F171" s="118">
        <f t="shared" si="14"/>
        <v>-0.34070796460176989</v>
      </c>
      <c r="G171" s="117">
        <v>1285</v>
      </c>
      <c r="H171" s="118">
        <f t="shared" si="14"/>
        <v>1.1560402684563758</v>
      </c>
      <c r="I171" s="117">
        <v>1156</v>
      </c>
      <c r="J171" s="118">
        <f t="shared" si="14"/>
        <v>-0.10038910505836574</v>
      </c>
      <c r="K171" s="117"/>
      <c r="L171" s="118"/>
    </row>
    <row r="172" spans="2:12" x14ac:dyDescent="0.25">
      <c r="B172" s="116" t="s">
        <v>94</v>
      </c>
      <c r="C172" s="117">
        <v>1131</v>
      </c>
      <c r="D172" s="118">
        <v>0.85106382978723394</v>
      </c>
      <c r="E172" s="117">
        <v>834</v>
      </c>
      <c r="F172" s="118">
        <f t="shared" si="14"/>
        <v>-0.2625994694960212</v>
      </c>
      <c r="G172" s="117">
        <v>1681</v>
      </c>
      <c r="H172" s="118">
        <f t="shared" si="14"/>
        <v>1.0155875299760191</v>
      </c>
      <c r="I172" s="117">
        <v>1410</v>
      </c>
      <c r="J172" s="118">
        <f t="shared" si="14"/>
        <v>-0.16121356335514569</v>
      </c>
      <c r="K172" s="117"/>
      <c r="L172" s="118"/>
    </row>
    <row r="173" spans="2:12" x14ac:dyDescent="0.25">
      <c r="B173" s="116" t="s">
        <v>96</v>
      </c>
      <c r="C173" s="117">
        <v>729</v>
      </c>
      <c r="D173" s="118">
        <v>0.38593155893536113</v>
      </c>
      <c r="E173" s="117">
        <v>781</v>
      </c>
      <c r="F173" s="118">
        <f t="shared" si="14"/>
        <v>7.1330589849108339E-2</v>
      </c>
      <c r="G173" s="117">
        <v>1108</v>
      </c>
      <c r="H173" s="118">
        <f t="shared" si="14"/>
        <v>0.41869398207426367</v>
      </c>
      <c r="I173" s="117">
        <v>1106</v>
      </c>
      <c r="J173" s="118">
        <f t="shared" si="14"/>
        <v>-1.8050541516245744E-3</v>
      </c>
      <c r="K173" s="117"/>
      <c r="L173" s="118"/>
    </row>
    <row r="174" spans="2:12" x14ac:dyDescent="0.25">
      <c r="B174" s="116" t="s">
        <v>98</v>
      </c>
      <c r="C174" s="117">
        <v>938</v>
      </c>
      <c r="D174" s="118">
        <v>0.28317373461012307</v>
      </c>
      <c r="E174" s="117">
        <v>864</v>
      </c>
      <c r="F174" s="118">
        <f t="shared" si="14"/>
        <v>-7.8891257995735597E-2</v>
      </c>
      <c r="G174" s="117">
        <v>1025</v>
      </c>
      <c r="H174" s="118">
        <f t="shared" si="14"/>
        <v>0.18634259259259256</v>
      </c>
      <c r="I174" s="117">
        <v>1180</v>
      </c>
      <c r="J174" s="118">
        <f t="shared" si="14"/>
        <v>0.15121951219512186</v>
      </c>
      <c r="K174" s="117"/>
      <c r="L174" s="118"/>
    </row>
    <row r="175" spans="2:12" ht="15.75" x14ac:dyDescent="0.25">
      <c r="B175" s="119" t="s">
        <v>32</v>
      </c>
      <c r="C175" s="120">
        <v>9830</v>
      </c>
      <c r="D175" s="121">
        <v>0.45715979839905119</v>
      </c>
      <c r="E175" s="120">
        <v>13414</v>
      </c>
      <c r="F175" s="121">
        <f t="shared" si="14"/>
        <v>0.36459816887080376</v>
      </c>
      <c r="G175" s="120">
        <v>14245</v>
      </c>
      <c r="H175" s="121">
        <f t="shared" si="14"/>
        <v>6.1950201282242379E-2</v>
      </c>
      <c r="I175" s="120">
        <v>15602</v>
      </c>
      <c r="J175" s="121">
        <f t="shared" si="14"/>
        <v>9.5261495261495188E-2</v>
      </c>
      <c r="K175" s="120">
        <v>7206</v>
      </c>
      <c r="L175" s="121">
        <v>-9.6539618856569698E-2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255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446</v>
      </c>
      <c r="D185" s="118">
        <v>88.2</v>
      </c>
      <c r="E185" s="117">
        <v>475</v>
      </c>
      <c r="F185" s="118">
        <f t="shared" ref="F185:J197" si="16">IFERROR(E185/C185-1,"-")</f>
        <v>6.5022421524663754E-2</v>
      </c>
      <c r="G185" s="117">
        <v>480</v>
      </c>
      <c r="H185" s="118">
        <f t="shared" si="16"/>
        <v>1.0526315789473717E-2</v>
      </c>
      <c r="I185" s="117">
        <v>396</v>
      </c>
      <c r="J185" s="118">
        <f t="shared" si="16"/>
        <v>-0.17500000000000004</v>
      </c>
      <c r="K185" s="117">
        <v>328</v>
      </c>
      <c r="L185" s="118">
        <f t="shared" ref="L185:L190" si="17">IFERROR(K185/I185-1,"-")</f>
        <v>-0.17171717171717171</v>
      </c>
    </row>
    <row r="186" spans="1:13" x14ac:dyDescent="0.25">
      <c r="B186" s="116" t="s">
        <v>78</v>
      </c>
      <c r="C186" s="117">
        <v>483</v>
      </c>
      <c r="D186" s="118">
        <v>18.32</v>
      </c>
      <c r="E186" s="117">
        <v>598</v>
      </c>
      <c r="F186" s="118">
        <f t="shared" si="16"/>
        <v>0.23809523809523814</v>
      </c>
      <c r="G186" s="117">
        <v>677</v>
      </c>
      <c r="H186" s="118">
        <f t="shared" si="16"/>
        <v>0.13210702341137126</v>
      </c>
      <c r="I186" s="117">
        <v>480</v>
      </c>
      <c r="J186" s="118">
        <f t="shared" si="16"/>
        <v>-0.29098966026587891</v>
      </c>
      <c r="K186" s="117">
        <v>389</v>
      </c>
      <c r="L186" s="118">
        <f t="shared" si="17"/>
        <v>-0.18958333333333333</v>
      </c>
    </row>
    <row r="187" spans="1:13" x14ac:dyDescent="0.25">
      <c r="B187" s="116" t="s">
        <v>80</v>
      </c>
      <c r="C187" s="117">
        <v>540</v>
      </c>
      <c r="D187" s="118">
        <v>15.875</v>
      </c>
      <c r="E187" s="117">
        <v>372</v>
      </c>
      <c r="F187" s="118">
        <f t="shared" si="16"/>
        <v>-0.31111111111111112</v>
      </c>
      <c r="G187" s="117">
        <v>497</v>
      </c>
      <c r="H187" s="118">
        <f t="shared" si="16"/>
        <v>0.33602150537634401</v>
      </c>
      <c r="I187" s="117">
        <v>581</v>
      </c>
      <c r="J187" s="118">
        <f t="shared" si="16"/>
        <v>0.16901408450704225</v>
      </c>
      <c r="K187" s="117">
        <v>238</v>
      </c>
      <c r="L187" s="118">
        <f t="shared" si="17"/>
        <v>-0.59036144578313254</v>
      </c>
    </row>
    <row r="188" spans="1:13" x14ac:dyDescent="0.25">
      <c r="B188" s="116" t="s">
        <v>82</v>
      </c>
      <c r="C188" s="117">
        <v>533</v>
      </c>
      <c r="D188" s="118">
        <v>4.8571428571428568</v>
      </c>
      <c r="E188" s="117">
        <v>264</v>
      </c>
      <c r="F188" s="118">
        <f t="shared" si="16"/>
        <v>-0.50469043151969983</v>
      </c>
      <c r="G188" s="117">
        <v>408</v>
      </c>
      <c r="H188" s="118">
        <f t="shared" si="16"/>
        <v>0.54545454545454541</v>
      </c>
      <c r="I188" s="117">
        <v>463</v>
      </c>
      <c r="J188" s="118">
        <f t="shared" si="16"/>
        <v>0.13480392156862742</v>
      </c>
      <c r="K188" s="117">
        <v>335</v>
      </c>
      <c r="L188" s="118">
        <f t="shared" si="17"/>
        <v>-0.27645788336933041</v>
      </c>
    </row>
    <row r="189" spans="1:13" x14ac:dyDescent="0.25">
      <c r="B189" s="116" t="s">
        <v>84</v>
      </c>
      <c r="C189" s="117">
        <v>275</v>
      </c>
      <c r="D189" s="118">
        <v>-0.14596273291925466</v>
      </c>
      <c r="E189" s="117">
        <v>366</v>
      </c>
      <c r="F189" s="118">
        <f t="shared" si="16"/>
        <v>0.33090909090909082</v>
      </c>
      <c r="G189" s="117">
        <v>265</v>
      </c>
      <c r="H189" s="118">
        <f t="shared" si="16"/>
        <v>-0.27595628415300544</v>
      </c>
      <c r="I189" s="117">
        <v>324</v>
      </c>
      <c r="J189" s="118">
        <f t="shared" si="16"/>
        <v>0.22264150943396221</v>
      </c>
      <c r="K189" s="117">
        <v>196</v>
      </c>
      <c r="L189" s="118">
        <f t="shared" si="17"/>
        <v>-0.39506172839506171</v>
      </c>
    </row>
    <row r="190" spans="1:13" x14ac:dyDescent="0.25">
      <c r="B190" s="116" t="s">
        <v>125</v>
      </c>
      <c r="C190" s="117">
        <v>128</v>
      </c>
      <c r="D190" s="118">
        <v>-0.75384615384615383</v>
      </c>
      <c r="E190" s="117">
        <v>260</v>
      </c>
      <c r="F190" s="118">
        <f t="shared" si="16"/>
        <v>1.03125</v>
      </c>
      <c r="G190" s="117">
        <v>315</v>
      </c>
      <c r="H190" s="118">
        <f t="shared" si="16"/>
        <v>0.21153846153846145</v>
      </c>
      <c r="I190" s="117">
        <v>235</v>
      </c>
      <c r="J190" s="118">
        <f t="shared" si="16"/>
        <v>-0.25396825396825395</v>
      </c>
      <c r="K190" s="117">
        <v>190</v>
      </c>
      <c r="L190" s="118">
        <f t="shared" si="17"/>
        <v>-0.19148936170212771</v>
      </c>
    </row>
    <row r="191" spans="1:13" x14ac:dyDescent="0.25">
      <c r="B191" s="116" t="s">
        <v>88</v>
      </c>
      <c r="C191" s="117">
        <v>543</v>
      </c>
      <c r="D191" s="118">
        <v>-4.7368421052631615E-2</v>
      </c>
      <c r="E191" s="117">
        <v>1051</v>
      </c>
      <c r="F191" s="118">
        <f t="shared" si="16"/>
        <v>0.9355432780847146</v>
      </c>
      <c r="G191" s="117">
        <v>327</v>
      </c>
      <c r="H191" s="118">
        <f t="shared" si="16"/>
        <v>-0.68886774500475734</v>
      </c>
      <c r="I191" s="117">
        <v>536</v>
      </c>
      <c r="J191" s="118">
        <f t="shared" si="16"/>
        <v>0.63914373088685017</v>
      </c>
      <c r="K191" s="117"/>
      <c r="L191" s="118"/>
    </row>
    <row r="192" spans="1:13" x14ac:dyDescent="0.25">
      <c r="B192" s="116" t="s">
        <v>90</v>
      </c>
      <c r="C192" s="117">
        <v>374</v>
      </c>
      <c r="D192" s="118">
        <v>-0.21263157894736839</v>
      </c>
      <c r="E192" s="117">
        <v>248</v>
      </c>
      <c r="F192" s="118">
        <f t="shared" si="16"/>
        <v>-0.33689839572192515</v>
      </c>
      <c r="G192" s="117">
        <v>281</v>
      </c>
      <c r="H192" s="118">
        <f t="shared" si="16"/>
        <v>0.13306451612903225</v>
      </c>
      <c r="I192" s="117">
        <v>366</v>
      </c>
      <c r="J192" s="118">
        <f t="shared" si="16"/>
        <v>0.302491103202847</v>
      </c>
      <c r="K192" s="117"/>
      <c r="L192" s="118"/>
    </row>
    <row r="193" spans="2:13" x14ac:dyDescent="0.25">
      <c r="B193" s="116" t="s">
        <v>92</v>
      </c>
      <c r="C193" s="117">
        <v>425</v>
      </c>
      <c r="D193" s="118">
        <v>-0.31229773462783172</v>
      </c>
      <c r="E193" s="117">
        <v>370</v>
      </c>
      <c r="F193" s="118">
        <f t="shared" si="16"/>
        <v>-0.12941176470588234</v>
      </c>
      <c r="G193" s="117">
        <v>360</v>
      </c>
      <c r="H193" s="118">
        <f t="shared" si="16"/>
        <v>-2.7027027027026973E-2</v>
      </c>
      <c r="I193" s="117">
        <v>264</v>
      </c>
      <c r="J193" s="118">
        <f t="shared" si="16"/>
        <v>-0.26666666666666672</v>
      </c>
      <c r="K193" s="117"/>
      <c r="L193" s="118"/>
    </row>
    <row r="194" spans="2:13" x14ac:dyDescent="0.25">
      <c r="B194" s="116" t="s">
        <v>94</v>
      </c>
      <c r="C194" s="117">
        <v>357</v>
      </c>
      <c r="D194" s="118">
        <v>-0.42788461538461542</v>
      </c>
      <c r="E194" s="117">
        <v>373</v>
      </c>
      <c r="F194" s="118">
        <f t="shared" si="16"/>
        <v>4.481792717086841E-2</v>
      </c>
      <c r="G194" s="117">
        <v>608</v>
      </c>
      <c r="H194" s="118">
        <f t="shared" si="16"/>
        <v>0.63002680965147451</v>
      </c>
      <c r="I194" s="117">
        <v>439</v>
      </c>
      <c r="J194" s="118">
        <f t="shared" si="16"/>
        <v>-0.27796052631578949</v>
      </c>
      <c r="K194" s="117"/>
      <c r="L194" s="118"/>
    </row>
    <row r="195" spans="2:13" x14ac:dyDescent="0.25">
      <c r="B195" s="116" t="s">
        <v>96</v>
      </c>
      <c r="C195" s="117">
        <v>291</v>
      </c>
      <c r="D195" s="118">
        <v>-0.3795309168443497</v>
      </c>
      <c r="E195" s="117">
        <v>504</v>
      </c>
      <c r="F195" s="118">
        <f t="shared" si="16"/>
        <v>0.731958762886598</v>
      </c>
      <c r="G195" s="117">
        <v>547</v>
      </c>
      <c r="H195" s="118">
        <f t="shared" si="16"/>
        <v>8.5317460317460236E-2</v>
      </c>
      <c r="I195" s="117">
        <v>383</v>
      </c>
      <c r="J195" s="118">
        <f t="shared" si="16"/>
        <v>-0.29981718464351004</v>
      </c>
      <c r="K195" s="117"/>
      <c r="L195" s="118"/>
    </row>
    <row r="196" spans="2:13" x14ac:dyDescent="0.25">
      <c r="B196" s="116" t="s">
        <v>98</v>
      </c>
      <c r="C196" s="117">
        <v>355</v>
      </c>
      <c r="D196" s="118">
        <v>-0.42463533225283634</v>
      </c>
      <c r="E196" s="117">
        <v>459</v>
      </c>
      <c r="F196" s="118">
        <f t="shared" si="16"/>
        <v>0.29295774647887329</v>
      </c>
      <c r="G196" s="117">
        <v>381</v>
      </c>
      <c r="H196" s="118">
        <f t="shared" si="16"/>
        <v>-0.16993464052287577</v>
      </c>
      <c r="I196" s="117">
        <v>361</v>
      </c>
      <c r="J196" s="118">
        <f t="shared" si="16"/>
        <v>-5.2493438320210029E-2</v>
      </c>
      <c r="K196" s="117"/>
      <c r="L196" s="118"/>
    </row>
    <row r="197" spans="2:13" ht="15.75" x14ac:dyDescent="0.25">
      <c r="B197" s="119" t="s">
        <v>32</v>
      </c>
      <c r="C197" s="120">
        <v>4750</v>
      </c>
      <c r="D197" s="121">
        <v>8.7454212454212366E-2</v>
      </c>
      <c r="E197" s="120">
        <v>5340</v>
      </c>
      <c r="F197" s="121">
        <f t="shared" si="16"/>
        <v>0.12421052631578955</v>
      </c>
      <c r="G197" s="120">
        <v>5146</v>
      </c>
      <c r="H197" s="121">
        <f t="shared" si="16"/>
        <v>-3.6329588014981318E-2</v>
      </c>
      <c r="I197" s="120">
        <v>4828</v>
      </c>
      <c r="J197" s="121">
        <f t="shared" si="16"/>
        <v>-6.1795569374271331E-2</v>
      </c>
      <c r="K197" s="120">
        <v>1676</v>
      </c>
      <c r="L197" s="121">
        <v>-0.32392093586123438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256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670</v>
      </c>
      <c r="D207" s="118" t="s">
        <v>249</v>
      </c>
      <c r="E207" s="117">
        <v>539</v>
      </c>
      <c r="F207" s="118">
        <f t="shared" ref="F207:J219" si="18">IFERROR(E207/C207-1,"-")</f>
        <v>-0.19552238805970146</v>
      </c>
      <c r="G207" s="117">
        <v>688</v>
      </c>
      <c r="H207" s="118">
        <f t="shared" si="18"/>
        <v>0.27643784786641934</v>
      </c>
      <c r="I207" s="117">
        <v>680</v>
      </c>
      <c r="J207" s="118">
        <f t="shared" si="18"/>
        <v>-1.1627906976744207E-2</v>
      </c>
      <c r="K207" s="117">
        <v>376</v>
      </c>
      <c r="L207" s="118">
        <f t="shared" ref="L207:L212" si="19">IFERROR(K207/I207-1,"-")</f>
        <v>-0.44705882352941173</v>
      </c>
    </row>
    <row r="208" spans="2:13" x14ac:dyDescent="0.25">
      <c r="B208" s="116" t="s">
        <v>78</v>
      </c>
      <c r="C208" s="117">
        <v>604</v>
      </c>
      <c r="D208" s="118">
        <v>15.777777777777779</v>
      </c>
      <c r="E208" s="117">
        <v>504</v>
      </c>
      <c r="F208" s="118">
        <f t="shared" si="18"/>
        <v>-0.16556291390728473</v>
      </c>
      <c r="G208" s="117">
        <v>892</v>
      </c>
      <c r="H208" s="118">
        <f t="shared" si="18"/>
        <v>0.76984126984126977</v>
      </c>
      <c r="I208" s="117">
        <v>839</v>
      </c>
      <c r="J208" s="118">
        <f t="shared" si="18"/>
        <v>-5.94170403587444E-2</v>
      </c>
      <c r="K208" s="117">
        <v>397</v>
      </c>
      <c r="L208" s="118">
        <f t="shared" si="19"/>
        <v>-0.52681764004767584</v>
      </c>
    </row>
    <row r="209" spans="2:13" x14ac:dyDescent="0.25">
      <c r="B209" s="116" t="s">
        <v>80</v>
      </c>
      <c r="C209" s="117">
        <v>743</v>
      </c>
      <c r="D209" s="118">
        <v>40.277777777777779</v>
      </c>
      <c r="E209" s="117">
        <v>692</v>
      </c>
      <c r="F209" s="118">
        <f t="shared" si="18"/>
        <v>-6.8640646029609731E-2</v>
      </c>
      <c r="G209" s="117">
        <v>527</v>
      </c>
      <c r="H209" s="118">
        <f t="shared" si="18"/>
        <v>-0.23843930635838151</v>
      </c>
      <c r="I209" s="117">
        <v>676</v>
      </c>
      <c r="J209" s="118">
        <f t="shared" si="18"/>
        <v>0.2827324478178368</v>
      </c>
      <c r="K209" s="117">
        <v>289</v>
      </c>
      <c r="L209" s="118">
        <f t="shared" si="19"/>
        <v>-0.5724852071005917</v>
      </c>
    </row>
    <row r="210" spans="2:13" x14ac:dyDescent="0.25">
      <c r="B210" s="116" t="s">
        <v>82</v>
      </c>
      <c r="C210" s="117">
        <v>396</v>
      </c>
      <c r="D210" s="118">
        <v>6.7647058823529411</v>
      </c>
      <c r="E210" s="117">
        <v>772</v>
      </c>
      <c r="F210" s="118">
        <f t="shared" si="18"/>
        <v>0.94949494949494939</v>
      </c>
      <c r="G210" s="117">
        <v>713</v>
      </c>
      <c r="H210" s="118">
        <f t="shared" si="18"/>
        <v>-7.6424870466321293E-2</v>
      </c>
      <c r="I210" s="117">
        <v>729</v>
      </c>
      <c r="J210" s="118">
        <f t="shared" si="18"/>
        <v>2.244039270687237E-2</v>
      </c>
      <c r="K210" s="117">
        <v>345</v>
      </c>
      <c r="L210" s="118">
        <f t="shared" si="19"/>
        <v>-0.52674897119341568</v>
      </c>
    </row>
    <row r="211" spans="2:13" x14ac:dyDescent="0.25">
      <c r="B211" s="116" t="s">
        <v>84</v>
      </c>
      <c r="C211" s="117">
        <v>1005</v>
      </c>
      <c r="D211" s="118">
        <v>16.033898305084747</v>
      </c>
      <c r="E211" s="117">
        <v>335</v>
      </c>
      <c r="F211" s="118">
        <f t="shared" si="18"/>
        <v>-0.66666666666666674</v>
      </c>
      <c r="G211" s="117">
        <v>517</v>
      </c>
      <c r="H211" s="118">
        <f t="shared" si="18"/>
        <v>0.5432835820895523</v>
      </c>
      <c r="I211" s="117">
        <v>326</v>
      </c>
      <c r="J211" s="118">
        <f t="shared" si="18"/>
        <v>-0.36943907156673117</v>
      </c>
      <c r="K211" s="117">
        <v>248</v>
      </c>
      <c r="L211" s="118">
        <f t="shared" si="19"/>
        <v>-0.23926380368098155</v>
      </c>
    </row>
    <row r="212" spans="2:13" x14ac:dyDescent="0.25">
      <c r="B212" s="116" t="s">
        <v>86</v>
      </c>
      <c r="C212" s="117">
        <v>258</v>
      </c>
      <c r="D212" s="118">
        <v>-0.56345177664974622</v>
      </c>
      <c r="E212" s="117">
        <v>259</v>
      </c>
      <c r="F212" s="118">
        <f t="shared" si="18"/>
        <v>3.8759689922480689E-3</v>
      </c>
      <c r="G212" s="117">
        <v>182</v>
      </c>
      <c r="H212" s="118">
        <f t="shared" si="18"/>
        <v>-0.29729729729729726</v>
      </c>
      <c r="I212" s="117">
        <v>304</v>
      </c>
      <c r="J212" s="118">
        <f t="shared" si="18"/>
        <v>0.67032967032967039</v>
      </c>
      <c r="K212" s="117">
        <v>194</v>
      </c>
      <c r="L212" s="118">
        <f t="shared" si="19"/>
        <v>-0.36184210526315785</v>
      </c>
    </row>
    <row r="213" spans="2:13" x14ac:dyDescent="0.25">
      <c r="B213" s="116" t="s">
        <v>88</v>
      </c>
      <c r="C213" s="117">
        <v>255</v>
      </c>
      <c r="D213" s="118">
        <v>-0.36408977556109723</v>
      </c>
      <c r="E213" s="117">
        <v>394</v>
      </c>
      <c r="F213" s="118">
        <f t="shared" si="18"/>
        <v>0.54509803921568634</v>
      </c>
      <c r="G213" s="117">
        <v>292</v>
      </c>
      <c r="H213" s="118">
        <f t="shared" si="18"/>
        <v>-0.25888324873096447</v>
      </c>
      <c r="I213" s="117">
        <v>560</v>
      </c>
      <c r="J213" s="118">
        <f t="shared" si="18"/>
        <v>0.91780821917808209</v>
      </c>
      <c r="K213" s="117"/>
      <c r="L213" s="118"/>
    </row>
    <row r="214" spans="2:13" x14ac:dyDescent="0.25">
      <c r="B214" s="116" t="s">
        <v>90</v>
      </c>
      <c r="C214" s="117">
        <v>246</v>
      </c>
      <c r="D214" s="118">
        <v>-0.52233009708737865</v>
      </c>
      <c r="E214" s="117">
        <v>449</v>
      </c>
      <c r="F214" s="118">
        <f t="shared" si="18"/>
        <v>0.82520325203252032</v>
      </c>
      <c r="G214" s="117">
        <v>255</v>
      </c>
      <c r="H214" s="118">
        <f t="shared" si="18"/>
        <v>-0.43207126948775054</v>
      </c>
      <c r="I214" s="117">
        <v>438</v>
      </c>
      <c r="J214" s="118">
        <f t="shared" si="18"/>
        <v>0.7176470588235293</v>
      </c>
      <c r="K214" s="117"/>
      <c r="L214" s="118"/>
    </row>
    <row r="215" spans="2:13" x14ac:dyDescent="0.25">
      <c r="B215" s="116" t="s">
        <v>92</v>
      </c>
      <c r="C215" s="117">
        <v>392</v>
      </c>
      <c r="D215" s="118">
        <v>-0.20647773279352222</v>
      </c>
      <c r="E215" s="117">
        <v>394</v>
      </c>
      <c r="F215" s="118">
        <f t="shared" si="18"/>
        <v>5.1020408163264808E-3</v>
      </c>
      <c r="G215" s="117">
        <v>386</v>
      </c>
      <c r="H215" s="118">
        <f t="shared" si="18"/>
        <v>-2.0304568527918732E-2</v>
      </c>
      <c r="I215" s="117">
        <v>458</v>
      </c>
      <c r="J215" s="118">
        <f t="shared" si="18"/>
        <v>0.18652849740932642</v>
      </c>
      <c r="K215" s="117"/>
      <c r="L215" s="118"/>
    </row>
    <row r="216" spans="2:13" x14ac:dyDescent="0.25">
      <c r="B216" s="116" t="s">
        <v>94</v>
      </c>
      <c r="C216" s="117">
        <v>475</v>
      </c>
      <c r="D216" s="118">
        <v>-0.18244406196213425</v>
      </c>
      <c r="E216" s="117">
        <v>853</v>
      </c>
      <c r="F216" s="118">
        <f t="shared" si="18"/>
        <v>0.7957894736842106</v>
      </c>
      <c r="G216" s="117">
        <v>735</v>
      </c>
      <c r="H216" s="118">
        <f t="shared" si="18"/>
        <v>-0.13833528722157096</v>
      </c>
      <c r="I216" s="117">
        <v>533</v>
      </c>
      <c r="J216" s="118">
        <f t="shared" si="18"/>
        <v>-0.27482993197278915</v>
      </c>
      <c r="K216" s="117"/>
      <c r="L216" s="118"/>
    </row>
    <row r="217" spans="2:13" x14ac:dyDescent="0.25">
      <c r="B217" s="116" t="s">
        <v>96</v>
      </c>
      <c r="C217" s="117">
        <v>699</v>
      </c>
      <c r="D217" s="118">
        <v>1.0319767441860463</v>
      </c>
      <c r="E217" s="117">
        <v>654</v>
      </c>
      <c r="F217" s="118">
        <f t="shared" si="18"/>
        <v>-6.4377682403433445E-2</v>
      </c>
      <c r="G217" s="117">
        <v>754</v>
      </c>
      <c r="H217" s="118">
        <f t="shared" si="18"/>
        <v>0.15290519877675846</v>
      </c>
      <c r="I217" s="117">
        <v>386</v>
      </c>
      <c r="J217" s="118">
        <f t="shared" si="18"/>
        <v>-0.48806366047745353</v>
      </c>
      <c r="K217" s="117"/>
      <c r="L217" s="118"/>
    </row>
    <row r="218" spans="2:13" x14ac:dyDescent="0.25">
      <c r="B218" s="116" t="s">
        <v>98</v>
      </c>
      <c r="C218" s="117">
        <v>547</v>
      </c>
      <c r="D218" s="118">
        <v>-4.5375218150087271E-2</v>
      </c>
      <c r="E218" s="117">
        <v>669</v>
      </c>
      <c r="F218" s="118">
        <f t="shared" si="18"/>
        <v>0.22303473491773307</v>
      </c>
      <c r="G218" s="117">
        <v>541</v>
      </c>
      <c r="H218" s="118">
        <f t="shared" si="18"/>
        <v>-0.19133034379671154</v>
      </c>
      <c r="I218" s="117">
        <v>476</v>
      </c>
      <c r="J218" s="118">
        <f t="shared" si="18"/>
        <v>-0.12014787430683915</v>
      </c>
      <c r="K218" s="117"/>
      <c r="L218" s="118"/>
    </row>
    <row r="219" spans="2:13" ht="15.75" x14ac:dyDescent="0.25">
      <c r="B219" s="119" t="s">
        <v>32</v>
      </c>
      <c r="C219" s="120">
        <v>6290</v>
      </c>
      <c r="D219" s="121">
        <v>0.71717171717171713</v>
      </c>
      <c r="E219" s="120">
        <v>6514</v>
      </c>
      <c r="F219" s="121">
        <f t="shared" si="18"/>
        <v>3.5612082670906098E-2</v>
      </c>
      <c r="G219" s="120">
        <v>6482</v>
      </c>
      <c r="H219" s="121">
        <f t="shared" si="18"/>
        <v>-4.912496162112423E-3</v>
      </c>
      <c r="I219" s="120">
        <v>6405</v>
      </c>
      <c r="J219" s="121">
        <f t="shared" si="18"/>
        <v>-1.1879049676025932E-2</v>
      </c>
      <c r="K219" s="120">
        <v>1849</v>
      </c>
      <c r="L219" s="121">
        <v>-0.47974113674732699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446</v>
      </c>
      <c r="D229" s="118">
        <v>88.2</v>
      </c>
      <c r="E229" s="117">
        <v>475</v>
      </c>
      <c r="F229" s="118">
        <f t="shared" ref="F229:J241" si="20">IFERROR(E229/C229-1,"-")</f>
        <v>6.5022421524663754E-2</v>
      </c>
      <c r="G229" s="117">
        <v>480</v>
      </c>
      <c r="H229" s="118">
        <f t="shared" si="20"/>
        <v>1.0526315789473717E-2</v>
      </c>
      <c r="I229" s="117">
        <v>396</v>
      </c>
      <c r="J229" s="118">
        <f t="shared" si="20"/>
        <v>-0.17500000000000004</v>
      </c>
      <c r="K229" s="117">
        <v>328</v>
      </c>
      <c r="L229" s="118">
        <f t="shared" ref="L229:L234" si="21">IFERROR(K229/I229-1,"-")</f>
        <v>-0.17171717171717171</v>
      </c>
    </row>
    <row r="230" spans="2:13" x14ac:dyDescent="0.25">
      <c r="B230" s="116" t="s">
        <v>78</v>
      </c>
      <c r="C230" s="117">
        <v>483</v>
      </c>
      <c r="D230" s="118">
        <v>18.32</v>
      </c>
      <c r="E230" s="117">
        <v>598</v>
      </c>
      <c r="F230" s="118">
        <f t="shared" si="20"/>
        <v>0.23809523809523814</v>
      </c>
      <c r="G230" s="117">
        <v>677</v>
      </c>
      <c r="H230" s="118">
        <f t="shared" si="20"/>
        <v>0.13210702341137126</v>
      </c>
      <c r="I230" s="117">
        <v>480</v>
      </c>
      <c r="J230" s="118">
        <f t="shared" si="20"/>
        <v>-0.29098966026587891</v>
      </c>
      <c r="K230" s="117">
        <v>389</v>
      </c>
      <c r="L230" s="118">
        <f t="shared" si="21"/>
        <v>-0.18958333333333333</v>
      </c>
    </row>
    <row r="231" spans="2:13" x14ac:dyDescent="0.25">
      <c r="B231" s="116" t="s">
        <v>80</v>
      </c>
      <c r="C231" s="117">
        <v>540</v>
      </c>
      <c r="D231" s="118">
        <v>15.875</v>
      </c>
      <c r="E231" s="117">
        <v>372</v>
      </c>
      <c r="F231" s="118">
        <f t="shared" si="20"/>
        <v>-0.31111111111111112</v>
      </c>
      <c r="G231" s="117">
        <v>497</v>
      </c>
      <c r="H231" s="118">
        <f t="shared" si="20"/>
        <v>0.33602150537634401</v>
      </c>
      <c r="I231" s="117">
        <v>581</v>
      </c>
      <c r="J231" s="118">
        <f t="shared" si="20"/>
        <v>0.16901408450704225</v>
      </c>
      <c r="K231" s="117">
        <v>238</v>
      </c>
      <c r="L231" s="118">
        <f t="shared" si="21"/>
        <v>-0.59036144578313254</v>
      </c>
    </row>
    <row r="232" spans="2:13" x14ac:dyDescent="0.25">
      <c r="B232" s="116" t="s">
        <v>82</v>
      </c>
      <c r="C232" s="117">
        <v>533</v>
      </c>
      <c r="D232" s="118">
        <v>4.8571428571428568</v>
      </c>
      <c r="E232" s="117">
        <v>264</v>
      </c>
      <c r="F232" s="118">
        <f t="shared" si="20"/>
        <v>-0.50469043151969983</v>
      </c>
      <c r="G232" s="117">
        <v>408</v>
      </c>
      <c r="H232" s="118">
        <f t="shared" si="20"/>
        <v>0.54545454545454541</v>
      </c>
      <c r="I232" s="117">
        <v>463</v>
      </c>
      <c r="J232" s="118">
        <f t="shared" si="20"/>
        <v>0.13480392156862742</v>
      </c>
      <c r="K232" s="117">
        <v>335</v>
      </c>
      <c r="L232" s="118">
        <f t="shared" si="21"/>
        <v>-0.27645788336933041</v>
      </c>
    </row>
    <row r="233" spans="2:13" x14ac:dyDescent="0.25">
      <c r="B233" s="116" t="s">
        <v>84</v>
      </c>
      <c r="C233" s="117">
        <v>275</v>
      </c>
      <c r="D233" s="118">
        <v>-0.14596273291925466</v>
      </c>
      <c r="E233" s="117">
        <v>366</v>
      </c>
      <c r="F233" s="118">
        <f t="shared" si="20"/>
        <v>0.33090909090909082</v>
      </c>
      <c r="G233" s="117">
        <v>265</v>
      </c>
      <c r="H233" s="118">
        <f t="shared" si="20"/>
        <v>-0.27595628415300544</v>
      </c>
      <c r="I233" s="117">
        <v>324</v>
      </c>
      <c r="J233" s="118">
        <f t="shared" si="20"/>
        <v>0.22264150943396221</v>
      </c>
      <c r="K233" s="117">
        <v>196</v>
      </c>
      <c r="L233" s="118">
        <f t="shared" si="21"/>
        <v>-0.39506172839506171</v>
      </c>
    </row>
    <row r="234" spans="2:13" x14ac:dyDescent="0.25">
      <c r="B234" s="116" t="s">
        <v>86</v>
      </c>
      <c r="C234" s="117">
        <v>128</v>
      </c>
      <c r="D234" s="118">
        <v>-0.75384615384615383</v>
      </c>
      <c r="E234" s="117">
        <v>260</v>
      </c>
      <c r="F234" s="118">
        <f t="shared" si="20"/>
        <v>1.03125</v>
      </c>
      <c r="G234" s="117">
        <v>315</v>
      </c>
      <c r="H234" s="118">
        <f t="shared" si="20"/>
        <v>0.21153846153846145</v>
      </c>
      <c r="I234" s="117">
        <v>235</v>
      </c>
      <c r="J234" s="118">
        <f t="shared" si="20"/>
        <v>-0.25396825396825395</v>
      </c>
      <c r="K234" s="117">
        <v>190</v>
      </c>
      <c r="L234" s="118">
        <f t="shared" si="21"/>
        <v>-0.19148936170212771</v>
      </c>
    </row>
    <row r="235" spans="2:13" x14ac:dyDescent="0.25">
      <c r="B235" s="116" t="s">
        <v>88</v>
      </c>
      <c r="C235" s="117">
        <v>543</v>
      </c>
      <c r="D235" s="118">
        <v>-4.7368421052631615E-2</v>
      </c>
      <c r="E235" s="117">
        <v>1051</v>
      </c>
      <c r="F235" s="118">
        <f t="shared" si="20"/>
        <v>0.9355432780847146</v>
      </c>
      <c r="G235" s="117">
        <v>327</v>
      </c>
      <c r="H235" s="118">
        <f t="shared" si="20"/>
        <v>-0.68886774500475734</v>
      </c>
      <c r="I235" s="117">
        <v>536</v>
      </c>
      <c r="J235" s="118">
        <f t="shared" si="20"/>
        <v>0.63914373088685017</v>
      </c>
      <c r="K235" s="117"/>
      <c r="L235" s="118"/>
    </row>
    <row r="236" spans="2:13" x14ac:dyDescent="0.25">
      <c r="B236" s="116" t="s">
        <v>90</v>
      </c>
      <c r="C236" s="117">
        <v>374</v>
      </c>
      <c r="D236" s="118">
        <v>-0.21263157894736839</v>
      </c>
      <c r="E236" s="117">
        <v>248</v>
      </c>
      <c r="F236" s="118">
        <f t="shared" si="20"/>
        <v>-0.33689839572192515</v>
      </c>
      <c r="G236" s="117">
        <v>281</v>
      </c>
      <c r="H236" s="118">
        <f t="shared" si="20"/>
        <v>0.13306451612903225</v>
      </c>
      <c r="I236" s="117">
        <v>366</v>
      </c>
      <c r="J236" s="118">
        <f t="shared" si="20"/>
        <v>0.302491103202847</v>
      </c>
      <c r="K236" s="117"/>
      <c r="L236" s="118"/>
    </row>
    <row r="237" spans="2:13" x14ac:dyDescent="0.25">
      <c r="B237" s="116" t="s">
        <v>92</v>
      </c>
      <c r="C237" s="117">
        <v>425</v>
      </c>
      <c r="D237" s="118">
        <v>-0.31229773462783172</v>
      </c>
      <c r="E237" s="117">
        <v>370</v>
      </c>
      <c r="F237" s="118">
        <f t="shared" si="20"/>
        <v>-0.12941176470588234</v>
      </c>
      <c r="G237" s="117">
        <v>360</v>
      </c>
      <c r="H237" s="118">
        <f t="shared" si="20"/>
        <v>-2.7027027027026973E-2</v>
      </c>
      <c r="I237" s="117">
        <v>264</v>
      </c>
      <c r="J237" s="118">
        <f t="shared" si="20"/>
        <v>-0.26666666666666672</v>
      </c>
      <c r="K237" s="117"/>
      <c r="L237" s="118"/>
    </row>
    <row r="238" spans="2:13" x14ac:dyDescent="0.25">
      <c r="B238" s="116" t="s">
        <v>94</v>
      </c>
      <c r="C238" s="117">
        <v>357</v>
      </c>
      <c r="D238" s="118">
        <v>-0.42788461538461542</v>
      </c>
      <c r="E238" s="117">
        <v>373</v>
      </c>
      <c r="F238" s="118">
        <f t="shared" si="20"/>
        <v>4.481792717086841E-2</v>
      </c>
      <c r="G238" s="117">
        <v>608</v>
      </c>
      <c r="H238" s="118">
        <f t="shared" si="20"/>
        <v>0.63002680965147451</v>
      </c>
      <c r="I238" s="117">
        <v>439</v>
      </c>
      <c r="J238" s="118">
        <f t="shared" si="20"/>
        <v>-0.27796052631578949</v>
      </c>
      <c r="K238" s="117"/>
      <c r="L238" s="118"/>
    </row>
    <row r="239" spans="2:13" x14ac:dyDescent="0.25">
      <c r="B239" s="116" t="s">
        <v>96</v>
      </c>
      <c r="C239" s="117">
        <v>291</v>
      </c>
      <c r="D239" s="118">
        <v>-0.3795309168443497</v>
      </c>
      <c r="E239" s="117">
        <v>504</v>
      </c>
      <c r="F239" s="118">
        <f t="shared" si="20"/>
        <v>0.731958762886598</v>
      </c>
      <c r="G239" s="117">
        <v>547</v>
      </c>
      <c r="H239" s="118">
        <f t="shared" si="20"/>
        <v>8.5317460317460236E-2</v>
      </c>
      <c r="I239" s="117">
        <v>383</v>
      </c>
      <c r="J239" s="118">
        <f t="shared" si="20"/>
        <v>-0.29981718464351004</v>
      </c>
      <c r="K239" s="117"/>
      <c r="L239" s="118"/>
    </row>
    <row r="240" spans="2:13" x14ac:dyDescent="0.25">
      <c r="B240" s="116" t="s">
        <v>98</v>
      </c>
      <c r="C240" s="117">
        <v>355</v>
      </c>
      <c r="D240" s="118">
        <v>-0.42463533225283634</v>
      </c>
      <c r="E240" s="117">
        <v>459</v>
      </c>
      <c r="F240" s="118">
        <f t="shared" si="20"/>
        <v>0.29295774647887329</v>
      </c>
      <c r="G240" s="117">
        <v>381</v>
      </c>
      <c r="H240" s="118">
        <f t="shared" si="20"/>
        <v>-0.16993464052287577</v>
      </c>
      <c r="I240" s="117">
        <v>361</v>
      </c>
      <c r="J240" s="118">
        <f t="shared" si="20"/>
        <v>-5.2493438320210029E-2</v>
      </c>
      <c r="K240" s="117"/>
      <c r="L240" s="118"/>
    </row>
    <row r="241" spans="2:13" ht="15.75" x14ac:dyDescent="0.25">
      <c r="B241" s="119" t="s">
        <v>32</v>
      </c>
      <c r="C241" s="120">
        <v>4750</v>
      </c>
      <c r="D241" s="121">
        <v>8.7454212454212366E-2</v>
      </c>
      <c r="E241" s="120">
        <v>5340</v>
      </c>
      <c r="F241" s="121">
        <f t="shared" si="20"/>
        <v>0.12421052631578955</v>
      </c>
      <c r="G241" s="120">
        <v>5146</v>
      </c>
      <c r="H241" s="121">
        <f t="shared" si="20"/>
        <v>-3.6329588014981318E-2</v>
      </c>
      <c r="I241" s="120">
        <v>4828</v>
      </c>
      <c r="J241" s="121">
        <f t="shared" si="20"/>
        <v>-6.1795569374271331E-2</v>
      </c>
      <c r="K241" s="120">
        <v>1676</v>
      </c>
      <c r="L241" s="121">
        <v>-0.32392093586123438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257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100</v>
      </c>
      <c r="D251" s="118" t="s">
        <v>249</v>
      </c>
      <c r="E251" s="117">
        <v>170</v>
      </c>
      <c r="F251" s="118">
        <f t="shared" ref="F251:J263" si="22">IFERROR(E251/C251-1,"-")</f>
        <v>0.7</v>
      </c>
      <c r="G251" s="117">
        <v>178</v>
      </c>
      <c r="H251" s="118">
        <f t="shared" si="22"/>
        <v>4.705882352941182E-2</v>
      </c>
      <c r="I251" s="117">
        <v>193</v>
      </c>
      <c r="J251" s="118">
        <f t="shared" si="22"/>
        <v>8.4269662921348409E-2</v>
      </c>
      <c r="K251" s="117">
        <v>133</v>
      </c>
      <c r="L251" s="118">
        <f t="shared" ref="L251:L256" si="23">IFERROR(K251/I251-1,"-")</f>
        <v>-0.31088082901554404</v>
      </c>
    </row>
    <row r="252" spans="2:13" x14ac:dyDescent="0.25">
      <c r="B252" s="116" t="s">
        <v>78</v>
      </c>
      <c r="C252" s="117">
        <v>157</v>
      </c>
      <c r="D252" s="118" t="s">
        <v>249</v>
      </c>
      <c r="E252" s="117">
        <v>240</v>
      </c>
      <c r="F252" s="118">
        <f t="shared" si="22"/>
        <v>0.52866242038216571</v>
      </c>
      <c r="G252" s="117">
        <v>373</v>
      </c>
      <c r="H252" s="118">
        <f t="shared" si="22"/>
        <v>0.5541666666666667</v>
      </c>
      <c r="I252" s="117">
        <v>299</v>
      </c>
      <c r="J252" s="118">
        <f t="shared" si="22"/>
        <v>-0.19839142091152817</v>
      </c>
      <c r="K252" s="117">
        <v>245</v>
      </c>
      <c r="L252" s="118">
        <f t="shared" si="23"/>
        <v>-0.1806020066889632</v>
      </c>
    </row>
    <row r="253" spans="2:13" x14ac:dyDescent="0.25">
      <c r="B253" s="116" t="s">
        <v>80</v>
      </c>
      <c r="C253" s="117">
        <v>132</v>
      </c>
      <c r="D253" s="118" t="s">
        <v>249</v>
      </c>
      <c r="E253" s="117">
        <v>204</v>
      </c>
      <c r="F253" s="118">
        <f t="shared" si="22"/>
        <v>0.54545454545454541</v>
      </c>
      <c r="G253" s="117">
        <v>254</v>
      </c>
      <c r="H253" s="118">
        <f t="shared" si="22"/>
        <v>0.24509803921568629</v>
      </c>
      <c r="I253" s="117">
        <v>232</v>
      </c>
      <c r="J253" s="118">
        <f t="shared" si="22"/>
        <v>-8.6614173228346414E-2</v>
      </c>
      <c r="K253" s="117">
        <v>118</v>
      </c>
      <c r="L253" s="118">
        <f t="shared" si="23"/>
        <v>-0.49137931034482762</v>
      </c>
    </row>
    <row r="254" spans="2:13" x14ac:dyDescent="0.25">
      <c r="B254" s="116" t="s">
        <v>82</v>
      </c>
      <c r="C254" s="117">
        <v>60</v>
      </c>
      <c r="D254" s="118">
        <v>14</v>
      </c>
      <c r="E254" s="117">
        <v>53</v>
      </c>
      <c r="F254" s="118">
        <f t="shared" si="22"/>
        <v>-0.1166666666666667</v>
      </c>
      <c r="G254" s="117">
        <v>57</v>
      </c>
      <c r="H254" s="118">
        <f t="shared" si="22"/>
        <v>7.547169811320753E-2</v>
      </c>
      <c r="I254" s="117">
        <v>90</v>
      </c>
      <c r="J254" s="118">
        <f t="shared" si="22"/>
        <v>0.57894736842105265</v>
      </c>
      <c r="K254" s="117">
        <v>115</v>
      </c>
      <c r="L254" s="118">
        <f t="shared" si="23"/>
        <v>0.27777777777777768</v>
      </c>
    </row>
    <row r="255" spans="2:13" x14ac:dyDescent="0.25">
      <c r="B255" s="116" t="s">
        <v>84</v>
      </c>
      <c r="C255" s="117">
        <v>16</v>
      </c>
      <c r="D255" s="118" t="s">
        <v>249</v>
      </c>
      <c r="E255" s="117">
        <v>19</v>
      </c>
      <c r="F255" s="118">
        <f t="shared" si="22"/>
        <v>0.1875</v>
      </c>
      <c r="G255" s="117">
        <v>9</v>
      </c>
      <c r="H255" s="118">
        <f t="shared" si="22"/>
        <v>-0.52631578947368429</v>
      </c>
      <c r="I255" s="117">
        <v>8</v>
      </c>
      <c r="J255" s="118">
        <f t="shared" si="22"/>
        <v>-0.11111111111111116</v>
      </c>
      <c r="K255" s="117">
        <v>114</v>
      </c>
      <c r="L255" s="118">
        <f t="shared" si="23"/>
        <v>13.25</v>
      </c>
    </row>
    <row r="256" spans="2:13" x14ac:dyDescent="0.25">
      <c r="B256" s="116" t="s">
        <v>86</v>
      </c>
      <c r="C256" s="117">
        <v>6</v>
      </c>
      <c r="D256" s="118">
        <v>-0.4</v>
      </c>
      <c r="E256" s="117">
        <v>14</v>
      </c>
      <c r="F256" s="118">
        <f t="shared" si="22"/>
        <v>1.3333333333333335</v>
      </c>
      <c r="G256" s="117">
        <v>7</v>
      </c>
      <c r="H256" s="118">
        <f t="shared" si="22"/>
        <v>-0.5</v>
      </c>
      <c r="I256" s="117">
        <v>16</v>
      </c>
      <c r="J256" s="118">
        <f t="shared" si="22"/>
        <v>1.2857142857142856</v>
      </c>
      <c r="K256" s="117">
        <v>86</v>
      </c>
      <c r="L256" s="118">
        <f t="shared" si="23"/>
        <v>4.375</v>
      </c>
    </row>
    <row r="257" spans="2:13" x14ac:dyDescent="0.25">
      <c r="B257" s="116" t="s">
        <v>88</v>
      </c>
      <c r="C257" s="117">
        <v>24</v>
      </c>
      <c r="D257" s="118">
        <v>-7.6923076923076872E-2</v>
      </c>
      <c r="E257" s="117">
        <v>153</v>
      </c>
      <c r="F257" s="118">
        <f t="shared" si="22"/>
        <v>5.375</v>
      </c>
      <c r="G257" s="117">
        <v>16</v>
      </c>
      <c r="H257" s="118">
        <f t="shared" si="22"/>
        <v>-0.89542483660130723</v>
      </c>
      <c r="I257" s="117">
        <v>39</v>
      </c>
      <c r="J257" s="118">
        <f t="shared" si="22"/>
        <v>1.4375</v>
      </c>
      <c r="K257" s="117"/>
      <c r="L257" s="118"/>
    </row>
    <row r="258" spans="2:13" x14ac:dyDescent="0.25">
      <c r="B258" s="116" t="s">
        <v>90</v>
      </c>
      <c r="C258" s="117">
        <v>41</v>
      </c>
      <c r="D258" s="118">
        <v>2.7272727272727271</v>
      </c>
      <c r="E258" s="117">
        <v>17</v>
      </c>
      <c r="F258" s="118">
        <f t="shared" si="22"/>
        <v>-0.58536585365853666</v>
      </c>
      <c r="G258" s="117">
        <v>4</v>
      </c>
      <c r="H258" s="118">
        <f t="shared" si="22"/>
        <v>-0.76470588235294112</v>
      </c>
      <c r="I258" s="117">
        <v>5</v>
      </c>
      <c r="J258" s="118">
        <f t="shared" si="22"/>
        <v>0.25</v>
      </c>
      <c r="K258" s="117"/>
      <c r="L258" s="118"/>
    </row>
    <row r="259" spans="2:13" x14ac:dyDescent="0.25">
      <c r="B259" s="116" t="s">
        <v>92</v>
      </c>
      <c r="C259" s="117">
        <v>16</v>
      </c>
      <c r="D259" s="118">
        <v>0.60000000000000009</v>
      </c>
      <c r="E259" s="117">
        <v>43</v>
      </c>
      <c r="F259" s="118">
        <f t="shared" si="22"/>
        <v>1.6875</v>
      </c>
      <c r="G259" s="117">
        <v>13</v>
      </c>
      <c r="H259" s="118">
        <f t="shared" si="22"/>
        <v>-0.69767441860465118</v>
      </c>
      <c r="I259" s="117">
        <v>15</v>
      </c>
      <c r="J259" s="118">
        <f t="shared" si="22"/>
        <v>0.15384615384615374</v>
      </c>
      <c r="K259" s="117"/>
      <c r="L259" s="118"/>
    </row>
    <row r="260" spans="2:13" x14ac:dyDescent="0.25">
      <c r="B260" s="116" t="s">
        <v>94</v>
      </c>
      <c r="C260" s="117">
        <v>374</v>
      </c>
      <c r="D260" s="118">
        <v>3.7948717948717947</v>
      </c>
      <c r="E260" s="117">
        <v>91</v>
      </c>
      <c r="F260" s="118">
        <f t="shared" si="22"/>
        <v>-0.75668449197860965</v>
      </c>
      <c r="G260" s="117">
        <v>53</v>
      </c>
      <c r="H260" s="118">
        <f t="shared" si="22"/>
        <v>-0.41758241758241754</v>
      </c>
      <c r="I260" s="117">
        <v>87</v>
      </c>
      <c r="J260" s="118">
        <f t="shared" si="22"/>
        <v>0.64150943396226423</v>
      </c>
      <c r="K260" s="117"/>
      <c r="L260" s="118"/>
    </row>
    <row r="261" spans="2:13" x14ac:dyDescent="0.25">
      <c r="B261" s="116" t="s">
        <v>96</v>
      </c>
      <c r="C261" s="117">
        <v>217</v>
      </c>
      <c r="D261" s="118">
        <v>1.02803738317757</v>
      </c>
      <c r="E261" s="117">
        <v>277</v>
      </c>
      <c r="F261" s="118">
        <f t="shared" si="22"/>
        <v>0.27649769585253448</v>
      </c>
      <c r="G261" s="117">
        <v>61</v>
      </c>
      <c r="H261" s="118">
        <f t="shared" si="22"/>
        <v>-0.77978339350180503</v>
      </c>
      <c r="I261" s="117">
        <v>225</v>
      </c>
      <c r="J261" s="118">
        <f t="shared" si="22"/>
        <v>2.6885245901639343</v>
      </c>
      <c r="K261" s="117"/>
      <c r="L261" s="118"/>
    </row>
    <row r="262" spans="2:13" x14ac:dyDescent="0.25">
      <c r="B262" s="116" t="s">
        <v>98</v>
      </c>
      <c r="C262" s="117">
        <v>118</v>
      </c>
      <c r="D262" s="118">
        <v>-4.065040650406504E-2</v>
      </c>
      <c r="E262" s="117">
        <v>176</v>
      </c>
      <c r="F262" s="118">
        <f t="shared" si="22"/>
        <v>0.49152542372881358</v>
      </c>
      <c r="G262" s="117">
        <v>152</v>
      </c>
      <c r="H262" s="118">
        <f t="shared" si="22"/>
        <v>-0.13636363636363635</v>
      </c>
      <c r="I262" s="117">
        <v>153</v>
      </c>
      <c r="J262" s="118">
        <f t="shared" si="22"/>
        <v>6.5789473684210176E-3</v>
      </c>
      <c r="K262" s="117"/>
      <c r="L262" s="118"/>
    </row>
    <row r="263" spans="2:13" ht="15.75" x14ac:dyDescent="0.25">
      <c r="B263" s="119" t="s">
        <v>32</v>
      </c>
      <c r="C263" s="120">
        <v>1261</v>
      </c>
      <c r="D263" s="121">
        <v>2.4173441734417342</v>
      </c>
      <c r="E263" s="120">
        <v>1457</v>
      </c>
      <c r="F263" s="121">
        <f t="shared" si="22"/>
        <v>0.15543219666930996</v>
      </c>
      <c r="G263" s="120">
        <v>1177</v>
      </c>
      <c r="H263" s="121">
        <f t="shared" si="22"/>
        <v>-0.19217570350034319</v>
      </c>
      <c r="I263" s="120">
        <v>1362</v>
      </c>
      <c r="J263" s="121">
        <f t="shared" si="22"/>
        <v>0.15717926932880211</v>
      </c>
      <c r="K263" s="120">
        <v>811</v>
      </c>
      <c r="L263" s="121">
        <v>-3.2219570405727871E-2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258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227</v>
      </c>
      <c r="D273" s="118" t="s">
        <v>249</v>
      </c>
      <c r="E273" s="117">
        <v>189</v>
      </c>
      <c r="F273" s="118">
        <f t="shared" ref="F273:J285" si="24">IFERROR(E273/C273-1,"-")</f>
        <v>-0.16740088105726869</v>
      </c>
      <c r="G273" s="117">
        <v>274</v>
      </c>
      <c r="H273" s="118">
        <f t="shared" si="24"/>
        <v>0.44973544973544977</v>
      </c>
      <c r="I273" s="117">
        <v>201</v>
      </c>
      <c r="J273" s="118">
        <f t="shared" si="24"/>
        <v>-0.26642335766423353</v>
      </c>
      <c r="K273" s="117">
        <v>194</v>
      </c>
      <c r="L273" s="118">
        <f t="shared" ref="L273:L278" si="25">IFERROR(K273/I273-1,"-")</f>
        <v>-3.4825870646766122E-2</v>
      </c>
    </row>
    <row r="274" spans="2:12" x14ac:dyDescent="0.25">
      <c r="B274" s="116" t="s">
        <v>78</v>
      </c>
      <c r="C274" s="117">
        <v>129</v>
      </c>
      <c r="D274" s="118" t="s">
        <v>249</v>
      </c>
      <c r="E274" s="117">
        <v>124</v>
      </c>
      <c r="F274" s="118">
        <f t="shared" si="24"/>
        <v>-3.8759689922480578E-2</v>
      </c>
      <c r="G274" s="117">
        <v>414</v>
      </c>
      <c r="H274" s="118">
        <f t="shared" si="24"/>
        <v>2.338709677419355</v>
      </c>
      <c r="I274" s="117">
        <v>219</v>
      </c>
      <c r="J274" s="118">
        <f t="shared" si="24"/>
        <v>-0.47101449275362317</v>
      </c>
      <c r="K274" s="117">
        <v>145</v>
      </c>
      <c r="L274" s="118">
        <f t="shared" si="25"/>
        <v>-0.33789954337899542</v>
      </c>
    </row>
    <row r="275" spans="2:12" x14ac:dyDescent="0.25">
      <c r="B275" s="116" t="s">
        <v>80</v>
      </c>
      <c r="C275" s="117">
        <v>250</v>
      </c>
      <c r="D275" s="118" t="s">
        <v>249</v>
      </c>
      <c r="E275" s="117">
        <v>80</v>
      </c>
      <c r="F275" s="118">
        <f t="shared" si="24"/>
        <v>-0.67999999999999994</v>
      </c>
      <c r="G275" s="117">
        <v>313</v>
      </c>
      <c r="H275" s="118">
        <f t="shared" si="24"/>
        <v>2.9125000000000001</v>
      </c>
      <c r="I275" s="117">
        <v>173</v>
      </c>
      <c r="J275" s="118">
        <f t="shared" si="24"/>
        <v>-0.44728434504792336</v>
      </c>
      <c r="K275" s="117">
        <v>112</v>
      </c>
      <c r="L275" s="118">
        <f t="shared" si="25"/>
        <v>-0.35260115606936415</v>
      </c>
    </row>
    <row r="276" spans="2:12" x14ac:dyDescent="0.25">
      <c r="B276" s="116" t="s">
        <v>82</v>
      </c>
      <c r="C276" s="117">
        <v>67</v>
      </c>
      <c r="D276" s="118">
        <v>15.75</v>
      </c>
      <c r="E276" s="117">
        <v>26</v>
      </c>
      <c r="F276" s="118">
        <f t="shared" si="24"/>
        <v>-0.61194029850746268</v>
      </c>
      <c r="G276" s="117">
        <v>55</v>
      </c>
      <c r="H276" s="118">
        <f t="shared" si="24"/>
        <v>1.1153846153846154</v>
      </c>
      <c r="I276" s="117">
        <v>69</v>
      </c>
      <c r="J276" s="118">
        <f t="shared" si="24"/>
        <v>0.25454545454545463</v>
      </c>
      <c r="K276" s="117">
        <v>197</v>
      </c>
      <c r="L276" s="118">
        <f t="shared" si="25"/>
        <v>1.8550724637681157</v>
      </c>
    </row>
    <row r="277" spans="2:12" x14ac:dyDescent="0.25">
      <c r="B277" s="116" t="s">
        <v>84</v>
      </c>
      <c r="C277" s="117">
        <v>18</v>
      </c>
      <c r="D277" s="118">
        <v>8</v>
      </c>
      <c r="E277" s="117">
        <v>3</v>
      </c>
      <c r="F277" s="118">
        <f t="shared" si="24"/>
        <v>-0.83333333333333337</v>
      </c>
      <c r="G277" s="117">
        <v>11</v>
      </c>
      <c r="H277" s="118">
        <f t="shared" si="24"/>
        <v>2.6666666666666665</v>
      </c>
      <c r="I277" s="117">
        <v>28</v>
      </c>
      <c r="J277" s="118">
        <f t="shared" si="24"/>
        <v>1.5454545454545454</v>
      </c>
      <c r="K277" s="117">
        <v>102</v>
      </c>
      <c r="L277" s="118">
        <f t="shared" si="25"/>
        <v>2.6428571428571428</v>
      </c>
    </row>
    <row r="278" spans="2:12" x14ac:dyDescent="0.25">
      <c r="B278" s="116" t="s">
        <v>86</v>
      </c>
      <c r="C278" s="117">
        <v>10</v>
      </c>
      <c r="D278" s="118">
        <v>-0.2857142857142857</v>
      </c>
      <c r="E278" s="117">
        <v>15</v>
      </c>
      <c r="F278" s="118">
        <f t="shared" si="24"/>
        <v>0.5</v>
      </c>
      <c r="G278" s="117">
        <v>11</v>
      </c>
      <c r="H278" s="118">
        <f t="shared" si="24"/>
        <v>-0.26666666666666672</v>
      </c>
      <c r="I278" s="117">
        <v>29</v>
      </c>
      <c r="J278" s="118">
        <f t="shared" si="24"/>
        <v>1.6363636363636362</v>
      </c>
      <c r="K278" s="117">
        <v>56</v>
      </c>
      <c r="L278" s="118">
        <f t="shared" si="25"/>
        <v>0.93103448275862077</v>
      </c>
    </row>
    <row r="279" spans="2:12" x14ac:dyDescent="0.25">
      <c r="B279" s="116" t="s">
        <v>88</v>
      </c>
      <c r="C279" s="117">
        <v>7</v>
      </c>
      <c r="D279" s="118">
        <v>6</v>
      </c>
      <c r="E279" s="117">
        <v>18</v>
      </c>
      <c r="F279" s="118">
        <f t="shared" si="24"/>
        <v>1.5714285714285716</v>
      </c>
      <c r="G279" s="117">
        <v>53</v>
      </c>
      <c r="H279" s="118">
        <f t="shared" si="24"/>
        <v>1.9444444444444446</v>
      </c>
      <c r="I279" s="117">
        <v>16</v>
      </c>
      <c r="J279" s="118">
        <f t="shared" si="24"/>
        <v>-0.69811320754716988</v>
      </c>
      <c r="K279" s="117"/>
      <c r="L279" s="118"/>
    </row>
    <row r="280" spans="2:12" x14ac:dyDescent="0.25">
      <c r="B280" s="116" t="s">
        <v>90</v>
      </c>
      <c r="C280" s="117">
        <v>10</v>
      </c>
      <c r="D280" s="118">
        <v>1</v>
      </c>
      <c r="E280" s="117">
        <v>17</v>
      </c>
      <c r="F280" s="118">
        <f t="shared" si="24"/>
        <v>0.7</v>
      </c>
      <c r="G280" s="117">
        <v>1</v>
      </c>
      <c r="H280" s="118">
        <f t="shared" si="24"/>
        <v>-0.94117647058823528</v>
      </c>
      <c r="I280" s="117">
        <v>3</v>
      </c>
      <c r="J280" s="118">
        <f t="shared" si="24"/>
        <v>2</v>
      </c>
      <c r="K280" s="117"/>
      <c r="L280" s="118"/>
    </row>
    <row r="281" spans="2:12" x14ac:dyDescent="0.25">
      <c r="B281" s="116" t="s">
        <v>92</v>
      </c>
      <c r="C281" s="117">
        <v>7</v>
      </c>
      <c r="D281" s="118">
        <v>-0.46153846153846156</v>
      </c>
      <c r="E281" s="117">
        <v>18</v>
      </c>
      <c r="F281" s="118">
        <f t="shared" si="24"/>
        <v>1.5714285714285716</v>
      </c>
      <c r="G281" s="117">
        <v>4</v>
      </c>
      <c r="H281" s="118">
        <f t="shared" si="24"/>
        <v>-0.77777777777777779</v>
      </c>
      <c r="I281" s="117">
        <v>16</v>
      </c>
      <c r="J281" s="118">
        <f t="shared" si="24"/>
        <v>3</v>
      </c>
      <c r="K281" s="117"/>
      <c r="L281" s="118"/>
    </row>
    <row r="282" spans="2:12" x14ac:dyDescent="0.25">
      <c r="B282" s="116" t="s">
        <v>94</v>
      </c>
      <c r="C282" s="117">
        <v>56</v>
      </c>
      <c r="D282" s="118">
        <v>-8.1967213114754078E-2</v>
      </c>
      <c r="E282" s="117">
        <v>34</v>
      </c>
      <c r="F282" s="118">
        <f t="shared" si="24"/>
        <v>-0.3928571428571429</v>
      </c>
      <c r="G282" s="117">
        <v>47</v>
      </c>
      <c r="H282" s="118">
        <f t="shared" si="24"/>
        <v>0.38235294117647056</v>
      </c>
      <c r="I282" s="117">
        <v>54</v>
      </c>
      <c r="J282" s="118">
        <f t="shared" si="24"/>
        <v>0.14893617021276606</v>
      </c>
      <c r="K282" s="117"/>
      <c r="L282" s="118"/>
    </row>
    <row r="283" spans="2:12" x14ac:dyDescent="0.25">
      <c r="B283" s="116" t="s">
        <v>96</v>
      </c>
      <c r="C283" s="117">
        <v>80</v>
      </c>
      <c r="D283" s="118">
        <v>-0.68127490039840644</v>
      </c>
      <c r="E283" s="117">
        <v>201</v>
      </c>
      <c r="F283" s="118">
        <f t="shared" si="24"/>
        <v>1.5125000000000002</v>
      </c>
      <c r="G283" s="117">
        <v>107</v>
      </c>
      <c r="H283" s="118">
        <f t="shared" si="24"/>
        <v>-0.46766169154228854</v>
      </c>
      <c r="I283" s="117">
        <v>52</v>
      </c>
      <c r="J283" s="118">
        <f t="shared" si="24"/>
        <v>-0.51401869158878499</v>
      </c>
      <c r="K283" s="117"/>
      <c r="L283" s="118"/>
    </row>
    <row r="284" spans="2:12" x14ac:dyDescent="0.25">
      <c r="B284" s="116" t="s">
        <v>98</v>
      </c>
      <c r="C284" s="117">
        <v>119</v>
      </c>
      <c r="D284" s="118">
        <v>-0.30000000000000004</v>
      </c>
      <c r="E284" s="117">
        <v>219</v>
      </c>
      <c r="F284" s="118">
        <f t="shared" si="24"/>
        <v>0.84033613445378141</v>
      </c>
      <c r="G284" s="117">
        <v>218</v>
      </c>
      <c r="H284" s="118">
        <f t="shared" si="24"/>
        <v>-4.5662100456621557E-3</v>
      </c>
      <c r="I284" s="117">
        <v>150</v>
      </c>
      <c r="J284" s="118">
        <f t="shared" si="24"/>
        <v>-0.31192660550458717</v>
      </c>
      <c r="K284" s="117"/>
      <c r="L284" s="118"/>
    </row>
    <row r="285" spans="2:12" ht="15.75" x14ac:dyDescent="0.25">
      <c r="B285" s="119" t="s">
        <v>32</v>
      </c>
      <c r="C285" s="120">
        <v>980</v>
      </c>
      <c r="D285" s="121">
        <v>0.88099808061420348</v>
      </c>
      <c r="E285" s="120">
        <v>944</v>
      </c>
      <c r="F285" s="121">
        <f t="shared" si="24"/>
        <v>-3.6734693877551017E-2</v>
      </c>
      <c r="G285" s="120">
        <v>1508</v>
      </c>
      <c r="H285" s="121">
        <f t="shared" si="24"/>
        <v>0.59745762711864403</v>
      </c>
      <c r="I285" s="120">
        <v>1010</v>
      </c>
      <c r="J285" s="121">
        <f t="shared" si="24"/>
        <v>-0.33023872679045096</v>
      </c>
      <c r="K285" s="120">
        <v>806</v>
      </c>
      <c r="L285" s="121">
        <v>0.12100139082058425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EE-0C27-48BA-95B8-5BAEBE08E8C9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259</v>
      </c>
      <c r="L8" s="115" t="s">
        <v>74</v>
      </c>
      <c r="M8" s="114" t="s">
        <v>260</v>
      </c>
      <c r="N8" s="115" t="s">
        <v>74</v>
      </c>
      <c r="O8" s="114" t="s">
        <v>261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11811</v>
      </c>
      <c r="D9" s="117">
        <v>14599</v>
      </c>
      <c r="E9" s="118">
        <f t="shared" ref="E9:E21" si="0">D9/C9-1</f>
        <v>0.23605113876894412</v>
      </c>
      <c r="F9" s="117">
        <v>2476</v>
      </c>
      <c r="G9" s="118">
        <f>F9/D9-1</f>
        <v>-0.83039934242071378</v>
      </c>
      <c r="H9" s="117">
        <v>11584</v>
      </c>
      <c r="I9" s="118">
        <f>IFERROR(H9/F9-1,"-")</f>
        <v>3.6785137318255252</v>
      </c>
      <c r="J9" s="117">
        <v>15634</v>
      </c>
      <c r="K9" s="118">
        <f>IFERROR(J9/H9-1,"-")</f>
        <v>0.34962016574585641</v>
      </c>
      <c r="L9" s="117">
        <v>17228</v>
      </c>
      <c r="M9" s="118">
        <f t="shared" ref="M9:M21" si="1">IFERROR(L9/J9-1,"-")</f>
        <v>0.10195727261097609</v>
      </c>
      <c r="N9" s="117">
        <v>20420</v>
      </c>
      <c r="O9" s="118">
        <f>IFERROR(N9/L9-1,"-")</f>
        <v>0.18527977710703514</v>
      </c>
      <c r="P9" s="117">
        <v>16931</v>
      </c>
      <c r="Q9" s="118">
        <f t="shared" ref="Q9:Q20" si="2">IFERROR(P9/N9-1,"-")</f>
        <v>-0.17086190009794322</v>
      </c>
    </row>
    <row r="10" spans="1:18" x14ac:dyDescent="0.25">
      <c r="A10" s="1" t="s">
        <v>77</v>
      </c>
      <c r="B10" s="116" t="s">
        <v>78</v>
      </c>
      <c r="C10" s="117">
        <v>12040</v>
      </c>
      <c r="D10" s="117">
        <v>15480</v>
      </c>
      <c r="E10" s="118">
        <f t="shared" si="0"/>
        <v>0.28571428571428581</v>
      </c>
      <c r="F10" s="117">
        <v>1925</v>
      </c>
      <c r="G10" s="118">
        <f t="shared" ref="G10:G20" si="3">F10/D10-1</f>
        <v>-0.87564599483204131</v>
      </c>
      <c r="H10" s="117">
        <v>14671</v>
      </c>
      <c r="I10" s="118">
        <f t="shared" ref="G10:I21" si="4">IFERROR(H10/F10-1,"-")</f>
        <v>6.6212987012987012</v>
      </c>
      <c r="J10" s="117">
        <v>20512</v>
      </c>
      <c r="K10" s="118">
        <f t="shared" ref="K10:K21" si="5">IFERROR(J10/H10-1,"-")</f>
        <v>0.3981323699815964</v>
      </c>
      <c r="L10" s="117">
        <v>17964</v>
      </c>
      <c r="M10" s="118">
        <f t="shared" si="1"/>
        <v>-0.12421996879875197</v>
      </c>
      <c r="N10" s="117">
        <v>19437</v>
      </c>
      <c r="O10" s="118">
        <f t="shared" ref="O10:O21" si="6">IFERROR(N10/L10-1,"-")</f>
        <v>8.199732798931203E-2</v>
      </c>
      <c r="P10" s="117">
        <v>17589</v>
      </c>
      <c r="Q10" s="118">
        <f t="shared" si="2"/>
        <v>-9.5076400679117157E-2</v>
      </c>
    </row>
    <row r="11" spans="1:18" x14ac:dyDescent="0.25">
      <c r="A11" s="1" t="s">
        <v>79</v>
      </c>
      <c r="B11" s="116" t="s">
        <v>80</v>
      </c>
      <c r="C11" s="117">
        <v>12441</v>
      </c>
      <c r="D11" s="117">
        <v>5930</v>
      </c>
      <c r="E11" s="118">
        <f t="shared" si="0"/>
        <v>-0.52335021300538542</v>
      </c>
      <c r="F11" s="117">
        <v>3083</v>
      </c>
      <c r="G11" s="118">
        <f t="shared" si="3"/>
        <v>-0.48010118043844852</v>
      </c>
      <c r="H11" s="117">
        <v>19941</v>
      </c>
      <c r="I11" s="118">
        <f t="shared" si="4"/>
        <v>5.4680506000648723</v>
      </c>
      <c r="J11" s="117">
        <v>21527</v>
      </c>
      <c r="K11" s="118">
        <f t="shared" si="5"/>
        <v>7.953462715009274E-2</v>
      </c>
      <c r="L11" s="117">
        <v>21188</v>
      </c>
      <c r="M11" s="118">
        <f t="shared" si="1"/>
        <v>-1.5747665722116388E-2</v>
      </c>
      <c r="N11" s="117">
        <v>20505</v>
      </c>
      <c r="O11" s="118">
        <f t="shared" si="6"/>
        <v>-3.2235227487256934E-2</v>
      </c>
      <c r="P11" s="117">
        <v>18698</v>
      </c>
      <c r="Q11" s="118">
        <f t="shared" si="2"/>
        <v>-8.812484759814676E-2</v>
      </c>
    </row>
    <row r="12" spans="1:18" x14ac:dyDescent="0.25">
      <c r="A12" s="1" t="s">
        <v>81</v>
      </c>
      <c r="B12" s="116" t="s">
        <v>82</v>
      </c>
      <c r="C12" s="117">
        <v>11487</v>
      </c>
      <c r="D12" s="117">
        <v>0</v>
      </c>
      <c r="E12" s="118">
        <f t="shared" si="0"/>
        <v>-1</v>
      </c>
      <c r="F12" s="117">
        <v>5874</v>
      </c>
      <c r="G12" s="118" t="str">
        <f t="shared" si="4"/>
        <v>-</v>
      </c>
      <c r="H12" s="117">
        <v>16329</v>
      </c>
      <c r="I12" s="118">
        <f t="shared" si="4"/>
        <v>1.7798774259448416</v>
      </c>
      <c r="J12" s="117">
        <v>26292</v>
      </c>
      <c r="K12" s="118">
        <f t="shared" si="5"/>
        <v>0.61014146610325182</v>
      </c>
      <c r="L12" s="117">
        <v>20460</v>
      </c>
      <c r="M12" s="118">
        <f t="shared" si="1"/>
        <v>-0.221816522136011</v>
      </c>
      <c r="N12" s="117">
        <v>24747</v>
      </c>
      <c r="O12" s="118">
        <f t="shared" si="6"/>
        <v>0.20953079178885625</v>
      </c>
      <c r="P12" s="117">
        <v>20192</v>
      </c>
      <c r="Q12" s="118">
        <f t="shared" si="2"/>
        <v>-0.18406271467248558</v>
      </c>
    </row>
    <row r="13" spans="1:18" x14ac:dyDescent="0.25">
      <c r="A13" s="1" t="s">
        <v>83</v>
      </c>
      <c r="B13" s="116" t="s">
        <v>84</v>
      </c>
      <c r="C13" s="117">
        <v>9934</v>
      </c>
      <c r="D13" s="117">
        <v>0</v>
      </c>
      <c r="E13" s="118">
        <f t="shared" si="0"/>
        <v>-1</v>
      </c>
      <c r="F13" s="117">
        <v>6562</v>
      </c>
      <c r="G13" s="118" t="str">
        <f t="shared" si="4"/>
        <v>-</v>
      </c>
      <c r="H13" s="117">
        <v>15949</v>
      </c>
      <c r="I13" s="118">
        <f t="shared" si="4"/>
        <v>1.4305089911612314</v>
      </c>
      <c r="J13" s="117">
        <v>20694</v>
      </c>
      <c r="K13" s="118">
        <f t="shared" si="5"/>
        <v>0.29751081572512383</v>
      </c>
      <c r="L13" s="117">
        <v>21715</v>
      </c>
      <c r="M13" s="118">
        <f t="shared" si="1"/>
        <v>4.9337972359137838E-2</v>
      </c>
      <c r="N13" s="117">
        <v>23114</v>
      </c>
      <c r="O13" s="118">
        <f t="shared" si="6"/>
        <v>6.4425512318673661E-2</v>
      </c>
      <c r="P13" s="117">
        <v>19951</v>
      </c>
      <c r="Q13" s="118">
        <f t="shared" si="2"/>
        <v>-0.13684347148914078</v>
      </c>
    </row>
    <row r="14" spans="1:18" x14ac:dyDescent="0.25">
      <c r="A14" s="1" t="s">
        <v>85</v>
      </c>
      <c r="B14" s="116" t="s">
        <v>86</v>
      </c>
      <c r="C14" s="117">
        <v>11553</v>
      </c>
      <c r="D14" s="117">
        <v>0</v>
      </c>
      <c r="E14" s="118">
        <f t="shared" si="0"/>
        <v>-1</v>
      </c>
      <c r="F14" s="117">
        <v>12758</v>
      </c>
      <c r="G14" s="118" t="str">
        <f t="shared" si="4"/>
        <v>-</v>
      </c>
      <c r="H14" s="117">
        <v>13606</v>
      </c>
      <c r="I14" s="118">
        <f t="shared" si="4"/>
        <v>6.6468098448032586E-2</v>
      </c>
      <c r="J14" s="117">
        <v>22097</v>
      </c>
      <c r="K14" s="118">
        <f t="shared" si="5"/>
        <v>0.62406291342054976</v>
      </c>
      <c r="L14" s="117">
        <v>19721</v>
      </c>
      <c r="M14" s="118">
        <f t="shared" si="1"/>
        <v>-0.10752590849436572</v>
      </c>
      <c r="N14" s="117">
        <v>20354</v>
      </c>
      <c r="O14" s="118">
        <f t="shared" si="6"/>
        <v>3.2097763805080781E-2</v>
      </c>
      <c r="P14" s="117">
        <v>18082</v>
      </c>
      <c r="Q14" s="118">
        <f t="shared" si="2"/>
        <v>-0.11162425076152105</v>
      </c>
    </row>
    <row r="15" spans="1:18" x14ac:dyDescent="0.25">
      <c r="A15" s="1" t="s">
        <v>87</v>
      </c>
      <c r="B15" s="116" t="s">
        <v>88</v>
      </c>
      <c r="C15" s="117">
        <v>12797</v>
      </c>
      <c r="D15" s="117">
        <v>0</v>
      </c>
      <c r="E15" s="118">
        <f t="shared" si="0"/>
        <v>-1</v>
      </c>
      <c r="F15" s="117">
        <v>10658</v>
      </c>
      <c r="G15" s="118" t="str">
        <f t="shared" si="4"/>
        <v>-</v>
      </c>
      <c r="H15" s="117">
        <v>15515</v>
      </c>
      <c r="I15" s="118">
        <f t="shared" si="4"/>
        <v>0.45571401763933195</v>
      </c>
      <c r="J15" s="117">
        <v>21748</v>
      </c>
      <c r="K15" s="118">
        <f t="shared" si="5"/>
        <v>0.4017402513696422</v>
      </c>
      <c r="L15" s="117">
        <v>20589</v>
      </c>
      <c r="M15" s="118">
        <f t="shared" si="1"/>
        <v>-5.3292256759242207E-2</v>
      </c>
      <c r="N15" s="117">
        <v>22582</v>
      </c>
      <c r="O15" s="118">
        <f t="shared" si="6"/>
        <v>9.6799261741706832E-2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13742</v>
      </c>
      <c r="D16" s="117">
        <v>12002</v>
      </c>
      <c r="E16" s="118">
        <f t="shared" si="0"/>
        <v>-0.12661912385387863</v>
      </c>
      <c r="F16" s="117">
        <v>13469</v>
      </c>
      <c r="G16" s="118">
        <f t="shared" si="3"/>
        <v>0.12222962839526752</v>
      </c>
      <c r="H16" s="117">
        <v>21074</v>
      </c>
      <c r="I16" s="118">
        <f t="shared" si="4"/>
        <v>0.56462989086049453</v>
      </c>
      <c r="J16" s="117">
        <v>20367</v>
      </c>
      <c r="K16" s="118">
        <f t="shared" si="5"/>
        <v>-3.3548448324950186E-2</v>
      </c>
      <c r="L16" s="117">
        <v>22021</v>
      </c>
      <c r="M16" s="118">
        <f t="shared" si="1"/>
        <v>8.1209800166936796E-2</v>
      </c>
      <c r="N16" s="117">
        <v>22682</v>
      </c>
      <c r="O16" s="118">
        <f t="shared" si="6"/>
        <v>3.0016802143408627E-2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11463</v>
      </c>
      <c r="D17" s="117">
        <v>11710</v>
      </c>
      <c r="E17" s="118">
        <f t="shared" si="0"/>
        <v>2.1547587891476816E-2</v>
      </c>
      <c r="F17" s="117">
        <v>13048</v>
      </c>
      <c r="G17" s="118">
        <f t="shared" si="3"/>
        <v>0.11426131511528603</v>
      </c>
      <c r="H17" s="117">
        <v>17425</v>
      </c>
      <c r="I17" s="118">
        <f t="shared" si="4"/>
        <v>0.33545370938074792</v>
      </c>
      <c r="J17" s="117">
        <v>18863</v>
      </c>
      <c r="K17" s="118">
        <f t="shared" si="5"/>
        <v>8.2525107604017212E-2</v>
      </c>
      <c r="L17" s="117">
        <v>20469</v>
      </c>
      <c r="M17" s="118">
        <f t="shared" si="1"/>
        <v>8.5140221597836963E-2</v>
      </c>
      <c r="N17" s="117">
        <v>18177</v>
      </c>
      <c r="O17" s="118">
        <f t="shared" si="6"/>
        <v>-0.11197420489520737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11916</v>
      </c>
      <c r="D18" s="117">
        <v>4520</v>
      </c>
      <c r="E18" s="118">
        <f t="shared" si="0"/>
        <v>-0.62067807989258139</v>
      </c>
      <c r="F18" s="117">
        <v>13324</v>
      </c>
      <c r="G18" s="118">
        <f t="shared" si="3"/>
        <v>1.9477876106194691</v>
      </c>
      <c r="H18" s="117">
        <v>20050</v>
      </c>
      <c r="I18" s="118">
        <f t="shared" si="4"/>
        <v>0.50480336235364764</v>
      </c>
      <c r="J18" s="117">
        <v>26095</v>
      </c>
      <c r="K18" s="118">
        <f t="shared" si="5"/>
        <v>0.30149625935162105</v>
      </c>
      <c r="L18" s="117">
        <v>21212</v>
      </c>
      <c r="M18" s="118">
        <f t="shared" si="1"/>
        <v>-0.18712397010921633</v>
      </c>
      <c r="N18" s="117">
        <v>20345</v>
      </c>
      <c r="O18" s="118">
        <f t="shared" si="6"/>
        <v>-4.0873090703375414E-2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12009</v>
      </c>
      <c r="D19" s="117">
        <v>5547</v>
      </c>
      <c r="E19" s="118">
        <f t="shared" si="0"/>
        <v>-0.5380964276792406</v>
      </c>
      <c r="F19" s="117">
        <v>10944</v>
      </c>
      <c r="G19" s="118">
        <f t="shared" si="3"/>
        <v>0.97295835586803681</v>
      </c>
      <c r="H19" s="117">
        <v>14824</v>
      </c>
      <c r="I19" s="118">
        <f t="shared" si="4"/>
        <v>0.35453216374269014</v>
      </c>
      <c r="J19" s="117">
        <v>18426</v>
      </c>
      <c r="K19" s="118">
        <f t="shared" si="5"/>
        <v>0.24298434970318405</v>
      </c>
      <c r="L19" s="117">
        <v>18264</v>
      </c>
      <c r="M19" s="118">
        <f t="shared" si="1"/>
        <v>-8.7919244545751063E-3</v>
      </c>
      <c r="N19" s="117">
        <v>17280</v>
      </c>
      <c r="O19" s="118">
        <f t="shared" si="6"/>
        <v>-5.3876478318002574E-2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11708</v>
      </c>
      <c r="D20" s="117">
        <v>6293</v>
      </c>
      <c r="E20" s="118">
        <f t="shared" si="0"/>
        <v>-0.46250427058421595</v>
      </c>
      <c r="F20" s="117">
        <v>13338</v>
      </c>
      <c r="G20" s="118">
        <f t="shared" si="3"/>
        <v>1.1194978547592562</v>
      </c>
      <c r="H20" s="117">
        <v>17905</v>
      </c>
      <c r="I20" s="118">
        <f t="shared" si="4"/>
        <v>0.34240515819463191</v>
      </c>
      <c r="J20" s="117">
        <v>20333</v>
      </c>
      <c r="K20" s="118">
        <f t="shared" si="5"/>
        <v>0.13560457972633344</v>
      </c>
      <c r="L20" s="117">
        <v>18315</v>
      </c>
      <c r="M20" s="118">
        <f t="shared" si="1"/>
        <v>-9.9247528648010674E-2</v>
      </c>
      <c r="N20" s="117">
        <v>21025</v>
      </c>
      <c r="O20" s="118">
        <f t="shared" si="6"/>
        <v>0.14796614796614804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142901</v>
      </c>
      <c r="D21" s="120">
        <v>77467</v>
      </c>
      <c r="E21" s="121">
        <f t="shared" si="0"/>
        <v>-0.45789742549037449</v>
      </c>
      <c r="F21" s="120">
        <v>107459</v>
      </c>
      <c r="G21" s="121">
        <f>F21/D21-1</f>
        <v>0.38715840293286163</v>
      </c>
      <c r="H21" s="120">
        <v>198873</v>
      </c>
      <c r="I21" s="121">
        <f t="shared" si="4"/>
        <v>0.85068723885388842</v>
      </c>
      <c r="J21" s="120">
        <v>252588</v>
      </c>
      <c r="K21" s="121">
        <f t="shared" si="5"/>
        <v>0.27009699657570407</v>
      </c>
      <c r="L21" s="120">
        <v>239146</v>
      </c>
      <c r="M21" s="121">
        <f t="shared" si="1"/>
        <v>-5.3217096615832848E-2</v>
      </c>
      <c r="N21" s="120">
        <v>250668</v>
      </c>
      <c r="O21" s="121">
        <f t="shared" si="6"/>
        <v>4.8179773025682993E-2</v>
      </c>
      <c r="P21" s="120">
        <v>111443</v>
      </c>
      <c r="Q21" s="121">
        <v>-0.13325866990208202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690FB3AC-326B-4AF2-AF20-9B452308AB39}"/>
</file>

<file path=customXml/itemProps2.xml><?xml version="1.0" encoding="utf-8"?>
<ds:datastoreItem xmlns:ds="http://schemas.openxmlformats.org/officeDocument/2006/customXml" ds:itemID="{E30F19ED-54CF-4D95-8498-4C608D57B08E}"/>
</file>

<file path=customXml/itemProps3.xml><?xml version="1.0" encoding="utf-8"?>
<ds:datastoreItem xmlns:ds="http://schemas.openxmlformats.org/officeDocument/2006/customXml" ds:itemID="{646179CA-7B97-44EA-B821-FE4A7150CA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2026-07-24T10:49:24Z</dcterms:created>
  <dcterms:modified xsi:type="dcterms:W3CDTF">2026-07-27T10:33:38Z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2026-07-24T11:37:44Z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65ef5b5f-329f-463f-8d02-b6ebd915777d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0x010100F969C42FB1FA284BA60CDF94DEB4DBF3</vt:lpwstr>
  </property>
</Properties>
</file>