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lio/"/>
    </mc:Choice>
  </mc:AlternateContent>
  <xr:revisionPtr revIDLastSave="42" documentId="8_{CDA6AE31-4703-4535-929C-8E57161A1C17}" xr6:coauthVersionLast="47" xr6:coauthVersionMax="47" xr10:uidLastSave="{706AA37B-7AB4-4FA1-AD9A-2569C09DC16A}"/>
  <bookViews>
    <workbookView xWindow="0" yWindow="0" windowWidth="28800" windowHeight="15480" xr2:uid="{5B5788BB-1E40-4D7E-AF60-F04299C7B01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5" i="45" l="1"/>
  <c r="G135" i="45"/>
  <c r="S5" i="45"/>
  <c r="P5" i="45"/>
  <c r="T5" i="45"/>
  <c r="N5" i="45"/>
  <c r="M5" i="45"/>
  <c r="F5" i="45"/>
  <c r="N135" i="44"/>
  <c r="M135" i="44"/>
  <c r="H135" i="44"/>
  <c r="G135" i="44"/>
  <c r="L135" i="44"/>
  <c r="N5" i="44"/>
  <c r="I5" i="44"/>
  <c r="H5" i="44"/>
  <c r="F5" i="44"/>
  <c r="S5" i="44"/>
  <c r="N135" i="43"/>
  <c r="L135" i="43"/>
  <c r="K135" i="43"/>
  <c r="H135" i="43"/>
  <c r="G135" i="43"/>
  <c r="T5" i="43"/>
  <c r="S5" i="43"/>
  <c r="R5" i="43"/>
  <c r="Q5" i="43"/>
  <c r="P5" i="43"/>
  <c r="N5" i="43"/>
  <c r="F5" i="43"/>
  <c r="O133" i="42"/>
  <c r="N133" i="42"/>
  <c r="M133" i="42"/>
  <c r="K133" i="42"/>
  <c r="L133" i="42"/>
  <c r="S5" i="42"/>
  <c r="R5" i="42"/>
  <c r="P5" i="42"/>
  <c r="L5" i="42"/>
  <c r="F5" i="42"/>
  <c r="O133" i="41"/>
  <c r="N133" i="41"/>
  <c r="M133" i="41"/>
  <c r="K133" i="41"/>
  <c r="T5" i="41"/>
  <c r="N5" i="41"/>
  <c r="F5" i="41"/>
  <c r="K133" i="40"/>
  <c r="N133" i="40"/>
  <c r="I133" i="40"/>
  <c r="H133" i="40"/>
  <c r="S5" i="40"/>
  <c r="R5" i="40"/>
  <c r="P5" i="40"/>
  <c r="L5" i="40"/>
  <c r="F5" i="40"/>
  <c r="S5" i="39"/>
  <c r="T5" i="39"/>
  <c r="I5" i="39"/>
  <c r="B3" i="37"/>
  <c r="Q5" i="36"/>
  <c r="I5" i="36"/>
  <c r="B3" i="36"/>
  <c r="AL7" i="35"/>
  <c r="AK7" i="35"/>
  <c r="AJ7" i="35"/>
  <c r="AB7" i="35"/>
  <c r="V7" i="35"/>
  <c r="N7" i="35"/>
  <c r="H7" i="35"/>
  <c r="M95" i="33"/>
  <c r="M73" i="33"/>
  <c r="M51" i="33"/>
  <c r="G51" i="33"/>
  <c r="M29" i="33"/>
  <c r="G29" i="33"/>
  <c r="E29" i="33"/>
  <c r="L8" i="33"/>
  <c r="E51" i="33"/>
  <c r="J96" i="31"/>
  <c r="F96" i="31"/>
  <c r="D96" i="31"/>
  <c r="L74" i="31"/>
  <c r="J74" i="31"/>
  <c r="H74" i="31"/>
  <c r="D74" i="31"/>
  <c r="L52" i="31"/>
  <c r="J52" i="31"/>
  <c r="F52" i="31"/>
  <c r="D52" i="31"/>
  <c r="D30" i="31"/>
  <c r="H8" i="31"/>
  <c r="N8" i="31"/>
  <c r="L8" i="31"/>
  <c r="J8" i="31"/>
  <c r="F8" i="31"/>
  <c r="D8" i="31"/>
  <c r="N272" i="30"/>
  <c r="L272" i="30"/>
  <c r="H272" i="30"/>
  <c r="F272" i="30"/>
  <c r="D272" i="30"/>
  <c r="B270" i="30"/>
  <c r="N250" i="30"/>
  <c r="J250" i="30"/>
  <c r="H250" i="30"/>
  <c r="F250" i="30"/>
  <c r="D250" i="30"/>
  <c r="B248" i="30"/>
  <c r="L228" i="30"/>
  <c r="J228" i="30"/>
  <c r="F228" i="30"/>
  <c r="N228" i="30"/>
  <c r="H228" i="30"/>
  <c r="D228" i="30"/>
  <c r="B226" i="30"/>
  <c r="N206" i="30"/>
  <c r="F206" i="30"/>
  <c r="J206" i="30"/>
  <c r="H206" i="30"/>
  <c r="D206" i="30"/>
  <c r="B204" i="30"/>
  <c r="J184" i="30"/>
  <c r="N184" i="30"/>
  <c r="H184" i="30"/>
  <c r="F184" i="30"/>
  <c r="D184" i="30"/>
  <c r="B182" i="30"/>
  <c r="J162" i="30"/>
  <c r="N162" i="30"/>
  <c r="L162" i="30"/>
  <c r="H162" i="30"/>
  <c r="D162" i="30"/>
  <c r="B160" i="30"/>
  <c r="L140" i="30"/>
  <c r="N140" i="30"/>
  <c r="J140" i="30"/>
  <c r="F140" i="30"/>
  <c r="D140" i="30"/>
  <c r="B138" i="30"/>
  <c r="N118" i="30"/>
  <c r="H118" i="30"/>
  <c r="L118" i="30"/>
  <c r="J118" i="30"/>
  <c r="F118" i="30"/>
  <c r="D118" i="30"/>
  <c r="B116" i="30"/>
  <c r="N96" i="30"/>
  <c r="L96" i="30"/>
  <c r="J96" i="30"/>
  <c r="H96" i="30"/>
  <c r="D96" i="30"/>
  <c r="J74" i="30"/>
  <c r="N74" i="30"/>
  <c r="L74" i="30"/>
  <c r="H74" i="30"/>
  <c r="D74" i="30"/>
  <c r="F52" i="30"/>
  <c r="N52" i="30"/>
  <c r="N30" i="30"/>
  <c r="L30" i="30"/>
  <c r="J30" i="30"/>
  <c r="H30" i="30"/>
  <c r="F30" i="30"/>
  <c r="D30" i="30"/>
  <c r="H8" i="30"/>
  <c r="L8" i="30"/>
  <c r="J8" i="30"/>
  <c r="D8" i="30"/>
  <c r="M6" i="28"/>
  <c r="B4" i="28"/>
  <c r="B3" i="27"/>
  <c r="K6" i="26"/>
  <c r="J6" i="26"/>
  <c r="B4" i="26"/>
  <c r="K51" i="25"/>
  <c r="M29" i="25"/>
  <c r="M73" i="25"/>
  <c r="K7" i="25"/>
  <c r="B252" i="24"/>
  <c r="M227" i="24"/>
  <c r="B226" i="24"/>
  <c r="B204" i="24"/>
  <c r="M183" i="24"/>
  <c r="B182" i="24"/>
  <c r="M161" i="24"/>
  <c r="B160" i="24"/>
  <c r="B138" i="24"/>
  <c r="B116" i="24"/>
  <c r="M73" i="24"/>
  <c r="M29" i="24"/>
  <c r="M205" i="24"/>
  <c r="K7" i="24"/>
  <c r="K139" i="24" s="1"/>
  <c r="X7" i="22"/>
  <c r="V7" i="22"/>
  <c r="B4" i="22"/>
  <c r="I8" i="21"/>
  <c r="H8" i="21"/>
  <c r="B5" i="21"/>
  <c r="V7" i="19"/>
  <c r="P7" i="19"/>
  <c r="N7" i="19"/>
  <c r="J7" i="19"/>
  <c r="B4" i="19"/>
  <c r="X6" i="18"/>
  <c r="R6" i="18"/>
  <c r="J6" i="18"/>
  <c r="B3" i="18"/>
  <c r="W7" i="17"/>
  <c r="J7" i="17"/>
  <c r="B4" i="17"/>
  <c r="V7" i="16"/>
  <c r="K7" i="16"/>
  <c r="B4" i="16"/>
  <c r="W7" i="15"/>
  <c r="K7" i="15"/>
  <c r="B4" i="15"/>
  <c r="T9" i="14"/>
  <c r="J9" i="14"/>
  <c r="I9" i="14"/>
  <c r="B6" i="14"/>
  <c r="W6" i="13"/>
  <c r="V6" i="13"/>
  <c r="J6" i="13"/>
  <c r="B3" i="13"/>
  <c r="L5" i="12"/>
  <c r="I5" i="12"/>
  <c r="L96" i="10"/>
  <c r="K95" i="10"/>
  <c r="I95" i="10" s="1"/>
  <c r="L74" i="10"/>
  <c r="K73" i="10"/>
  <c r="I73" i="10" s="1"/>
  <c r="L52" i="10"/>
  <c r="K51" i="10"/>
  <c r="I51" i="10" s="1"/>
  <c r="K29" i="10"/>
  <c r="K7" i="10"/>
  <c r="K271" i="8"/>
  <c r="L272" i="8" s="1"/>
  <c r="B270" i="8"/>
  <c r="M249" i="8"/>
  <c r="N250" i="8" s="1"/>
  <c r="B248" i="8"/>
  <c r="B226" i="8"/>
  <c r="K205" i="8"/>
  <c r="L206" i="8" s="1"/>
  <c r="B204" i="8"/>
  <c r="M183" i="8"/>
  <c r="N184" i="8" s="1"/>
  <c r="B182" i="8"/>
  <c r="B160" i="8"/>
  <c r="L140" i="8"/>
  <c r="K139" i="8"/>
  <c r="B138" i="8"/>
  <c r="N118" i="8"/>
  <c r="M117" i="8"/>
  <c r="B116" i="8"/>
  <c r="K29" i="8"/>
  <c r="L30" i="8" s="1"/>
  <c r="K7" i="8"/>
  <c r="I7" i="8"/>
  <c r="I227" i="8" s="1"/>
  <c r="J228" i="8" s="1"/>
  <c r="S6" i="6"/>
  <c r="K6" i="6"/>
  <c r="I6" i="6"/>
  <c r="B3" i="6"/>
  <c r="W6" i="5"/>
  <c r="S6" i="5"/>
  <c r="M6" i="5"/>
  <c r="B3" i="5"/>
  <c r="L79" i="3"/>
  <c r="K6" i="3"/>
  <c r="J6" i="3"/>
  <c r="L58" i="2"/>
  <c r="K31" i="2"/>
  <c r="J31" i="2"/>
  <c r="B39" i="1"/>
  <c r="B38" i="1"/>
  <c r="B37" i="1"/>
  <c r="M2" i="1"/>
  <c r="F171" i="30"/>
  <c r="J170" i="30"/>
  <c r="J169" i="30"/>
  <c r="J168" i="30"/>
  <c r="J167" i="30"/>
  <c r="J166" i="30"/>
  <c r="J165" i="30"/>
  <c r="H102" i="33"/>
  <c r="J13" i="33"/>
  <c r="F84" i="31"/>
  <c r="H79" i="31"/>
  <c r="F42" i="31"/>
  <c r="J38" i="31"/>
  <c r="J35" i="31"/>
  <c r="J32" i="31"/>
  <c r="H19" i="31"/>
  <c r="J43" i="30"/>
  <c r="H42" i="30"/>
  <c r="L41" i="30"/>
  <c r="F41" i="30"/>
  <c r="J40" i="30"/>
  <c r="H39" i="30"/>
  <c r="L38" i="30"/>
  <c r="F38" i="30"/>
  <c r="L37" i="30"/>
  <c r="F37" i="30"/>
  <c r="L36" i="30"/>
  <c r="F36" i="30"/>
  <c r="L35" i="30"/>
  <c r="F35" i="30"/>
  <c r="L34" i="30"/>
  <c r="F34" i="30"/>
  <c r="L33" i="30"/>
  <c r="F33" i="30"/>
  <c r="L32" i="30"/>
  <c r="F32" i="30"/>
  <c r="L31" i="30"/>
  <c r="F31" i="30"/>
  <c r="N101" i="33"/>
  <c r="J86" i="33"/>
  <c r="H56" i="33"/>
  <c r="J82" i="31"/>
  <c r="J107" i="31"/>
  <c r="N14" i="31"/>
  <c r="H13" i="31"/>
  <c r="N11" i="31"/>
  <c r="H10" i="31"/>
  <c r="L109" i="30"/>
  <c r="F109" i="30"/>
  <c r="J108" i="30"/>
  <c r="H107" i="30"/>
  <c r="L106" i="30"/>
  <c r="F106" i="30"/>
  <c r="J105" i="30"/>
  <c r="H104" i="30"/>
  <c r="N103" i="30"/>
  <c r="H103" i="30"/>
  <c r="N102" i="30"/>
  <c r="H102" i="30"/>
  <c r="N101" i="30"/>
  <c r="H101" i="30"/>
  <c r="N100" i="30"/>
  <c r="H100" i="30"/>
  <c r="N99" i="30"/>
  <c r="H99" i="30"/>
  <c r="N98" i="30"/>
  <c r="H98" i="30"/>
  <c r="N97" i="30"/>
  <c r="H97" i="30"/>
  <c r="N59" i="30"/>
  <c r="N58" i="30"/>
  <c r="N57" i="30"/>
  <c r="N56" i="30"/>
  <c r="N55" i="30"/>
  <c r="N54" i="30"/>
  <c r="N53" i="30"/>
  <c r="L21" i="30"/>
  <c r="F21" i="30"/>
  <c r="J20" i="30"/>
  <c r="L87" i="31"/>
  <c r="L31" i="31"/>
  <c r="F238" i="30"/>
  <c r="H233" i="30"/>
  <c r="L213" i="30"/>
  <c r="F209" i="30"/>
  <c r="L64" i="30"/>
  <c r="H62" i="30"/>
  <c r="L57" i="30"/>
  <c r="L54" i="30"/>
  <c r="H43" i="30"/>
  <c r="J42" i="30"/>
  <c r="J41" i="30"/>
  <c r="L40" i="30"/>
  <c r="L39" i="30"/>
  <c r="H37" i="30"/>
  <c r="J36" i="30"/>
  <c r="N35" i="30"/>
  <c r="H34" i="30"/>
  <c r="J33" i="30"/>
  <c r="N32" i="30"/>
  <c r="H31" i="30"/>
  <c r="L19" i="30"/>
  <c r="H18" i="30"/>
  <c r="J17" i="30"/>
  <c r="F16" i="30"/>
  <c r="H14" i="30"/>
  <c r="F13" i="30"/>
  <c r="H11" i="30"/>
  <c r="F10" i="30"/>
  <c r="J35" i="33"/>
  <c r="N11" i="33"/>
  <c r="H82" i="31"/>
  <c r="J164" i="30"/>
  <c r="L153" i="30"/>
  <c r="F150" i="30"/>
  <c r="H148" i="30"/>
  <c r="N146" i="30"/>
  <c r="H145" i="30"/>
  <c r="N143" i="30"/>
  <c r="H142" i="30"/>
  <c r="L108" i="30"/>
  <c r="F105" i="30"/>
  <c r="J103" i="30"/>
  <c r="J100" i="30"/>
  <c r="J97" i="30"/>
  <c r="H84" i="30"/>
  <c r="H21" i="30"/>
  <c r="H20" i="30"/>
  <c r="F18" i="30"/>
  <c r="L16" i="30"/>
  <c r="J15" i="30"/>
  <c r="N14" i="30"/>
  <c r="L13" i="30"/>
  <c r="J12" i="30"/>
  <c r="N11" i="30"/>
  <c r="L10" i="30"/>
  <c r="J9" i="30"/>
  <c r="H98" i="33"/>
  <c r="L55" i="33"/>
  <c r="F21" i="31"/>
  <c r="H236" i="30"/>
  <c r="N231" i="30"/>
  <c r="F217" i="30"/>
  <c r="F212" i="30"/>
  <c r="L207" i="30"/>
  <c r="L59" i="30"/>
  <c r="L56" i="30"/>
  <c r="L53" i="30"/>
  <c r="L85" i="30"/>
  <c r="F43" i="30"/>
  <c r="F42" i="30"/>
  <c r="H41" i="30"/>
  <c r="H40" i="30"/>
  <c r="J39" i="30"/>
  <c r="J38" i="30"/>
  <c r="N37" i="30"/>
  <c r="H36" i="30"/>
  <c r="J35" i="30"/>
  <c r="N34" i="30"/>
  <c r="H33" i="30"/>
  <c r="J32" i="30"/>
  <c r="N31" i="30"/>
  <c r="J19" i="30"/>
  <c r="L18" i="30"/>
  <c r="H17" i="30"/>
  <c r="H15" i="30"/>
  <c r="F14" i="30"/>
  <c r="H12" i="30"/>
  <c r="F11" i="30"/>
  <c r="H9" i="30"/>
  <c r="J37" i="31"/>
  <c r="N234" i="30"/>
  <c r="H230" i="30"/>
  <c r="H215" i="30"/>
  <c r="L210" i="30"/>
  <c r="L58" i="30"/>
  <c r="L55" i="30"/>
  <c r="L43" i="30"/>
  <c r="L42" i="30"/>
  <c r="F40" i="30"/>
  <c r="F39" i="30"/>
  <c r="H38" i="30"/>
  <c r="J37" i="30"/>
  <c r="N36" i="30"/>
  <c r="H35" i="30"/>
  <c r="J34" i="30"/>
  <c r="N33" i="30"/>
  <c r="H32" i="30"/>
  <c r="J31" i="30"/>
  <c r="J18" i="30"/>
  <c r="F17" i="30"/>
  <c r="H16" i="30"/>
  <c r="F15" i="30"/>
  <c r="H13" i="30"/>
  <c r="F12" i="30"/>
  <c r="H10" i="30"/>
  <c r="F9" i="30"/>
  <c r="L150" i="30"/>
  <c r="N145" i="30"/>
  <c r="H141" i="30"/>
  <c r="J104" i="30"/>
  <c r="L20" i="30"/>
  <c r="J14" i="30"/>
  <c r="L12" i="30"/>
  <c r="N10" i="30"/>
  <c r="J149" i="30"/>
  <c r="N144" i="30"/>
  <c r="H109" i="30"/>
  <c r="J99" i="30"/>
  <c r="H87" i="30"/>
  <c r="F20" i="30"/>
  <c r="N15" i="30"/>
  <c r="J10" i="30"/>
  <c r="J34" i="31"/>
  <c r="F241" i="30"/>
  <c r="H144" i="30"/>
  <c r="F108" i="30"/>
  <c r="J98" i="30"/>
  <c r="L86" i="30"/>
  <c r="L17" i="30"/>
  <c r="L15" i="30"/>
  <c r="N13" i="30"/>
  <c r="D90" i="28"/>
  <c r="J163" i="30"/>
  <c r="J152" i="30"/>
  <c r="H147" i="30"/>
  <c r="N142" i="30"/>
  <c r="H239" i="30"/>
  <c r="N141" i="30"/>
  <c r="L61" i="30"/>
  <c r="H19" i="30"/>
  <c r="L11" i="30"/>
  <c r="C20" i="28"/>
  <c r="G146" i="27"/>
  <c r="G90" i="27"/>
  <c r="G34" i="27"/>
  <c r="F153" i="30"/>
  <c r="J107" i="30"/>
  <c r="L83" i="30"/>
  <c r="F19" i="30"/>
  <c r="J11" i="30"/>
  <c r="G20" i="27"/>
  <c r="H151" i="30"/>
  <c r="H106" i="30"/>
  <c r="L14" i="30"/>
  <c r="N147" i="30"/>
  <c r="L105" i="30"/>
  <c r="H65" i="30"/>
  <c r="J13" i="30"/>
  <c r="N9" i="30"/>
  <c r="C48" i="28"/>
  <c r="D160" i="27"/>
  <c r="H146" i="30"/>
  <c r="J102" i="30"/>
  <c r="J21" i="30"/>
  <c r="L9" i="30"/>
  <c r="D118" i="28"/>
  <c r="C104" i="28"/>
  <c r="D34" i="28"/>
  <c r="J65" i="25"/>
  <c r="H64" i="25"/>
  <c r="F63" i="25"/>
  <c r="J62" i="25"/>
  <c r="H61" i="25"/>
  <c r="F60" i="25"/>
  <c r="F59" i="25"/>
  <c r="F58" i="25"/>
  <c r="F57" i="25"/>
  <c r="H143" i="30"/>
  <c r="C20" i="26"/>
  <c r="H87" i="25"/>
  <c r="J86" i="25"/>
  <c r="F85" i="25"/>
  <c r="J80" i="25"/>
  <c r="J77" i="25"/>
  <c r="H63" i="25"/>
  <c r="F61" i="25"/>
  <c r="H43" i="25"/>
  <c r="F42" i="25"/>
  <c r="J41" i="25"/>
  <c r="H40" i="25"/>
  <c r="F39" i="25"/>
  <c r="J38" i="25"/>
  <c r="J37" i="25"/>
  <c r="J36" i="25"/>
  <c r="J35" i="25"/>
  <c r="J34" i="25"/>
  <c r="J33" i="25"/>
  <c r="J32" i="25"/>
  <c r="J31" i="25"/>
  <c r="E20" i="28"/>
  <c r="D104" i="27"/>
  <c r="D48" i="27"/>
  <c r="E20" i="27"/>
  <c r="F87" i="25"/>
  <c r="H84" i="25"/>
  <c r="J83" i="25"/>
  <c r="F82" i="25"/>
  <c r="H80" i="25"/>
  <c r="F79" i="25"/>
  <c r="H77" i="25"/>
  <c r="F76" i="25"/>
  <c r="H65" i="25"/>
  <c r="H60" i="25"/>
  <c r="J58" i="25"/>
  <c r="H57" i="25"/>
  <c r="F56" i="25"/>
  <c r="F55" i="25"/>
  <c r="F54" i="25"/>
  <c r="F53" i="25"/>
  <c r="J21" i="25"/>
  <c r="H20" i="25"/>
  <c r="L19" i="25"/>
  <c r="F19" i="25"/>
  <c r="J18" i="25"/>
  <c r="H17" i="25"/>
  <c r="L16" i="25"/>
  <c r="F16" i="25"/>
  <c r="L15" i="25"/>
  <c r="F15" i="25"/>
  <c r="L14" i="25"/>
  <c r="F14" i="25"/>
  <c r="L13" i="25"/>
  <c r="F13" i="25"/>
  <c r="L12" i="25"/>
  <c r="F12" i="25"/>
  <c r="L11" i="25"/>
  <c r="F11" i="25"/>
  <c r="J101" i="30"/>
  <c r="F64" i="30"/>
  <c r="N12" i="30"/>
  <c r="E132" i="27"/>
  <c r="J85" i="25"/>
  <c r="H83" i="25"/>
  <c r="H81" i="25"/>
  <c r="F80" i="25"/>
  <c r="H78" i="25"/>
  <c r="F77" i="25"/>
  <c r="H75" i="25"/>
  <c r="F65" i="25"/>
  <c r="J61" i="25"/>
  <c r="J59" i="25"/>
  <c r="H58" i="25"/>
  <c r="J56" i="25"/>
  <c r="J55" i="25"/>
  <c r="J54" i="25"/>
  <c r="J53" i="25"/>
  <c r="H21" i="25"/>
  <c r="L20" i="25"/>
  <c r="F20" i="25"/>
  <c r="J19" i="25"/>
  <c r="H18" i="25"/>
  <c r="L17" i="25"/>
  <c r="F17" i="25"/>
  <c r="J16" i="25"/>
  <c r="J15" i="25"/>
  <c r="J14" i="25"/>
  <c r="J13" i="25"/>
  <c r="J12" i="25"/>
  <c r="J11" i="25"/>
  <c r="J10" i="25"/>
  <c r="J9" i="25"/>
  <c r="E76" i="27"/>
  <c r="J87" i="25"/>
  <c r="F86" i="25"/>
  <c r="H85" i="25"/>
  <c r="J82" i="25"/>
  <c r="J79" i="25"/>
  <c r="J76" i="25"/>
  <c r="J63" i="25"/>
  <c r="F62" i="25"/>
  <c r="J43" i="25"/>
  <c r="H42" i="25"/>
  <c r="F41" i="25"/>
  <c r="J40" i="25"/>
  <c r="H39" i="25"/>
  <c r="F38" i="25"/>
  <c r="F37" i="25"/>
  <c r="F36" i="25"/>
  <c r="F35" i="25"/>
  <c r="F34" i="25"/>
  <c r="F33" i="25"/>
  <c r="F32" i="25"/>
  <c r="F31" i="25"/>
  <c r="L219" i="24"/>
  <c r="J218" i="24"/>
  <c r="H217" i="24"/>
  <c r="L216" i="24"/>
  <c r="J215" i="24"/>
  <c r="H214" i="24"/>
  <c r="N213" i="24"/>
  <c r="H213" i="24"/>
  <c r="N212" i="24"/>
  <c r="J85" i="30"/>
  <c r="G118" i="27"/>
  <c r="G62" i="27"/>
  <c r="F104" i="26"/>
  <c r="C90" i="26"/>
  <c r="C34" i="26"/>
  <c r="J84" i="25"/>
  <c r="F83" i="25"/>
  <c r="H82" i="25"/>
  <c r="F81" i="25"/>
  <c r="H79" i="25"/>
  <c r="F78" i="25"/>
  <c r="H76" i="25"/>
  <c r="F75" i="25"/>
  <c r="J81" i="25"/>
  <c r="N77" i="25"/>
  <c r="J64" i="25"/>
  <c r="H62" i="25"/>
  <c r="F21" i="25"/>
  <c r="H19" i="25"/>
  <c r="J17" i="25"/>
  <c r="N15" i="25"/>
  <c r="H14" i="25"/>
  <c r="N12" i="25"/>
  <c r="H11" i="25"/>
  <c r="F10" i="25"/>
  <c r="F9" i="25"/>
  <c r="H216" i="24"/>
  <c r="H215" i="24"/>
  <c r="J214" i="24"/>
  <c r="L213" i="24"/>
  <c r="L211" i="24"/>
  <c r="J210" i="24"/>
  <c r="N209" i="24"/>
  <c r="L208" i="24"/>
  <c r="J207" i="24"/>
  <c r="L196" i="24"/>
  <c r="H195" i="24"/>
  <c r="J194" i="24"/>
  <c r="N191" i="24"/>
  <c r="N188" i="24"/>
  <c r="N185" i="24"/>
  <c r="L175" i="24"/>
  <c r="H174" i="24"/>
  <c r="J173" i="24"/>
  <c r="L170" i="24"/>
  <c r="N168" i="24"/>
  <c r="L167" i="24"/>
  <c r="N165" i="24"/>
  <c r="L164" i="24"/>
  <c r="H153" i="24"/>
  <c r="J152" i="24"/>
  <c r="L149" i="24"/>
  <c r="L147" i="24"/>
  <c r="H43" i="24"/>
  <c r="L42" i="24"/>
  <c r="J41" i="24"/>
  <c r="H40" i="24"/>
  <c r="L39" i="24"/>
  <c r="J38" i="24"/>
  <c r="J37" i="24"/>
  <c r="J36" i="24"/>
  <c r="J35" i="24"/>
  <c r="J34" i="24"/>
  <c r="J33" i="24"/>
  <c r="J32" i="24"/>
  <c r="J31" i="24"/>
  <c r="C20" i="27"/>
  <c r="F76" i="26"/>
  <c r="N99" i="25"/>
  <c r="N80" i="25"/>
  <c r="F64" i="25"/>
  <c r="H56" i="25"/>
  <c r="N54" i="25"/>
  <c r="H53" i="25"/>
  <c r="J42" i="25"/>
  <c r="H37" i="25"/>
  <c r="N35" i="25"/>
  <c r="H34" i="25"/>
  <c r="N32" i="25"/>
  <c r="H31" i="25"/>
  <c r="H210" i="24"/>
  <c r="H207" i="24"/>
  <c r="H197" i="24"/>
  <c r="L193" i="24"/>
  <c r="H192" i="24"/>
  <c r="L191" i="24"/>
  <c r="J190" i="24"/>
  <c r="H189" i="24"/>
  <c r="L188" i="24"/>
  <c r="J187" i="24"/>
  <c r="H186" i="24"/>
  <c r="L185" i="24"/>
  <c r="L172" i="24"/>
  <c r="H171" i="24"/>
  <c r="J170" i="24"/>
  <c r="H169" i="24"/>
  <c r="J167" i="24"/>
  <c r="H166" i="24"/>
  <c r="J164" i="24"/>
  <c r="H163" i="24"/>
  <c r="L151" i="24"/>
  <c r="H150" i="24"/>
  <c r="J149" i="24"/>
  <c r="J146" i="24"/>
  <c r="J145" i="24"/>
  <c r="J144" i="24"/>
  <c r="J143" i="24"/>
  <c r="J142" i="24"/>
  <c r="J141" i="24"/>
  <c r="L131" i="24"/>
  <c r="J130" i="24"/>
  <c r="H129" i="24"/>
  <c r="L128" i="24"/>
  <c r="J127" i="24"/>
  <c r="H126" i="24"/>
  <c r="N125" i="24"/>
  <c r="H125" i="24"/>
  <c r="N124" i="24"/>
  <c r="H124" i="24"/>
  <c r="N123" i="24"/>
  <c r="H123" i="24"/>
  <c r="N122" i="24"/>
  <c r="H122" i="24"/>
  <c r="N121" i="24"/>
  <c r="H121" i="24"/>
  <c r="N120" i="24"/>
  <c r="H120" i="24"/>
  <c r="N119" i="24"/>
  <c r="H119" i="24"/>
  <c r="J109" i="24"/>
  <c r="H108" i="24"/>
  <c r="L107" i="24"/>
  <c r="J106" i="24"/>
  <c r="H105" i="24"/>
  <c r="L104" i="24"/>
  <c r="L103" i="24"/>
  <c r="L102" i="24"/>
  <c r="L101" i="24"/>
  <c r="L100" i="24"/>
  <c r="L99" i="24"/>
  <c r="L98" i="24"/>
  <c r="L97" i="24"/>
  <c r="J21" i="24"/>
  <c r="H20" i="24"/>
  <c r="L19" i="24"/>
  <c r="J18" i="24"/>
  <c r="H17" i="24"/>
  <c r="L16" i="24"/>
  <c r="L15" i="24"/>
  <c r="L14" i="24"/>
  <c r="L13" i="24"/>
  <c r="L12" i="24"/>
  <c r="L11" i="24"/>
  <c r="L10" i="24"/>
  <c r="L9" i="24"/>
  <c r="F161" i="22"/>
  <c r="D147" i="22"/>
  <c r="N102" i="25"/>
  <c r="F84" i="25"/>
  <c r="N57" i="25"/>
  <c r="J20" i="25"/>
  <c r="L18" i="25"/>
  <c r="H15" i="25"/>
  <c r="N13" i="25"/>
  <c r="H12" i="25"/>
  <c r="N10" i="25"/>
  <c r="N9" i="25"/>
  <c r="J219" i="24"/>
  <c r="L218" i="24"/>
  <c r="L217" i="24"/>
  <c r="J213" i="24"/>
  <c r="L212" i="24"/>
  <c r="J211" i="24"/>
  <c r="N210" i="24"/>
  <c r="L209" i="24"/>
  <c r="J208" i="24"/>
  <c r="N207" i="24"/>
  <c r="L43" i="24"/>
  <c r="J42" i="24"/>
  <c r="H41" i="24"/>
  <c r="L40" i="24"/>
  <c r="J39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J16" i="30"/>
  <c r="G146" i="26"/>
  <c r="F34" i="26"/>
  <c r="H59" i="25"/>
  <c r="J57" i="25"/>
  <c r="N55" i="25"/>
  <c r="H54" i="25"/>
  <c r="F40" i="25"/>
  <c r="H38" i="25"/>
  <c r="N36" i="25"/>
  <c r="H35" i="25"/>
  <c r="N33" i="25"/>
  <c r="H32" i="25"/>
  <c r="L10" i="25"/>
  <c r="L9" i="25"/>
  <c r="H211" i="24"/>
  <c r="H208" i="24"/>
  <c r="H196" i="24"/>
  <c r="J193" i="24"/>
  <c r="L192" i="24"/>
  <c r="J191" i="24"/>
  <c r="H190" i="24"/>
  <c r="L189" i="24"/>
  <c r="J188" i="24"/>
  <c r="H187" i="24"/>
  <c r="L186" i="24"/>
  <c r="J185" i="24"/>
  <c r="H175" i="24"/>
  <c r="J172" i="24"/>
  <c r="L171" i="24"/>
  <c r="H170" i="24"/>
  <c r="J168" i="24"/>
  <c r="H167" i="24"/>
  <c r="J165" i="24"/>
  <c r="H164" i="24"/>
  <c r="J151" i="24"/>
  <c r="L150" i="24"/>
  <c r="H149" i="24"/>
  <c r="H147" i="24"/>
  <c r="N146" i="24"/>
  <c r="H146" i="24"/>
  <c r="G118" i="26"/>
  <c r="J75" i="25"/>
  <c r="L21" i="25"/>
  <c r="F18" i="25"/>
  <c r="H16" i="25"/>
  <c r="N14" i="25"/>
  <c r="H13" i="25"/>
  <c r="N11" i="25"/>
  <c r="H219" i="24"/>
  <c r="H218" i="24"/>
  <c r="J217" i="24"/>
  <c r="J216" i="24"/>
  <c r="L215" i="24"/>
  <c r="L214" i="24"/>
  <c r="J212" i="24"/>
  <c r="N211" i="24"/>
  <c r="L210" i="24"/>
  <c r="J209" i="24"/>
  <c r="N208" i="24"/>
  <c r="L207" i="24"/>
  <c r="J43" i="24"/>
  <c r="H42" i="24"/>
  <c r="L41" i="24"/>
  <c r="J40" i="24"/>
  <c r="H39" i="24"/>
  <c r="L38" i="24"/>
  <c r="L37" i="24"/>
  <c r="L36" i="24"/>
  <c r="L35" i="24"/>
  <c r="L34" i="24"/>
  <c r="L33" i="24"/>
  <c r="L32" i="24"/>
  <c r="L31" i="24"/>
  <c r="C62" i="26"/>
  <c r="J60" i="25"/>
  <c r="N34" i="25"/>
  <c r="H10" i="25"/>
  <c r="L236" i="24"/>
  <c r="H188" i="24"/>
  <c r="L173" i="24"/>
  <c r="J169" i="24"/>
  <c r="L144" i="24"/>
  <c r="L141" i="24"/>
  <c r="H128" i="24"/>
  <c r="J126" i="24"/>
  <c r="J123" i="24"/>
  <c r="J120" i="24"/>
  <c r="L109" i="24"/>
  <c r="H104" i="24"/>
  <c r="N102" i="24"/>
  <c r="H101" i="24"/>
  <c r="N99" i="24"/>
  <c r="H98" i="24"/>
  <c r="H19" i="24"/>
  <c r="J17" i="24"/>
  <c r="N15" i="24"/>
  <c r="H14" i="24"/>
  <c r="N12" i="24"/>
  <c r="H11" i="24"/>
  <c r="N9" i="24"/>
  <c r="H119" i="22"/>
  <c r="F105" i="22"/>
  <c r="D91" i="22"/>
  <c r="H35" i="22"/>
  <c r="F48" i="26"/>
  <c r="J78" i="25"/>
  <c r="F43" i="25"/>
  <c r="H33" i="25"/>
  <c r="H9" i="25"/>
  <c r="J241" i="24"/>
  <c r="N235" i="24"/>
  <c r="H231" i="24"/>
  <c r="H191" i="24"/>
  <c r="L187" i="24"/>
  <c r="H165" i="24"/>
  <c r="N145" i="24"/>
  <c r="H144" i="24"/>
  <c r="N142" i="24"/>
  <c r="H141" i="24"/>
  <c r="J131" i="24"/>
  <c r="L129" i="24"/>
  <c r="L124" i="24"/>
  <c r="L121" i="24"/>
  <c r="H109" i="24"/>
  <c r="J107" i="24"/>
  <c r="L105" i="24"/>
  <c r="J102" i="24"/>
  <c r="J99" i="24"/>
  <c r="L20" i="24"/>
  <c r="J15" i="24"/>
  <c r="J12" i="24"/>
  <c r="J9" i="24"/>
  <c r="H133" i="22"/>
  <c r="F119" i="22"/>
  <c r="D105" i="22"/>
  <c r="H49" i="22"/>
  <c r="F35" i="22"/>
  <c r="O22" i="21"/>
  <c r="D48" i="26"/>
  <c r="H41" i="25"/>
  <c r="N31" i="25"/>
  <c r="H240" i="24"/>
  <c r="L230" i="24"/>
  <c r="L194" i="24"/>
  <c r="L190" i="24"/>
  <c r="H168" i="24"/>
  <c r="L152" i="24"/>
  <c r="H148" i="24"/>
  <c r="L145" i="24"/>
  <c r="L142" i="24"/>
  <c r="H131" i="24"/>
  <c r="J129" i="24"/>
  <c r="L127" i="24"/>
  <c r="J124" i="24"/>
  <c r="J121" i="24"/>
  <c r="H107" i="24"/>
  <c r="J105" i="24"/>
  <c r="N103" i="24"/>
  <c r="H102" i="24"/>
  <c r="N100" i="24"/>
  <c r="H99" i="24"/>
  <c r="N97" i="24"/>
  <c r="J20" i="24"/>
  <c r="L18" i="24"/>
  <c r="H15" i="24"/>
  <c r="N13" i="24"/>
  <c r="H12" i="24"/>
  <c r="N10" i="24"/>
  <c r="H9" i="24"/>
  <c r="H161" i="22"/>
  <c r="F133" i="22"/>
  <c r="D119" i="22"/>
  <c r="H63" i="22"/>
  <c r="F49" i="22"/>
  <c r="D35" i="22"/>
  <c r="N53" i="25"/>
  <c r="N37" i="25"/>
  <c r="J238" i="24"/>
  <c r="L233" i="24"/>
  <c r="H212" i="24"/>
  <c r="J197" i="24"/>
  <c r="J189" i="24"/>
  <c r="J163" i="24"/>
  <c r="L143" i="24"/>
  <c r="L153" i="24"/>
  <c r="L130" i="24"/>
  <c r="J125" i="24"/>
  <c r="J122" i="24"/>
  <c r="J119" i="24"/>
  <c r="J108" i="24"/>
  <c r="L106" i="24"/>
  <c r="H103" i="24"/>
  <c r="N101" i="24"/>
  <c r="H100" i="24"/>
  <c r="N98" i="24"/>
  <c r="H97" i="24"/>
  <c r="L21" i="24"/>
  <c r="H16" i="24"/>
  <c r="N14" i="24"/>
  <c r="H13" i="24"/>
  <c r="N11" i="24"/>
  <c r="H10" i="24"/>
  <c r="F147" i="22"/>
  <c r="H91" i="22"/>
  <c r="F77" i="22"/>
  <c r="D63" i="22"/>
  <c r="J237" i="24"/>
  <c r="J186" i="24"/>
  <c r="J171" i="24"/>
  <c r="N144" i="24"/>
  <c r="L126" i="24"/>
  <c r="J104" i="24"/>
  <c r="J16" i="24"/>
  <c r="D161" i="22"/>
  <c r="D133" i="22"/>
  <c r="F63" i="22"/>
  <c r="F106" i="21"/>
  <c r="H234" i="24"/>
  <c r="H185" i="24"/>
  <c r="N143" i="24"/>
  <c r="L125" i="24"/>
  <c r="L108" i="24"/>
  <c r="J103" i="24"/>
  <c r="H21" i="24"/>
  <c r="J11" i="24"/>
  <c r="H105" i="22"/>
  <c r="E22" i="21"/>
  <c r="N101" i="25"/>
  <c r="H209" i="24"/>
  <c r="L146" i="24"/>
  <c r="N141" i="24"/>
  <c r="J128" i="24"/>
  <c r="L123" i="24"/>
  <c r="H106" i="24"/>
  <c r="J101" i="24"/>
  <c r="H18" i="24"/>
  <c r="J13" i="24"/>
  <c r="D49" i="22"/>
  <c r="E64" i="21"/>
  <c r="E36" i="21"/>
  <c r="H55" i="25"/>
  <c r="H239" i="24"/>
  <c r="H145" i="24"/>
  <c r="H127" i="24"/>
  <c r="L122" i="24"/>
  <c r="J100" i="24"/>
  <c r="L17" i="24"/>
  <c r="F91" i="22"/>
  <c r="T21" i="22"/>
  <c r="F162" i="21"/>
  <c r="M22" i="21"/>
  <c r="H36" i="25"/>
  <c r="J192" i="24"/>
  <c r="H130" i="24"/>
  <c r="J97" i="24"/>
  <c r="J14" i="24"/>
  <c r="D77" i="22"/>
  <c r="E92" i="21"/>
  <c r="H86" i="25"/>
  <c r="J150" i="24"/>
  <c r="J10" i="24"/>
  <c r="H147" i="22"/>
  <c r="U20" i="18"/>
  <c r="O20" i="18"/>
  <c r="C20" i="18"/>
  <c r="L264" i="24"/>
  <c r="C120" i="21"/>
  <c r="F50" i="21"/>
  <c r="H143" i="24"/>
  <c r="N232" i="24"/>
  <c r="J166" i="24"/>
  <c r="H142" i="24"/>
  <c r="L120" i="24"/>
  <c r="J19" i="24"/>
  <c r="C118" i="18"/>
  <c r="N104" i="18"/>
  <c r="K92" i="18"/>
  <c r="V78" i="18"/>
  <c r="V48" i="18"/>
  <c r="U22" i="18"/>
  <c r="U160" i="18"/>
  <c r="L119" i="24"/>
  <c r="H77" i="22"/>
  <c r="M90" i="18"/>
  <c r="U64" i="18"/>
  <c r="O22" i="18"/>
  <c r="T160" i="18"/>
  <c r="P21" i="17"/>
  <c r="G21" i="17"/>
  <c r="P9" i="17"/>
  <c r="G9" i="17"/>
  <c r="D37" i="16"/>
  <c r="D35" i="16"/>
  <c r="D21" i="16"/>
  <c r="D9" i="16"/>
  <c r="J39" i="25"/>
  <c r="C22" i="21"/>
  <c r="O148" i="18"/>
  <c r="T50" i="18"/>
  <c r="D48" i="18"/>
  <c r="S36" i="18"/>
  <c r="T8" i="18"/>
  <c r="E37" i="17"/>
  <c r="N229" i="24"/>
  <c r="J98" i="24"/>
  <c r="C148" i="18"/>
  <c r="N134" i="18"/>
  <c r="K62" i="18"/>
  <c r="C22" i="18"/>
  <c r="N8" i="18"/>
  <c r="K148" i="18"/>
  <c r="E21" i="17"/>
  <c r="E9" i="17"/>
  <c r="E146" i="18"/>
  <c r="M120" i="18"/>
  <c r="K20" i="18"/>
  <c r="O118" i="18"/>
  <c r="E20" i="18"/>
  <c r="R9" i="17"/>
  <c r="C161" i="16"/>
  <c r="C135" i="16"/>
  <c r="C105" i="16"/>
  <c r="C79" i="16"/>
  <c r="C49" i="16"/>
  <c r="C23" i="16"/>
  <c r="O9" i="16"/>
  <c r="E149" i="14"/>
  <c r="G135" i="14"/>
  <c r="E107" i="14"/>
  <c r="G93" i="14"/>
  <c r="E65" i="14"/>
  <c r="G51" i="14"/>
  <c r="D111" i="11"/>
  <c r="D108" i="11"/>
  <c r="D105" i="11"/>
  <c r="D102" i="11"/>
  <c r="D88" i="11"/>
  <c r="D85" i="11"/>
  <c r="D82" i="11"/>
  <c r="D79" i="11"/>
  <c r="Q20" i="9"/>
  <c r="K20" i="9"/>
  <c r="E20" i="9"/>
  <c r="Q18" i="9"/>
  <c r="K18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J21" i="8"/>
  <c r="H20" i="8"/>
  <c r="L19" i="8"/>
  <c r="J18" i="8"/>
  <c r="H17" i="8"/>
  <c r="L16" i="8"/>
  <c r="L15" i="8"/>
  <c r="L14" i="8"/>
  <c r="L13" i="8"/>
  <c r="L12" i="8"/>
  <c r="L11" i="8"/>
  <c r="L10" i="8"/>
  <c r="L9" i="8"/>
  <c r="L106" i="18"/>
  <c r="F147" i="16"/>
  <c r="F121" i="16"/>
  <c r="F91" i="16"/>
  <c r="F65" i="16"/>
  <c r="F35" i="16"/>
  <c r="F9" i="16"/>
  <c r="D133" i="15"/>
  <c r="C119" i="15"/>
  <c r="G21" i="15"/>
  <c r="D149" i="14"/>
  <c r="F135" i="14"/>
  <c r="D107" i="14"/>
  <c r="F93" i="14"/>
  <c r="D65" i="14"/>
  <c r="F51" i="14"/>
  <c r="G23" i="14"/>
  <c r="U37" i="12"/>
  <c r="U34" i="12"/>
  <c r="U31" i="12"/>
  <c r="U28" i="12"/>
  <c r="U25" i="12"/>
  <c r="U22" i="12"/>
  <c r="U19" i="12"/>
  <c r="U16" i="12"/>
  <c r="E56" i="12"/>
  <c r="E53" i="12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L43" i="8"/>
  <c r="J42" i="8"/>
  <c r="H41" i="8"/>
  <c r="L40" i="8"/>
  <c r="J39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E35" i="17"/>
  <c r="R21" i="17"/>
  <c r="C133" i="16"/>
  <c r="C107" i="16"/>
  <c r="C77" i="16"/>
  <c r="C51" i="16"/>
  <c r="O21" i="16"/>
  <c r="R21" i="15"/>
  <c r="F163" i="14"/>
  <c r="D135" i="14"/>
  <c r="F121" i="14"/>
  <c r="D93" i="14"/>
  <c r="F79" i="14"/>
  <c r="D51" i="14"/>
  <c r="F37" i="14"/>
  <c r="E23" i="14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K21" i="9"/>
  <c r="E21" i="9"/>
  <c r="Q19" i="9"/>
  <c r="K19" i="9"/>
  <c r="E19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J43" i="8"/>
  <c r="H42" i="8"/>
  <c r="L41" i="8"/>
  <c r="J40" i="8"/>
  <c r="H39" i="8"/>
  <c r="L38" i="8"/>
  <c r="L37" i="8"/>
  <c r="L36" i="8"/>
  <c r="L35" i="8"/>
  <c r="L34" i="8"/>
  <c r="L33" i="8"/>
  <c r="L32" i="8"/>
  <c r="L31" i="8"/>
  <c r="F149" i="16"/>
  <c r="F119" i="16"/>
  <c r="F93" i="16"/>
  <c r="F63" i="16"/>
  <c r="F37" i="16"/>
  <c r="F21" i="16"/>
  <c r="E163" i="14"/>
  <c r="G149" i="14"/>
  <c r="E121" i="14"/>
  <c r="G107" i="14"/>
  <c r="E79" i="14"/>
  <c r="G65" i="14"/>
  <c r="E37" i="14"/>
  <c r="D23" i="14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L18" i="8"/>
  <c r="J17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C21" i="17"/>
  <c r="D49" i="15"/>
  <c r="C35" i="15"/>
  <c r="D163" i="14"/>
  <c r="F149" i="14"/>
  <c r="D121" i="14"/>
  <c r="F107" i="14"/>
  <c r="D79" i="14"/>
  <c r="F65" i="14"/>
  <c r="D37" i="14"/>
  <c r="C23" i="14"/>
  <c r="F160" i="13"/>
  <c r="C146" i="13"/>
  <c r="F132" i="13"/>
  <c r="C118" i="13"/>
  <c r="F104" i="13"/>
  <c r="C90" i="13"/>
  <c r="G149" i="17"/>
  <c r="G121" i="14"/>
  <c r="C107" i="14"/>
  <c r="F23" i="14"/>
  <c r="F146" i="13"/>
  <c r="F90" i="13"/>
  <c r="C62" i="13"/>
  <c r="C34" i="13"/>
  <c r="C20" i="13"/>
  <c r="U9" i="12"/>
  <c r="D53" i="12"/>
  <c r="D110" i="11"/>
  <c r="D101" i="11"/>
  <c r="D84" i="11"/>
  <c r="D42" i="11"/>
  <c r="D33" i="11"/>
  <c r="J83" i="10"/>
  <c r="N81" i="10"/>
  <c r="N78" i="10"/>
  <c r="N75" i="10"/>
  <c r="N36" i="10"/>
  <c r="N33" i="10"/>
  <c r="O19" i="9"/>
  <c r="I17" i="9"/>
  <c r="O13" i="9"/>
  <c r="I11" i="9"/>
  <c r="L191" i="8"/>
  <c r="L188" i="8"/>
  <c r="L185" i="8"/>
  <c r="H18" i="8"/>
  <c r="J16" i="8"/>
  <c r="J13" i="8"/>
  <c r="J10" i="8"/>
  <c r="G18" i="2"/>
  <c r="F17" i="2"/>
  <c r="U44" i="12"/>
  <c r="U17" i="12"/>
  <c r="D59" i="11"/>
  <c r="J105" i="10"/>
  <c r="I16" i="9"/>
  <c r="L282" i="8"/>
  <c r="N207" i="8"/>
  <c r="J35" i="8"/>
  <c r="H18" i="2"/>
  <c r="D132" i="18"/>
  <c r="E135" i="14"/>
  <c r="U50" i="12"/>
  <c r="U41" i="12"/>
  <c r="U32" i="12"/>
  <c r="U23" i="12"/>
  <c r="D65" i="11"/>
  <c r="D56" i="11"/>
  <c r="D16" i="11"/>
  <c r="N101" i="10"/>
  <c r="N98" i="10"/>
  <c r="N59" i="10"/>
  <c r="N56" i="10"/>
  <c r="N53" i="10"/>
  <c r="N14" i="10"/>
  <c r="N11" i="10"/>
  <c r="O20" i="9"/>
  <c r="I18" i="9"/>
  <c r="O14" i="9"/>
  <c r="I12" i="9"/>
  <c r="L285" i="8"/>
  <c r="N278" i="8"/>
  <c r="N275" i="8"/>
  <c r="L216" i="8"/>
  <c r="N211" i="8"/>
  <c r="N208" i="8"/>
  <c r="L174" i="8"/>
  <c r="N147" i="8"/>
  <c r="N144" i="8"/>
  <c r="N141" i="8"/>
  <c r="L105" i="8"/>
  <c r="H43" i="8"/>
  <c r="J41" i="8"/>
  <c r="L39" i="8"/>
  <c r="J36" i="8"/>
  <c r="J33" i="8"/>
  <c r="G53" i="12"/>
  <c r="N100" i="10"/>
  <c r="N55" i="10"/>
  <c r="N10" i="10"/>
  <c r="I10" i="9"/>
  <c r="N274" i="8"/>
  <c r="N210" i="8"/>
  <c r="N143" i="8"/>
  <c r="J38" i="8"/>
  <c r="E21" i="15"/>
  <c r="G163" i="14"/>
  <c r="C149" i="14"/>
  <c r="G37" i="14"/>
  <c r="C132" i="13"/>
  <c r="F76" i="13"/>
  <c r="F48" i="13"/>
  <c r="R20" i="13"/>
  <c r="U6" i="12"/>
  <c r="D107" i="11"/>
  <c r="D90" i="11"/>
  <c r="D81" i="11"/>
  <c r="D39" i="11"/>
  <c r="J86" i="10"/>
  <c r="N79" i="10"/>
  <c r="N76" i="10"/>
  <c r="N37" i="10"/>
  <c r="N34" i="10"/>
  <c r="N31" i="10"/>
  <c r="O21" i="9"/>
  <c r="I19" i="9"/>
  <c r="O15" i="9"/>
  <c r="I13" i="9"/>
  <c r="O9" i="9"/>
  <c r="L192" i="8"/>
  <c r="L189" i="8"/>
  <c r="L186" i="8"/>
  <c r="H21" i="8"/>
  <c r="J19" i="8"/>
  <c r="L17" i="8"/>
  <c r="J14" i="8"/>
  <c r="J11" i="8"/>
  <c r="G17" i="2"/>
  <c r="U53" i="12"/>
  <c r="C55" i="12"/>
  <c r="E54" i="12"/>
  <c r="D19" i="11"/>
  <c r="N97" i="10"/>
  <c r="L65" i="10"/>
  <c r="L18" i="10"/>
  <c r="O18" i="9"/>
  <c r="N277" i="8"/>
  <c r="L171" i="8"/>
  <c r="N146" i="8"/>
  <c r="C9" i="17"/>
  <c r="E51" i="14"/>
  <c r="F118" i="13"/>
  <c r="C76" i="13"/>
  <c r="C48" i="13"/>
  <c r="O20" i="13"/>
  <c r="U56" i="12"/>
  <c r="U47" i="12"/>
  <c r="U38" i="12"/>
  <c r="U29" i="12"/>
  <c r="U20" i="12"/>
  <c r="G56" i="12"/>
  <c r="D62" i="11"/>
  <c r="D13" i="11"/>
  <c r="N102" i="10"/>
  <c r="N99" i="10"/>
  <c r="N57" i="10"/>
  <c r="N54" i="10"/>
  <c r="N15" i="10"/>
  <c r="N12" i="10"/>
  <c r="N9" i="10"/>
  <c r="I20" i="9"/>
  <c r="O16" i="9"/>
  <c r="I14" i="9"/>
  <c r="O10" i="9"/>
  <c r="N279" i="8"/>
  <c r="N276" i="8"/>
  <c r="N273" i="8"/>
  <c r="L237" i="8"/>
  <c r="L219" i="8"/>
  <c r="N212" i="8"/>
  <c r="N209" i="8"/>
  <c r="L150" i="8"/>
  <c r="N145" i="8"/>
  <c r="N142" i="8"/>
  <c r="L108" i="8"/>
  <c r="L42" i="8"/>
  <c r="J37" i="8"/>
  <c r="J34" i="8"/>
  <c r="J31" i="8"/>
  <c r="U35" i="12"/>
  <c r="N103" i="10"/>
  <c r="N58" i="10"/>
  <c r="O12" i="9"/>
  <c r="L240" i="8"/>
  <c r="N213" i="8"/>
  <c r="H40" i="8"/>
  <c r="G79" i="14"/>
  <c r="C65" i="14"/>
  <c r="D56" i="12"/>
  <c r="U14" i="12"/>
  <c r="D113" i="11"/>
  <c r="D104" i="11"/>
  <c r="D87" i="11"/>
  <c r="D78" i="11"/>
  <c r="D36" i="11"/>
  <c r="N80" i="10"/>
  <c r="N77" i="10"/>
  <c r="N35" i="10"/>
  <c r="N32" i="10"/>
  <c r="I21" i="9"/>
  <c r="O17" i="9"/>
  <c r="I15" i="9"/>
  <c r="O11" i="9"/>
  <c r="I9" i="9"/>
  <c r="L20" i="8"/>
  <c r="J15" i="8"/>
  <c r="J12" i="8"/>
  <c r="J9" i="8"/>
  <c r="L284" i="8"/>
  <c r="V147" i="19"/>
  <c r="E93" i="14"/>
  <c r="O23" i="14"/>
  <c r="C160" i="13"/>
  <c r="C104" i="13"/>
  <c r="F62" i="13"/>
  <c r="F34" i="13"/>
  <c r="F20" i="13"/>
  <c r="U26" i="12"/>
  <c r="D10" i="11"/>
  <c r="N13" i="10"/>
  <c r="L153" i="8"/>
  <c r="J32" i="8"/>
  <c r="L195" i="8"/>
  <c r="L87" i="10"/>
  <c r="J108" i="10"/>
  <c r="J64" i="10"/>
  <c r="L261" i="8"/>
  <c r="L126" i="8"/>
  <c r="E57" i="12" l="1"/>
  <c r="L171" i="30"/>
  <c r="H172" i="30"/>
  <c r="J173" i="30"/>
  <c r="F174" i="30"/>
  <c r="L174" i="30"/>
  <c r="H175" i="30"/>
  <c r="H9" i="31"/>
  <c r="N10" i="31"/>
  <c r="H12" i="31"/>
  <c r="N13" i="31"/>
  <c r="H15" i="31"/>
  <c r="J79" i="31"/>
  <c r="H84" i="31"/>
  <c r="J38" i="33"/>
  <c r="N77" i="33"/>
  <c r="L106" i="33"/>
  <c r="N75" i="30"/>
  <c r="N76" i="30"/>
  <c r="N77" i="30"/>
  <c r="N78" i="30"/>
  <c r="N79" i="30"/>
  <c r="N80" i="30"/>
  <c r="N81" i="30"/>
  <c r="L84" i="30"/>
  <c r="L87" i="30"/>
  <c r="F208" i="30"/>
  <c r="L209" i="30"/>
  <c r="F211" i="30"/>
  <c r="L212" i="30"/>
  <c r="F214" i="30"/>
  <c r="L217" i="30"/>
  <c r="L23" i="2"/>
  <c r="J23" i="2"/>
  <c r="K23" i="2"/>
  <c r="J71" i="3"/>
  <c r="L71" i="3"/>
  <c r="K71" i="3"/>
  <c r="K164" i="3"/>
  <c r="L164" i="3"/>
  <c r="J164" i="3"/>
  <c r="S52" i="5"/>
  <c r="W52" i="5"/>
  <c r="V52" i="5"/>
  <c r="U52" i="5"/>
  <c r="T52" i="5"/>
  <c r="L49" i="2"/>
  <c r="K49" i="2"/>
  <c r="J49" i="2"/>
  <c r="J39" i="6"/>
  <c r="I39" i="6"/>
  <c r="K39" i="6"/>
  <c r="V55" i="12"/>
  <c r="T55" i="12"/>
  <c r="S55" i="12"/>
  <c r="E68" i="2"/>
  <c r="L74" i="2"/>
  <c r="K74" i="2"/>
  <c r="J74" i="2"/>
  <c r="K37" i="3"/>
  <c r="L37" i="3"/>
  <c r="J37" i="3"/>
  <c r="K66" i="3"/>
  <c r="L66" i="3"/>
  <c r="J66" i="3"/>
  <c r="L84" i="3"/>
  <c r="K84" i="3"/>
  <c r="J84" i="3"/>
  <c r="L90" i="3"/>
  <c r="K90" i="3"/>
  <c r="J90" i="3"/>
  <c r="K96" i="3"/>
  <c r="L96" i="3"/>
  <c r="J96" i="3"/>
  <c r="K105" i="3"/>
  <c r="L105" i="3"/>
  <c r="I116" i="3"/>
  <c r="J105" i="3"/>
  <c r="L111" i="3"/>
  <c r="K111" i="3"/>
  <c r="I122" i="3"/>
  <c r="J111" i="3"/>
  <c r="L137" i="3"/>
  <c r="K137" i="3"/>
  <c r="J137" i="3"/>
  <c r="K140" i="3"/>
  <c r="L140" i="3"/>
  <c r="J140" i="3"/>
  <c r="E189" i="3"/>
  <c r="G194" i="3"/>
  <c r="J14" i="6"/>
  <c r="K14" i="6"/>
  <c r="I14" i="6"/>
  <c r="J33" i="6"/>
  <c r="I33" i="6"/>
  <c r="K33" i="6"/>
  <c r="L13" i="12"/>
  <c r="J13" i="12"/>
  <c r="I13" i="12"/>
  <c r="K13" i="12"/>
  <c r="L21" i="12"/>
  <c r="J21" i="12"/>
  <c r="I21" i="12"/>
  <c r="K21" i="12"/>
  <c r="V34" i="12"/>
  <c r="T34" i="12"/>
  <c r="S34" i="12"/>
  <c r="L39" i="12"/>
  <c r="J39" i="12"/>
  <c r="I39" i="12"/>
  <c r="K39" i="12"/>
  <c r="K159" i="13"/>
  <c r="J159" i="13"/>
  <c r="I159" i="13"/>
  <c r="T22" i="14"/>
  <c r="S22" i="14"/>
  <c r="H55" i="12"/>
  <c r="K8" i="12"/>
  <c r="J8" i="12"/>
  <c r="L8" i="12"/>
  <c r="I8" i="12"/>
  <c r="J7" i="12"/>
  <c r="I7" i="12"/>
  <c r="L7" i="12"/>
  <c r="H54" i="12"/>
  <c r="K7" i="12"/>
  <c r="J14" i="12"/>
  <c r="I14" i="12"/>
  <c r="L14" i="12"/>
  <c r="K14" i="12"/>
  <c r="W19" i="13"/>
  <c r="V19" i="13"/>
  <c r="U19" i="13"/>
  <c r="T20" i="14"/>
  <c r="S20" i="14"/>
  <c r="U20" i="17"/>
  <c r="V20" i="17"/>
  <c r="F42" i="2"/>
  <c r="L63" i="2"/>
  <c r="K63" i="2"/>
  <c r="J63" i="2"/>
  <c r="K19" i="3"/>
  <c r="L19" i="3"/>
  <c r="J19" i="3"/>
  <c r="K46" i="3"/>
  <c r="J46" i="3"/>
  <c r="K52" i="3"/>
  <c r="J52" i="3"/>
  <c r="L99" i="3"/>
  <c r="K99" i="3"/>
  <c r="J99" i="3"/>
  <c r="E118" i="3"/>
  <c r="E186" i="3"/>
  <c r="E192" i="3"/>
  <c r="J18" i="6"/>
  <c r="I18" i="6"/>
  <c r="K18" i="6"/>
  <c r="R41" i="6"/>
  <c r="Q41" i="6"/>
  <c r="S41" i="6"/>
  <c r="J51" i="6"/>
  <c r="I51" i="6"/>
  <c r="K51" i="6"/>
  <c r="L30" i="12"/>
  <c r="J30" i="12"/>
  <c r="I30" i="12"/>
  <c r="K30" i="12"/>
  <c r="H42" i="2"/>
  <c r="L8" i="3"/>
  <c r="K8" i="3"/>
  <c r="J8" i="3"/>
  <c r="L17" i="3"/>
  <c r="K17" i="3"/>
  <c r="J17" i="3"/>
  <c r="L26" i="3"/>
  <c r="K26" i="3"/>
  <c r="J26" i="3"/>
  <c r="L32" i="3"/>
  <c r="K32" i="3"/>
  <c r="J32" i="3"/>
  <c r="L64" i="3"/>
  <c r="K64" i="3"/>
  <c r="J64" i="3"/>
  <c r="L70" i="3"/>
  <c r="K70" i="3"/>
  <c r="J70" i="3"/>
  <c r="E116" i="3"/>
  <c r="G186" i="3"/>
  <c r="U17" i="5"/>
  <c r="T17" i="5"/>
  <c r="S17" i="5"/>
  <c r="V17" i="5"/>
  <c r="W17" i="5"/>
  <c r="U19" i="5"/>
  <c r="T19" i="5"/>
  <c r="S19" i="5"/>
  <c r="V19" i="5"/>
  <c r="W19" i="5"/>
  <c r="U21" i="5"/>
  <c r="V21" i="5"/>
  <c r="T21" i="5"/>
  <c r="S21" i="5"/>
  <c r="W21" i="5"/>
  <c r="U23" i="5"/>
  <c r="T23" i="5"/>
  <c r="V23" i="5"/>
  <c r="S23" i="5"/>
  <c r="W23" i="5"/>
  <c r="U25" i="5"/>
  <c r="T25" i="5"/>
  <c r="S25" i="5"/>
  <c r="V25" i="5"/>
  <c r="W25" i="5"/>
  <c r="U27" i="5"/>
  <c r="V27" i="5"/>
  <c r="T27" i="5"/>
  <c r="S27" i="5"/>
  <c r="W27" i="5"/>
  <c r="U29" i="5"/>
  <c r="T29" i="5"/>
  <c r="S29" i="5"/>
  <c r="W29" i="5"/>
  <c r="V29" i="5"/>
  <c r="U31" i="5"/>
  <c r="V31" i="5"/>
  <c r="T31" i="5"/>
  <c r="S31" i="5"/>
  <c r="W31" i="5"/>
  <c r="U33" i="5"/>
  <c r="T33" i="5"/>
  <c r="S33" i="5"/>
  <c r="W33" i="5"/>
  <c r="V33" i="5"/>
  <c r="U35" i="5"/>
  <c r="T35" i="5"/>
  <c r="S35" i="5"/>
  <c r="V35" i="5"/>
  <c r="W35" i="5"/>
  <c r="U37" i="5"/>
  <c r="T37" i="5"/>
  <c r="S37" i="5"/>
  <c r="V37" i="5"/>
  <c r="W37" i="5"/>
  <c r="U39" i="5"/>
  <c r="T39" i="5"/>
  <c r="S39" i="5"/>
  <c r="W39" i="5"/>
  <c r="V39" i="5"/>
  <c r="U41" i="5"/>
  <c r="V41" i="5"/>
  <c r="T41" i="5"/>
  <c r="S41" i="5"/>
  <c r="W41" i="5"/>
  <c r="U43" i="5"/>
  <c r="T43" i="5"/>
  <c r="S43" i="5"/>
  <c r="V43" i="5"/>
  <c r="W43" i="5"/>
  <c r="U45" i="5"/>
  <c r="V45" i="5"/>
  <c r="T45" i="5"/>
  <c r="S45" i="5"/>
  <c r="W45" i="5"/>
  <c r="U47" i="5"/>
  <c r="T47" i="5"/>
  <c r="S47" i="5"/>
  <c r="V47" i="5"/>
  <c r="W47" i="5"/>
  <c r="U49" i="5"/>
  <c r="V49" i="5"/>
  <c r="T49" i="5"/>
  <c r="S49" i="5"/>
  <c r="W49" i="5"/>
  <c r="U51" i="5"/>
  <c r="V51" i="5"/>
  <c r="T51" i="5"/>
  <c r="S51" i="5"/>
  <c r="W51" i="5"/>
  <c r="R13" i="6"/>
  <c r="Q13" i="6"/>
  <c r="S13" i="6"/>
  <c r="Q22" i="6"/>
  <c r="S22" i="6"/>
  <c r="R22" i="6"/>
  <c r="I26" i="6"/>
  <c r="K26" i="6"/>
  <c r="J26" i="6"/>
  <c r="J27" i="6"/>
  <c r="I27" i="6"/>
  <c r="K27" i="6"/>
  <c r="R35" i="6"/>
  <c r="Q35" i="6"/>
  <c r="S35" i="6"/>
  <c r="J45" i="6"/>
  <c r="I45" i="6"/>
  <c r="K45" i="6"/>
  <c r="L15" i="12"/>
  <c r="J15" i="12"/>
  <c r="I15" i="12"/>
  <c r="K15" i="12"/>
  <c r="L24" i="12"/>
  <c r="J24" i="12"/>
  <c r="I24" i="12"/>
  <c r="K24" i="12"/>
  <c r="L33" i="12"/>
  <c r="J33" i="12"/>
  <c r="I33" i="12"/>
  <c r="K33" i="12"/>
  <c r="L42" i="12"/>
  <c r="J42" i="12"/>
  <c r="I42" i="12"/>
  <c r="K42" i="12"/>
  <c r="L51" i="12"/>
  <c r="J51" i="12"/>
  <c r="I51" i="12"/>
  <c r="K51" i="12"/>
  <c r="T18" i="14"/>
  <c r="S18" i="14"/>
  <c r="M39" i="15"/>
  <c r="K39" i="15"/>
  <c r="I39" i="15"/>
  <c r="L39" i="15"/>
  <c r="J39" i="15"/>
  <c r="J159" i="16"/>
  <c r="I159" i="16"/>
  <c r="I28" i="17"/>
  <c r="J28" i="17"/>
  <c r="K13" i="3"/>
  <c r="L13" i="3"/>
  <c r="J13" i="3"/>
  <c r="L22" i="3"/>
  <c r="K22" i="3"/>
  <c r="J22" i="3"/>
  <c r="L28" i="3"/>
  <c r="K28" i="3"/>
  <c r="J28" i="3"/>
  <c r="K58" i="3"/>
  <c r="J58" i="3"/>
  <c r="K63" i="3"/>
  <c r="L63" i="3"/>
  <c r="J63" i="3"/>
  <c r="L72" i="3"/>
  <c r="K72" i="3"/>
  <c r="J72" i="3"/>
  <c r="L93" i="3"/>
  <c r="K93" i="3"/>
  <c r="J93" i="3"/>
  <c r="I113" i="3"/>
  <c r="K102" i="3"/>
  <c r="L102" i="3"/>
  <c r="J102" i="3"/>
  <c r="I119" i="3"/>
  <c r="L108" i="3"/>
  <c r="K108" i="3"/>
  <c r="J108" i="3"/>
  <c r="G191" i="3"/>
  <c r="V16" i="12"/>
  <c r="T16" i="12"/>
  <c r="S16" i="12"/>
  <c r="L14" i="3"/>
  <c r="K14" i="3"/>
  <c r="J14" i="3"/>
  <c r="L23" i="3"/>
  <c r="K23" i="3"/>
  <c r="J23" i="3"/>
  <c r="L35" i="3"/>
  <c r="K35" i="3"/>
  <c r="J35" i="3"/>
  <c r="K42" i="3"/>
  <c r="J42" i="3"/>
  <c r="K60" i="3"/>
  <c r="J60" i="3"/>
  <c r="L67" i="3"/>
  <c r="K67" i="3"/>
  <c r="J67" i="3"/>
  <c r="E119" i="3"/>
  <c r="G189" i="3"/>
  <c r="G195" i="3"/>
  <c r="K33" i="2"/>
  <c r="J33" i="2"/>
  <c r="L33" i="2"/>
  <c r="K39" i="2"/>
  <c r="J39" i="2"/>
  <c r="I42" i="2"/>
  <c r="L39" i="2"/>
  <c r="K50" i="2"/>
  <c r="J50" i="2"/>
  <c r="L50" i="2"/>
  <c r="K43" i="3"/>
  <c r="J43" i="3"/>
  <c r="K49" i="3"/>
  <c r="J49" i="3"/>
  <c r="K55" i="3"/>
  <c r="J55" i="3"/>
  <c r="K61" i="3"/>
  <c r="J61" i="3"/>
  <c r="H115" i="3"/>
  <c r="H118" i="3"/>
  <c r="H121" i="3"/>
  <c r="R10" i="6"/>
  <c r="S10" i="6"/>
  <c r="Q10" i="6"/>
  <c r="J11" i="6"/>
  <c r="K11" i="6"/>
  <c r="I11" i="6"/>
  <c r="R16" i="6"/>
  <c r="S16" i="6"/>
  <c r="Q16" i="6"/>
  <c r="R20" i="6"/>
  <c r="Q20" i="6"/>
  <c r="S20" i="6"/>
  <c r="R32" i="6"/>
  <c r="Q32" i="6"/>
  <c r="S32" i="6"/>
  <c r="R50" i="6"/>
  <c r="Q50" i="6"/>
  <c r="S50" i="6"/>
  <c r="J10" i="12"/>
  <c r="I10" i="12"/>
  <c r="L10" i="12"/>
  <c r="K10" i="12"/>
  <c r="T16" i="14"/>
  <c r="S16" i="14"/>
  <c r="M26" i="15"/>
  <c r="K26" i="15"/>
  <c r="I26" i="15"/>
  <c r="L26" i="15"/>
  <c r="J26" i="15"/>
  <c r="M71" i="15"/>
  <c r="L71" i="15"/>
  <c r="K71" i="15"/>
  <c r="I71" i="15"/>
  <c r="J71" i="15"/>
  <c r="M149" i="15"/>
  <c r="L149" i="15"/>
  <c r="K149" i="15"/>
  <c r="J149" i="15"/>
  <c r="I149" i="15"/>
  <c r="Y48" i="19"/>
  <c r="X48" i="19"/>
  <c r="K7" i="3"/>
  <c r="L7" i="3"/>
  <c r="J7" i="3"/>
  <c r="L16" i="3"/>
  <c r="K16" i="3"/>
  <c r="J16" i="3"/>
  <c r="L34" i="3"/>
  <c r="K34" i="3"/>
  <c r="J34" i="3"/>
  <c r="K40" i="3"/>
  <c r="J40" i="3"/>
  <c r="L69" i="3"/>
  <c r="K69" i="3"/>
  <c r="J69" i="3"/>
  <c r="E115" i="3"/>
  <c r="G188" i="3"/>
  <c r="E195" i="3"/>
  <c r="V43" i="12"/>
  <c r="T43" i="12"/>
  <c r="S43" i="12"/>
  <c r="E69" i="2"/>
  <c r="L20" i="3"/>
  <c r="K20" i="3"/>
  <c r="J20" i="3"/>
  <c r="L29" i="3"/>
  <c r="K29" i="3"/>
  <c r="J29" i="3"/>
  <c r="L38" i="3"/>
  <c r="K38" i="3"/>
  <c r="J38" i="3"/>
  <c r="K48" i="3"/>
  <c r="J48" i="3"/>
  <c r="K54" i="3"/>
  <c r="J54" i="3"/>
  <c r="E113" i="3"/>
  <c r="E122" i="3"/>
  <c r="G192" i="3"/>
  <c r="K36" i="2"/>
  <c r="J36" i="2"/>
  <c r="L36" i="2"/>
  <c r="H68" i="2"/>
  <c r="Q9" i="6"/>
  <c r="R9" i="6"/>
  <c r="S9" i="6"/>
  <c r="R23" i="6"/>
  <c r="Q23" i="6"/>
  <c r="S23" i="6"/>
  <c r="R29" i="6"/>
  <c r="Q29" i="6"/>
  <c r="S29" i="6"/>
  <c r="L11" i="12"/>
  <c r="J11" i="12"/>
  <c r="I11" i="12"/>
  <c r="K11" i="12"/>
  <c r="L18" i="12"/>
  <c r="J18" i="12"/>
  <c r="I18" i="12"/>
  <c r="K18" i="12"/>
  <c r="L27" i="12"/>
  <c r="J27" i="12"/>
  <c r="I27" i="12"/>
  <c r="K27" i="12"/>
  <c r="L36" i="12"/>
  <c r="J36" i="12"/>
  <c r="I36" i="12"/>
  <c r="K36" i="12"/>
  <c r="L45" i="12"/>
  <c r="J45" i="12"/>
  <c r="I45" i="12"/>
  <c r="K45" i="12"/>
  <c r="T14" i="14"/>
  <c r="S14" i="14"/>
  <c r="M52" i="15"/>
  <c r="L52" i="15"/>
  <c r="K52" i="15"/>
  <c r="I52" i="15"/>
  <c r="J52" i="15"/>
  <c r="M110" i="15"/>
  <c r="L110" i="15"/>
  <c r="K110" i="15"/>
  <c r="J110" i="15"/>
  <c r="I110" i="15"/>
  <c r="L60" i="2"/>
  <c r="K60" i="2"/>
  <c r="J60" i="2"/>
  <c r="I69" i="2"/>
  <c r="L66" i="2"/>
  <c r="K66" i="2"/>
  <c r="J66" i="2"/>
  <c r="L10" i="3"/>
  <c r="K10" i="3"/>
  <c r="J10" i="3"/>
  <c r="L25" i="3"/>
  <c r="K25" i="3"/>
  <c r="J25" i="3"/>
  <c r="K31" i="3"/>
  <c r="L31" i="3"/>
  <c r="J31" i="3"/>
  <c r="K81" i="3"/>
  <c r="L81" i="3"/>
  <c r="J81" i="3"/>
  <c r="L87" i="3"/>
  <c r="K87" i="3"/>
  <c r="J87" i="3"/>
  <c r="E121" i="3"/>
  <c r="L143" i="3"/>
  <c r="K143" i="3"/>
  <c r="J143" i="3"/>
  <c r="V25" i="12"/>
  <c r="T25" i="12"/>
  <c r="S25" i="12"/>
  <c r="L48" i="12"/>
  <c r="J48" i="12"/>
  <c r="I48" i="12"/>
  <c r="K48" i="12"/>
  <c r="V52" i="12"/>
  <c r="T52" i="12"/>
  <c r="S52" i="12"/>
  <c r="F43" i="2"/>
  <c r="L11" i="3"/>
  <c r="K11" i="3"/>
  <c r="J11" i="3"/>
  <c r="L34" i="2"/>
  <c r="J34" i="2"/>
  <c r="K34" i="2"/>
  <c r="L37" i="2"/>
  <c r="J37" i="2"/>
  <c r="K37" i="2"/>
  <c r="I43" i="2"/>
  <c r="L40" i="2"/>
  <c r="J40" i="2"/>
  <c r="K40" i="2"/>
  <c r="L51" i="2"/>
  <c r="K51" i="2"/>
  <c r="J51" i="2"/>
  <c r="H69" i="2"/>
  <c r="K45" i="3"/>
  <c r="J45" i="3"/>
  <c r="J51" i="3"/>
  <c r="K51" i="3"/>
  <c r="J57" i="3"/>
  <c r="K57" i="3"/>
  <c r="H113" i="3"/>
  <c r="H116" i="3"/>
  <c r="H119" i="3"/>
  <c r="H122" i="3"/>
  <c r="F188" i="3"/>
  <c r="F191" i="3"/>
  <c r="F194" i="3"/>
  <c r="W18" i="5"/>
  <c r="V18" i="5"/>
  <c r="U18" i="5"/>
  <c r="T18" i="5"/>
  <c r="S18" i="5"/>
  <c r="W20" i="5"/>
  <c r="V20" i="5"/>
  <c r="U20" i="5"/>
  <c r="S20" i="5"/>
  <c r="T20" i="5"/>
  <c r="W22" i="5"/>
  <c r="V22" i="5"/>
  <c r="U22" i="5"/>
  <c r="T22" i="5"/>
  <c r="S22" i="5"/>
  <c r="S24" i="5"/>
  <c r="W24" i="5"/>
  <c r="V24" i="5"/>
  <c r="U24" i="5"/>
  <c r="T24" i="5"/>
  <c r="W26" i="5"/>
  <c r="V26" i="5"/>
  <c r="S26" i="5"/>
  <c r="U26" i="5"/>
  <c r="T26" i="5"/>
  <c r="W28" i="5"/>
  <c r="V28" i="5"/>
  <c r="U28" i="5"/>
  <c r="S28" i="5"/>
  <c r="T28" i="5"/>
  <c r="W30" i="5"/>
  <c r="S30" i="5"/>
  <c r="V30" i="5"/>
  <c r="U30" i="5"/>
  <c r="T30" i="5"/>
  <c r="W32" i="5"/>
  <c r="V32" i="5"/>
  <c r="U32" i="5"/>
  <c r="T32" i="5"/>
  <c r="S32" i="5"/>
  <c r="W34" i="5"/>
  <c r="V34" i="5"/>
  <c r="S34" i="5"/>
  <c r="U34" i="5"/>
  <c r="T34" i="5"/>
  <c r="W36" i="5"/>
  <c r="V36" i="5"/>
  <c r="U36" i="5"/>
  <c r="T36" i="5"/>
  <c r="S36" i="5"/>
  <c r="W38" i="5"/>
  <c r="V38" i="5"/>
  <c r="S38" i="5"/>
  <c r="U38" i="5"/>
  <c r="T38" i="5"/>
  <c r="R7" i="6"/>
  <c r="Q7" i="6"/>
  <c r="S7" i="6"/>
  <c r="R26" i="6"/>
  <c r="Q26" i="6"/>
  <c r="S26" i="6"/>
  <c r="R44" i="6"/>
  <c r="Q44" i="6"/>
  <c r="S44" i="6"/>
  <c r="J12" i="12"/>
  <c r="I12" i="12"/>
  <c r="L12" i="12"/>
  <c r="K12" i="12"/>
  <c r="T12" i="14"/>
  <c r="S12" i="14"/>
  <c r="W20" i="15"/>
  <c r="Y20" i="15"/>
  <c r="X20" i="15"/>
  <c r="T11" i="14"/>
  <c r="S11" i="14"/>
  <c r="T13" i="14"/>
  <c r="S13" i="14"/>
  <c r="T15" i="14"/>
  <c r="S15" i="14"/>
  <c r="R23" i="14"/>
  <c r="T17" i="14"/>
  <c r="S17" i="14"/>
  <c r="T19" i="14"/>
  <c r="S19" i="14"/>
  <c r="T21" i="14"/>
  <c r="S21" i="14"/>
  <c r="J27" i="14"/>
  <c r="I27" i="14"/>
  <c r="J30" i="14"/>
  <c r="I30" i="14"/>
  <c r="J33" i="14"/>
  <c r="I33" i="14"/>
  <c r="J36" i="14"/>
  <c r="I36" i="14"/>
  <c r="J40" i="14"/>
  <c r="I40" i="14"/>
  <c r="H51" i="14"/>
  <c r="J43" i="14"/>
  <c r="I43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H93" i="14"/>
  <c r="J85" i="14"/>
  <c r="I85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H135" i="14"/>
  <c r="J127" i="14"/>
  <c r="I127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Y9" i="15"/>
  <c r="W9" i="15"/>
  <c r="X9" i="15"/>
  <c r="Y12" i="15"/>
  <c r="W12" i="15"/>
  <c r="X12" i="15"/>
  <c r="Y15" i="15"/>
  <c r="W15" i="15"/>
  <c r="X15" i="15"/>
  <c r="Y18" i="15"/>
  <c r="W18" i="15"/>
  <c r="X18" i="15"/>
  <c r="I24" i="17"/>
  <c r="H23" i="17"/>
  <c r="J24" i="17"/>
  <c r="I32" i="17"/>
  <c r="J32" i="17"/>
  <c r="H160" i="18"/>
  <c r="I152" i="18"/>
  <c r="X93" i="18"/>
  <c r="W92" i="18"/>
  <c r="I154" i="18"/>
  <c r="J154" i="18"/>
  <c r="I15" i="18"/>
  <c r="Q137" i="18"/>
  <c r="Y39" i="19"/>
  <c r="X39" i="19"/>
  <c r="J12" i="14"/>
  <c r="I12" i="14"/>
  <c r="J14" i="14"/>
  <c r="I14" i="14"/>
  <c r="J16" i="14"/>
  <c r="I16" i="14"/>
  <c r="J18" i="14"/>
  <c r="I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J57" i="14"/>
  <c r="H65" i="14"/>
  <c r="I57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J99" i="14"/>
  <c r="H107" i="14"/>
  <c r="I99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J141" i="14"/>
  <c r="H149" i="14"/>
  <c r="I141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I39" i="17"/>
  <c r="J39" i="17"/>
  <c r="Q59" i="18"/>
  <c r="I17" i="12"/>
  <c r="L17" i="12"/>
  <c r="K17" i="12"/>
  <c r="J17" i="12"/>
  <c r="I20" i="12"/>
  <c r="L20" i="12"/>
  <c r="K20" i="12"/>
  <c r="J20" i="12"/>
  <c r="I23" i="12"/>
  <c r="L23" i="12"/>
  <c r="K23" i="12"/>
  <c r="J23" i="12"/>
  <c r="I26" i="12"/>
  <c r="L26" i="12"/>
  <c r="K26" i="12"/>
  <c r="J26" i="12"/>
  <c r="I29" i="12"/>
  <c r="L29" i="12"/>
  <c r="K29" i="12"/>
  <c r="J29" i="12"/>
  <c r="I32" i="12"/>
  <c r="L32" i="12"/>
  <c r="K32" i="12"/>
  <c r="J32" i="12"/>
  <c r="I35" i="12"/>
  <c r="L35" i="12"/>
  <c r="K35" i="12"/>
  <c r="J35" i="12"/>
  <c r="I26" i="14"/>
  <c r="J26" i="14"/>
  <c r="I29" i="14"/>
  <c r="H37" i="14"/>
  <c r="J29" i="14"/>
  <c r="I32" i="14"/>
  <c r="J32" i="14"/>
  <c r="I35" i="14"/>
  <c r="J35" i="14"/>
  <c r="I39" i="14"/>
  <c r="J39" i="14"/>
  <c r="I42" i="14"/>
  <c r="J42" i="14"/>
  <c r="I45" i="14"/>
  <c r="J45" i="14"/>
  <c r="I48" i="14"/>
  <c r="J48" i="14"/>
  <c r="I55" i="14"/>
  <c r="J55" i="14"/>
  <c r="I58" i="14"/>
  <c r="J58" i="14"/>
  <c r="I61" i="14"/>
  <c r="J61" i="14"/>
  <c r="I64" i="14"/>
  <c r="J64" i="14"/>
  <c r="I68" i="14"/>
  <c r="J68" i="14"/>
  <c r="I71" i="14"/>
  <c r="H79" i="14"/>
  <c r="J71" i="14"/>
  <c r="I74" i="14"/>
  <c r="J74" i="14"/>
  <c r="I77" i="14"/>
  <c r="J77" i="14"/>
  <c r="I81" i="14"/>
  <c r="J81" i="14"/>
  <c r="I84" i="14"/>
  <c r="J84" i="14"/>
  <c r="I87" i="14"/>
  <c r="J87" i="14"/>
  <c r="I90" i="14"/>
  <c r="J90" i="14"/>
  <c r="I97" i="14"/>
  <c r="J97" i="14"/>
  <c r="I100" i="14"/>
  <c r="J100" i="14"/>
  <c r="I103" i="14"/>
  <c r="J103" i="14"/>
  <c r="I106" i="14"/>
  <c r="J106" i="14"/>
  <c r="I110" i="14"/>
  <c r="J110" i="14"/>
  <c r="I113" i="14"/>
  <c r="H121" i="14"/>
  <c r="J113" i="14"/>
  <c r="I116" i="14"/>
  <c r="J116" i="14"/>
  <c r="I119" i="14"/>
  <c r="J119" i="14"/>
  <c r="I123" i="14"/>
  <c r="J123" i="14"/>
  <c r="I126" i="14"/>
  <c r="J126" i="14"/>
  <c r="I129" i="14"/>
  <c r="J129" i="14"/>
  <c r="I132" i="14"/>
  <c r="J132" i="14"/>
  <c r="I139" i="14"/>
  <c r="J139" i="14"/>
  <c r="I142" i="14"/>
  <c r="J142" i="14"/>
  <c r="I145" i="14"/>
  <c r="J145" i="14"/>
  <c r="I148" i="14"/>
  <c r="J148" i="14"/>
  <c r="I152" i="14"/>
  <c r="J152" i="14"/>
  <c r="I155" i="14"/>
  <c r="H163" i="14"/>
  <c r="J155" i="14"/>
  <c r="I158" i="14"/>
  <c r="J158" i="14"/>
  <c r="I161" i="14"/>
  <c r="J161" i="14"/>
  <c r="Y10" i="15"/>
  <c r="W10" i="15"/>
  <c r="X10" i="15"/>
  <c r="Y13" i="15"/>
  <c r="W13" i="15"/>
  <c r="X13" i="15"/>
  <c r="V21" i="15"/>
  <c r="Y16" i="15"/>
  <c r="W16" i="15"/>
  <c r="X16" i="15"/>
  <c r="Y19" i="15"/>
  <c r="W19" i="15"/>
  <c r="X19" i="15"/>
  <c r="V20" i="16"/>
  <c r="U20" i="16"/>
  <c r="J11" i="14"/>
  <c r="I11" i="14"/>
  <c r="J13" i="14"/>
  <c r="I13" i="14"/>
  <c r="H23" i="14"/>
  <c r="J15" i="14"/>
  <c r="I15" i="14"/>
  <c r="J17" i="14"/>
  <c r="I17" i="14"/>
  <c r="J19" i="14"/>
  <c r="I19" i="14"/>
  <c r="J21" i="14"/>
  <c r="I21" i="14"/>
  <c r="Y29" i="19"/>
  <c r="X29" i="19"/>
  <c r="Y58" i="19"/>
  <c r="X58" i="19"/>
  <c r="Q156" i="18"/>
  <c r="X149" i="18"/>
  <c r="W148" i="18"/>
  <c r="I9" i="18"/>
  <c r="H8" i="18"/>
  <c r="J152" i="18" s="1"/>
  <c r="X25" i="18"/>
  <c r="J31" i="18"/>
  <c r="I31" i="18"/>
  <c r="Q33" i="18"/>
  <c r="Q46" i="18"/>
  <c r="X80" i="18"/>
  <c r="P132" i="18"/>
  <c r="Q124" i="18"/>
  <c r="I141" i="18"/>
  <c r="J141" i="18"/>
  <c r="X157" i="18"/>
  <c r="J10" i="16"/>
  <c r="I10" i="16"/>
  <c r="H9" i="16"/>
  <c r="K159" i="16" s="1"/>
  <c r="J11" i="16"/>
  <c r="I11" i="16"/>
  <c r="J12" i="16"/>
  <c r="I12" i="16"/>
  <c r="J13" i="16"/>
  <c r="I13" i="16"/>
  <c r="H21" i="16"/>
  <c r="K14" i="16"/>
  <c r="J14" i="16"/>
  <c r="I14" i="16"/>
  <c r="K15" i="16"/>
  <c r="J15" i="16"/>
  <c r="I15" i="16"/>
  <c r="K16" i="16"/>
  <c r="J16" i="16"/>
  <c r="I16" i="16"/>
  <c r="K17" i="16"/>
  <c r="J17" i="16"/>
  <c r="I17" i="16"/>
  <c r="K18" i="16"/>
  <c r="J18" i="16"/>
  <c r="I18" i="16"/>
  <c r="K19" i="16"/>
  <c r="J19" i="16"/>
  <c r="I19" i="16"/>
  <c r="K20" i="16"/>
  <c r="J20" i="16"/>
  <c r="I20" i="16"/>
  <c r="K25" i="16"/>
  <c r="J25" i="16"/>
  <c r="I25" i="16"/>
  <c r="K27" i="16"/>
  <c r="J27" i="16"/>
  <c r="I27" i="16"/>
  <c r="H35" i="16"/>
  <c r="J29" i="16"/>
  <c r="I29" i="16"/>
  <c r="K31" i="16"/>
  <c r="J31" i="16"/>
  <c r="I31" i="16"/>
  <c r="J33" i="16"/>
  <c r="I33" i="16"/>
  <c r="K38" i="16"/>
  <c r="H37" i="16"/>
  <c r="J38" i="16"/>
  <c r="I38" i="16"/>
  <c r="J40" i="16"/>
  <c r="I40" i="16"/>
  <c r="J42" i="16"/>
  <c r="I42" i="16"/>
  <c r="J44" i="16"/>
  <c r="I44" i="16"/>
  <c r="J46" i="16"/>
  <c r="I46" i="16"/>
  <c r="J48" i="16"/>
  <c r="I48" i="16"/>
  <c r="J53" i="16"/>
  <c r="I53" i="16"/>
  <c r="J55" i="16"/>
  <c r="I55" i="16"/>
  <c r="H63" i="16"/>
  <c r="K57" i="16"/>
  <c r="J57" i="16"/>
  <c r="I57" i="16"/>
  <c r="K59" i="16"/>
  <c r="J59" i="16"/>
  <c r="I59" i="16"/>
  <c r="K61" i="16"/>
  <c r="J61" i="16"/>
  <c r="I61" i="16"/>
  <c r="K66" i="16"/>
  <c r="H65" i="16"/>
  <c r="J66" i="16"/>
  <c r="I66" i="16"/>
  <c r="J68" i="16"/>
  <c r="I68" i="16"/>
  <c r="K70" i="16"/>
  <c r="J70" i="16"/>
  <c r="I70" i="16"/>
  <c r="J72" i="16"/>
  <c r="I72" i="16"/>
  <c r="K74" i="16"/>
  <c r="J74" i="16"/>
  <c r="I74" i="16"/>
  <c r="J76" i="16"/>
  <c r="I76" i="16"/>
  <c r="W10" i="17"/>
  <c r="V10" i="17"/>
  <c r="U10" i="17"/>
  <c r="T9" i="17"/>
  <c r="W20" i="17" s="1"/>
  <c r="W11" i="17"/>
  <c r="V11" i="17"/>
  <c r="U11" i="17"/>
  <c r="W12" i="17"/>
  <c r="V12" i="17"/>
  <c r="U12" i="17"/>
  <c r="W13" i="17"/>
  <c r="V13" i="17"/>
  <c r="T21" i="17"/>
  <c r="U13" i="17"/>
  <c r="W14" i="17"/>
  <c r="V14" i="17"/>
  <c r="U14" i="17"/>
  <c r="W15" i="17"/>
  <c r="V15" i="17"/>
  <c r="U15" i="17"/>
  <c r="W16" i="17"/>
  <c r="V16" i="17"/>
  <c r="U16" i="17"/>
  <c r="W17" i="17"/>
  <c r="V17" i="17"/>
  <c r="U17" i="17"/>
  <c r="W18" i="17"/>
  <c r="V18" i="17"/>
  <c r="U18" i="17"/>
  <c r="X18" i="18"/>
  <c r="Q24" i="18"/>
  <c r="Q31" i="18"/>
  <c r="I51" i="18"/>
  <c r="H50" i="18"/>
  <c r="J51" i="18"/>
  <c r="X67" i="18"/>
  <c r="Q111" i="18"/>
  <c r="I128" i="18"/>
  <c r="J128" i="18"/>
  <c r="X144" i="18"/>
  <c r="Y45" i="19"/>
  <c r="X45" i="19"/>
  <c r="Y55" i="19"/>
  <c r="X55" i="19"/>
  <c r="W63" i="19"/>
  <c r="H45" i="21"/>
  <c r="I45" i="21"/>
  <c r="U19" i="17"/>
  <c r="W19" i="17"/>
  <c r="V19" i="17"/>
  <c r="W20" i="18"/>
  <c r="X12" i="18"/>
  <c r="Q17" i="18"/>
  <c r="W62" i="18"/>
  <c r="X54" i="18"/>
  <c r="Q98" i="18"/>
  <c r="I115" i="18"/>
  <c r="J115" i="18"/>
  <c r="X131" i="18"/>
  <c r="Q11" i="18"/>
  <c r="J28" i="18"/>
  <c r="I28" i="18"/>
  <c r="Q85" i="18"/>
  <c r="I102" i="18"/>
  <c r="J102" i="18"/>
  <c r="Y32" i="19"/>
  <c r="X32" i="19"/>
  <c r="Y42" i="19"/>
  <c r="X42" i="19"/>
  <c r="Y52" i="19"/>
  <c r="X52" i="19"/>
  <c r="W51" i="19"/>
  <c r="X10" i="22"/>
  <c r="V10" i="22"/>
  <c r="W10" i="22"/>
  <c r="Q72" i="18"/>
  <c r="I89" i="18"/>
  <c r="J89" i="18"/>
  <c r="Q150" i="18"/>
  <c r="I47" i="21"/>
  <c r="H47" i="21"/>
  <c r="H15" i="21"/>
  <c r="I15" i="21"/>
  <c r="H90" i="21"/>
  <c r="I90" i="21"/>
  <c r="H59" i="19"/>
  <c r="I59" i="19"/>
  <c r="I16" i="21"/>
  <c r="H16" i="21"/>
  <c r="H95" i="21"/>
  <c r="I95" i="21"/>
  <c r="I11" i="18"/>
  <c r="J11" i="18"/>
  <c r="X14" i="18"/>
  <c r="I17" i="18"/>
  <c r="J17" i="18"/>
  <c r="Y28" i="19"/>
  <c r="X28" i="19"/>
  <c r="Y31" i="19"/>
  <c r="X31" i="19"/>
  <c r="Y34" i="19"/>
  <c r="X34" i="19"/>
  <c r="Y38" i="19"/>
  <c r="X38" i="19"/>
  <c r="W37" i="19"/>
  <c r="Y41" i="19"/>
  <c r="X41" i="19"/>
  <c r="W49" i="19"/>
  <c r="Y44" i="19"/>
  <c r="X44" i="19"/>
  <c r="Y47" i="19"/>
  <c r="X47" i="19"/>
  <c r="Y54" i="19"/>
  <c r="X54" i="19"/>
  <c r="Y57" i="19"/>
  <c r="X57" i="19"/>
  <c r="Q59" i="19"/>
  <c r="P59" i="19"/>
  <c r="H26" i="21"/>
  <c r="I26" i="21"/>
  <c r="H129" i="21"/>
  <c r="I129" i="21"/>
  <c r="G36" i="21"/>
  <c r="I28" i="21"/>
  <c r="H28" i="21"/>
  <c r="H133" i="21"/>
  <c r="I133" i="21"/>
  <c r="I13" i="21"/>
  <c r="H13" i="21"/>
  <c r="I41" i="21"/>
  <c r="H41" i="21"/>
  <c r="H82" i="21"/>
  <c r="I82" i="21"/>
  <c r="H159" i="21"/>
  <c r="I159" i="21"/>
  <c r="L15" i="22"/>
  <c r="J15" i="22"/>
  <c r="K15" i="22"/>
  <c r="H12" i="21"/>
  <c r="I12" i="21"/>
  <c r="H21" i="21"/>
  <c r="I21" i="21"/>
  <c r="H39" i="21"/>
  <c r="I39" i="21"/>
  <c r="H77" i="21"/>
  <c r="I77" i="21"/>
  <c r="H116" i="21"/>
  <c r="I116" i="21"/>
  <c r="H155" i="21"/>
  <c r="I155" i="21"/>
  <c r="I10" i="21"/>
  <c r="H10" i="21"/>
  <c r="I19" i="21"/>
  <c r="H19" i="21"/>
  <c r="I34" i="21"/>
  <c r="H34" i="21"/>
  <c r="I54" i="21"/>
  <c r="H54" i="21"/>
  <c r="H69" i="21"/>
  <c r="I69" i="21"/>
  <c r="H108" i="21"/>
  <c r="I108" i="21"/>
  <c r="H146" i="21"/>
  <c r="I146" i="21"/>
  <c r="L9" i="22"/>
  <c r="J9" i="22"/>
  <c r="K9" i="22"/>
  <c r="X18" i="22"/>
  <c r="V18" i="22"/>
  <c r="W18" i="22"/>
  <c r="H151" i="21"/>
  <c r="I151" i="21"/>
  <c r="H18" i="21"/>
  <c r="I18" i="21"/>
  <c r="H32" i="21"/>
  <c r="I32" i="21"/>
  <c r="H52" i="21"/>
  <c r="I52" i="21"/>
  <c r="H103" i="21"/>
  <c r="I103" i="21"/>
  <c r="H142" i="21"/>
  <c r="I142" i="21"/>
  <c r="L13" i="22"/>
  <c r="J13" i="22"/>
  <c r="K13" i="22"/>
  <c r="I21" i="22"/>
  <c r="K86" i="27"/>
  <c r="J86" i="27"/>
  <c r="I86" i="27"/>
  <c r="V20" i="22"/>
  <c r="X20" i="22"/>
  <c r="W20" i="22"/>
  <c r="K29" i="26"/>
  <c r="J29" i="26"/>
  <c r="I29" i="26"/>
  <c r="K60" i="27"/>
  <c r="J60" i="27"/>
  <c r="I60" i="27"/>
  <c r="X12" i="22"/>
  <c r="V12" i="22"/>
  <c r="W12" i="22"/>
  <c r="K112" i="27"/>
  <c r="J112" i="27"/>
  <c r="I112" i="27"/>
  <c r="H11" i="21"/>
  <c r="I11" i="21"/>
  <c r="H14" i="21"/>
  <c r="I14" i="21"/>
  <c r="G22" i="21"/>
  <c r="H17" i="21"/>
  <c r="I17" i="21"/>
  <c r="H20" i="21"/>
  <c r="I20" i="21"/>
  <c r="H24" i="21"/>
  <c r="I24" i="21"/>
  <c r="H30" i="21"/>
  <c r="I30" i="21"/>
  <c r="V14" i="22"/>
  <c r="X14" i="22"/>
  <c r="W14" i="22"/>
  <c r="K159" i="27"/>
  <c r="J159" i="27"/>
  <c r="I159" i="27"/>
  <c r="W15" i="22"/>
  <c r="X15" i="22"/>
  <c r="V15" i="22"/>
  <c r="X16" i="22"/>
  <c r="V16" i="22"/>
  <c r="W16" i="22"/>
  <c r="K25" i="26"/>
  <c r="J25" i="26"/>
  <c r="I25" i="26"/>
  <c r="K19" i="27"/>
  <c r="J19" i="27"/>
  <c r="I19" i="27"/>
  <c r="K39" i="27"/>
  <c r="J39" i="27"/>
  <c r="I39" i="27"/>
  <c r="K65" i="27"/>
  <c r="J65" i="27"/>
  <c r="I65" i="27"/>
  <c r="K116" i="27"/>
  <c r="J116" i="27"/>
  <c r="I116" i="27"/>
  <c r="K67" i="28"/>
  <c r="J67" i="28"/>
  <c r="I67" i="28"/>
  <c r="M67" i="28"/>
  <c r="L67" i="28"/>
  <c r="K43" i="27"/>
  <c r="J43" i="27"/>
  <c r="I43" i="27"/>
  <c r="K69" i="27"/>
  <c r="J69" i="27"/>
  <c r="I69" i="27"/>
  <c r="K95" i="27"/>
  <c r="J95" i="27"/>
  <c r="I95" i="27"/>
  <c r="K125" i="27"/>
  <c r="J125" i="27"/>
  <c r="I125" i="27"/>
  <c r="K16" i="26"/>
  <c r="J16" i="26"/>
  <c r="I16" i="26"/>
  <c r="K42" i="26"/>
  <c r="J42" i="26"/>
  <c r="I42" i="26"/>
  <c r="K26" i="27"/>
  <c r="J26" i="27"/>
  <c r="I26" i="27"/>
  <c r="H34" i="27"/>
  <c r="K47" i="27"/>
  <c r="J47" i="27"/>
  <c r="I47" i="27"/>
  <c r="K73" i="27"/>
  <c r="J73" i="27"/>
  <c r="I73" i="27"/>
  <c r="K99" i="27"/>
  <c r="J99" i="27"/>
  <c r="I99" i="27"/>
  <c r="K134" i="27"/>
  <c r="J134" i="27"/>
  <c r="I134" i="27"/>
  <c r="K12" i="26"/>
  <c r="J12" i="26"/>
  <c r="I12" i="26"/>
  <c r="H20" i="26"/>
  <c r="K38" i="26"/>
  <c r="J38" i="26"/>
  <c r="I38" i="26"/>
  <c r="K52" i="27"/>
  <c r="J52" i="27"/>
  <c r="I52" i="27"/>
  <c r="K78" i="27"/>
  <c r="J78" i="27"/>
  <c r="I78" i="27"/>
  <c r="K103" i="27"/>
  <c r="J103" i="27"/>
  <c r="I103" i="27"/>
  <c r="K142" i="27"/>
  <c r="J142" i="27"/>
  <c r="I142" i="27"/>
  <c r="K8" i="26"/>
  <c r="J8" i="26"/>
  <c r="I8" i="26"/>
  <c r="K33" i="26"/>
  <c r="J33" i="26"/>
  <c r="I33" i="26"/>
  <c r="K32" i="27"/>
  <c r="J32" i="27"/>
  <c r="I32" i="27"/>
  <c r="K56" i="27"/>
  <c r="J56" i="27"/>
  <c r="I56" i="27"/>
  <c r="K82" i="27"/>
  <c r="J82" i="27"/>
  <c r="I82" i="27"/>
  <c r="H90" i="27"/>
  <c r="K108" i="27"/>
  <c r="J108" i="27"/>
  <c r="I108" i="27"/>
  <c r="K151" i="27"/>
  <c r="J151" i="27"/>
  <c r="I151" i="27"/>
  <c r="K10" i="26"/>
  <c r="J10" i="26"/>
  <c r="I10" i="26"/>
  <c r="K14" i="26"/>
  <c r="J14" i="26"/>
  <c r="I14" i="26"/>
  <c r="K18" i="26"/>
  <c r="J18" i="26"/>
  <c r="I18" i="26"/>
  <c r="K23" i="26"/>
  <c r="J23" i="26"/>
  <c r="I23" i="26"/>
  <c r="K27" i="26"/>
  <c r="J27" i="26"/>
  <c r="I27" i="26"/>
  <c r="K31" i="26"/>
  <c r="J31" i="26"/>
  <c r="I31" i="26"/>
  <c r="K36" i="26"/>
  <c r="J36" i="26"/>
  <c r="I36" i="26"/>
  <c r="K40" i="26"/>
  <c r="J40" i="26"/>
  <c r="H48" i="26"/>
  <c r="I40" i="26"/>
  <c r="K121" i="27"/>
  <c r="J121" i="27"/>
  <c r="I121" i="27"/>
  <c r="K129" i="27"/>
  <c r="J129" i="27"/>
  <c r="I129" i="27"/>
  <c r="K138" i="27"/>
  <c r="J138" i="27"/>
  <c r="I138" i="27"/>
  <c r="H146" i="27"/>
  <c r="K155" i="27"/>
  <c r="J155" i="27"/>
  <c r="I155" i="27"/>
  <c r="I158" i="26"/>
  <c r="K158" i="26"/>
  <c r="J158" i="26"/>
  <c r="I53" i="26"/>
  <c r="K53" i="26"/>
  <c r="J53" i="26"/>
  <c r="I57" i="26"/>
  <c r="K57" i="26"/>
  <c r="J57" i="26"/>
  <c r="I61" i="26"/>
  <c r="K61" i="26"/>
  <c r="J61" i="26"/>
  <c r="I66" i="26"/>
  <c r="K66" i="26"/>
  <c r="J66" i="26"/>
  <c r="I70" i="26"/>
  <c r="K70" i="26"/>
  <c r="J70" i="26"/>
  <c r="I74" i="26"/>
  <c r="K74" i="26"/>
  <c r="J74" i="26"/>
  <c r="I79" i="26"/>
  <c r="K79" i="26"/>
  <c r="J79" i="26"/>
  <c r="I83" i="26"/>
  <c r="K83" i="26"/>
  <c r="J83" i="26"/>
  <c r="I87" i="26"/>
  <c r="K87" i="26"/>
  <c r="J87" i="26"/>
  <c r="I92" i="26"/>
  <c r="K92" i="26"/>
  <c r="J92" i="26"/>
  <c r="I96" i="26"/>
  <c r="H104" i="26"/>
  <c r="K96" i="26"/>
  <c r="J96" i="26"/>
  <c r="K22" i="27"/>
  <c r="J22" i="27"/>
  <c r="I22" i="27"/>
  <c r="K28" i="27"/>
  <c r="J28" i="27"/>
  <c r="I28" i="27"/>
  <c r="M43" i="28"/>
  <c r="K43" i="28"/>
  <c r="I43" i="28"/>
  <c r="L43" i="28"/>
  <c r="J43" i="28"/>
  <c r="K106" i="28"/>
  <c r="J106" i="28"/>
  <c r="I106" i="28"/>
  <c r="M106" i="28"/>
  <c r="L106" i="28"/>
  <c r="I44" i="26"/>
  <c r="K44" i="26"/>
  <c r="J44" i="26"/>
  <c r="I46" i="26"/>
  <c r="K46" i="26"/>
  <c r="J46" i="26"/>
  <c r="I51" i="26"/>
  <c r="K51" i="26"/>
  <c r="J51" i="26"/>
  <c r="I55" i="26"/>
  <c r="K55" i="26"/>
  <c r="J55" i="26"/>
  <c r="I59" i="26"/>
  <c r="K59" i="26"/>
  <c r="J59" i="26"/>
  <c r="I64" i="26"/>
  <c r="K64" i="26"/>
  <c r="J64" i="26"/>
  <c r="I68" i="26"/>
  <c r="K68" i="26"/>
  <c r="J68" i="26"/>
  <c r="H76" i="26"/>
  <c r="I72" i="26"/>
  <c r="K72" i="26"/>
  <c r="J72" i="26"/>
  <c r="I81" i="26"/>
  <c r="K81" i="26"/>
  <c r="J81" i="26"/>
  <c r="I85" i="26"/>
  <c r="K85" i="26"/>
  <c r="J85" i="26"/>
  <c r="I89" i="26"/>
  <c r="K89" i="26"/>
  <c r="J89" i="26"/>
  <c r="I94" i="26"/>
  <c r="K94" i="26"/>
  <c r="J94" i="26"/>
  <c r="I98" i="26"/>
  <c r="K98" i="26"/>
  <c r="J98" i="26"/>
  <c r="K14" i="27"/>
  <c r="J14" i="27"/>
  <c r="I14" i="27"/>
  <c r="K17" i="27"/>
  <c r="J17" i="27"/>
  <c r="I17" i="27"/>
  <c r="K24" i="27"/>
  <c r="J24" i="27"/>
  <c r="I24" i="27"/>
  <c r="K30" i="27"/>
  <c r="J30" i="27"/>
  <c r="I30" i="27"/>
  <c r="K37" i="27"/>
  <c r="J37" i="27"/>
  <c r="I37" i="27"/>
  <c r="I13" i="28"/>
  <c r="K13" i="28"/>
  <c r="M13" i="28"/>
  <c r="L13" i="28"/>
  <c r="J13" i="28"/>
  <c r="K8" i="28"/>
  <c r="J8" i="28"/>
  <c r="I8" i="28"/>
  <c r="M8" i="28"/>
  <c r="L8" i="28"/>
  <c r="M24" i="28"/>
  <c r="I24" i="28"/>
  <c r="L24" i="28"/>
  <c r="K24" i="28"/>
  <c r="J24" i="28"/>
  <c r="K41" i="28"/>
  <c r="I41" i="28"/>
  <c r="M41" i="28"/>
  <c r="L41" i="28"/>
  <c r="J41" i="28"/>
  <c r="M50" i="28"/>
  <c r="L50" i="28"/>
  <c r="K50" i="28"/>
  <c r="I50" i="28"/>
  <c r="J50" i="28"/>
  <c r="M88" i="28"/>
  <c r="L88" i="28"/>
  <c r="K88" i="28"/>
  <c r="I88" i="28"/>
  <c r="J88" i="28"/>
  <c r="M127" i="28"/>
  <c r="L127" i="28"/>
  <c r="K127" i="28"/>
  <c r="I127" i="28"/>
  <c r="J127" i="28"/>
  <c r="J159" i="28"/>
  <c r="M159" i="28"/>
  <c r="L159" i="28"/>
  <c r="I159" i="28"/>
  <c r="K159" i="28"/>
  <c r="M17" i="28"/>
  <c r="I17" i="28"/>
  <c r="L17" i="28"/>
  <c r="K17" i="28"/>
  <c r="J17" i="28"/>
  <c r="I32" i="28"/>
  <c r="M32" i="28"/>
  <c r="K32" i="28"/>
  <c r="L32" i="28"/>
  <c r="J32" i="28"/>
  <c r="M75" i="28"/>
  <c r="L75" i="28"/>
  <c r="K75" i="28"/>
  <c r="I75" i="28"/>
  <c r="J75" i="28"/>
  <c r="M114" i="28"/>
  <c r="L114" i="28"/>
  <c r="K114" i="28"/>
  <c r="I114" i="28"/>
  <c r="J114" i="28"/>
  <c r="I11" i="28"/>
  <c r="M11" i="28"/>
  <c r="L11" i="28"/>
  <c r="K11" i="28"/>
  <c r="J11" i="28"/>
  <c r="K28" i="28"/>
  <c r="M28" i="28"/>
  <c r="L28" i="28"/>
  <c r="J28" i="28"/>
  <c r="I28" i="28"/>
  <c r="M30" i="28"/>
  <c r="K30" i="28"/>
  <c r="I30" i="28"/>
  <c r="L30" i="28"/>
  <c r="J30" i="28"/>
  <c r="K47" i="28"/>
  <c r="J47" i="28"/>
  <c r="I47" i="28"/>
  <c r="M47" i="28"/>
  <c r="L47" i="28"/>
  <c r="K86" i="28"/>
  <c r="J86" i="28"/>
  <c r="I86" i="28"/>
  <c r="M86" i="28"/>
  <c r="L86" i="28"/>
  <c r="K125" i="28"/>
  <c r="J125" i="28"/>
  <c r="I125" i="28"/>
  <c r="M125" i="28"/>
  <c r="L125" i="28"/>
  <c r="L136" i="28"/>
  <c r="K136" i="28"/>
  <c r="J136" i="28"/>
  <c r="I136" i="28"/>
  <c r="M136" i="28"/>
  <c r="I100" i="26"/>
  <c r="K100" i="26"/>
  <c r="J100" i="26"/>
  <c r="I102" i="26"/>
  <c r="K102" i="26"/>
  <c r="J102" i="26"/>
  <c r="I107" i="26"/>
  <c r="K107" i="26"/>
  <c r="J107" i="26"/>
  <c r="I109" i="26"/>
  <c r="K109" i="26"/>
  <c r="J109" i="26"/>
  <c r="I111" i="26"/>
  <c r="K111" i="26"/>
  <c r="J111" i="26"/>
  <c r="I113" i="26"/>
  <c r="K113" i="26"/>
  <c r="J113" i="26"/>
  <c r="I115" i="26"/>
  <c r="K115" i="26"/>
  <c r="J115" i="26"/>
  <c r="I117" i="26"/>
  <c r="K117" i="26"/>
  <c r="J117" i="26"/>
  <c r="I120" i="26"/>
  <c r="K120" i="26"/>
  <c r="J120" i="26"/>
  <c r="I122" i="26"/>
  <c r="K122" i="26"/>
  <c r="J122" i="26"/>
  <c r="I124" i="26"/>
  <c r="H132" i="26"/>
  <c r="K124" i="26"/>
  <c r="J124" i="26"/>
  <c r="I126" i="26"/>
  <c r="K126" i="26"/>
  <c r="J126" i="26"/>
  <c r="I128" i="26"/>
  <c r="K128" i="26"/>
  <c r="J128" i="26"/>
  <c r="I130" i="26"/>
  <c r="K130" i="26"/>
  <c r="J130" i="26"/>
  <c r="I135" i="26"/>
  <c r="K135" i="26"/>
  <c r="J135" i="26"/>
  <c r="I137" i="26"/>
  <c r="K137" i="26"/>
  <c r="J137" i="26"/>
  <c r="I139" i="26"/>
  <c r="K139" i="26"/>
  <c r="J139" i="26"/>
  <c r="I141" i="26"/>
  <c r="K141" i="26"/>
  <c r="J141" i="26"/>
  <c r="I143" i="26"/>
  <c r="K143" i="26"/>
  <c r="J143" i="26"/>
  <c r="I145" i="26"/>
  <c r="K145" i="26"/>
  <c r="J145" i="26"/>
  <c r="I148" i="26"/>
  <c r="K148" i="26"/>
  <c r="J148" i="26"/>
  <c r="I150" i="26"/>
  <c r="K150" i="26"/>
  <c r="J150" i="26"/>
  <c r="I152" i="26"/>
  <c r="H160" i="26"/>
  <c r="K152" i="26"/>
  <c r="J152" i="26"/>
  <c r="I154" i="26"/>
  <c r="K154" i="26"/>
  <c r="J154" i="26"/>
  <c r="J14" i="28"/>
  <c r="L14" i="28"/>
  <c r="M14" i="28"/>
  <c r="K14" i="28"/>
  <c r="I14" i="28"/>
  <c r="M69" i="28"/>
  <c r="L69" i="28"/>
  <c r="K69" i="28"/>
  <c r="I69" i="28"/>
  <c r="J69" i="28"/>
  <c r="M108" i="28"/>
  <c r="L108" i="28"/>
  <c r="K108" i="28"/>
  <c r="I108" i="28"/>
  <c r="J108" i="28"/>
  <c r="M9" i="28"/>
  <c r="L9" i="28"/>
  <c r="K9" i="28"/>
  <c r="J9" i="28"/>
  <c r="I9" i="28"/>
  <c r="J27" i="28"/>
  <c r="L27" i="28"/>
  <c r="M27" i="28"/>
  <c r="K27" i="28"/>
  <c r="I27" i="28"/>
  <c r="M56" i="28"/>
  <c r="L56" i="28"/>
  <c r="K56" i="28"/>
  <c r="I56" i="28"/>
  <c r="J56" i="28"/>
  <c r="M95" i="28"/>
  <c r="L95" i="28"/>
  <c r="K95" i="28"/>
  <c r="I95" i="28"/>
  <c r="J95" i="28"/>
  <c r="M134" i="28"/>
  <c r="L134" i="28"/>
  <c r="K134" i="28"/>
  <c r="I134" i="28"/>
  <c r="J134" i="28"/>
  <c r="J219" i="30"/>
  <c r="J17" i="31"/>
  <c r="J33" i="31"/>
  <c r="J36" i="31"/>
  <c r="L39" i="31"/>
  <c r="H43" i="31"/>
  <c r="H76" i="31"/>
  <c r="H10" i="33"/>
  <c r="L78" i="33"/>
  <c r="L60" i="30"/>
  <c r="L63" i="30"/>
  <c r="F97" i="30"/>
  <c r="L97" i="30"/>
  <c r="F98" i="30"/>
  <c r="L98" i="30"/>
  <c r="F99" i="30"/>
  <c r="L99" i="30"/>
  <c r="F100" i="30"/>
  <c r="L100" i="30"/>
  <c r="F101" i="30"/>
  <c r="L101" i="30"/>
  <c r="F102" i="30"/>
  <c r="L102" i="30"/>
  <c r="F103" i="30"/>
  <c r="L103" i="30"/>
  <c r="F104" i="30"/>
  <c r="L104" i="30"/>
  <c r="H105" i="30"/>
  <c r="J106" i="30"/>
  <c r="F107" i="30"/>
  <c r="L107" i="30"/>
  <c r="H108" i="30"/>
  <c r="J109" i="30"/>
  <c r="F163" i="30"/>
  <c r="L163" i="30"/>
  <c r="F164" i="30"/>
  <c r="L164" i="30"/>
  <c r="F165" i="30"/>
  <c r="L165" i="30"/>
  <c r="F166" i="30"/>
  <c r="L166" i="30"/>
  <c r="F167" i="30"/>
  <c r="L167" i="30"/>
  <c r="F168" i="30"/>
  <c r="L168" i="30"/>
  <c r="F169" i="30"/>
  <c r="L169" i="30"/>
  <c r="F170" i="30"/>
  <c r="L170" i="30"/>
  <c r="H171" i="30"/>
  <c r="J172" i="30"/>
  <c r="F173" i="30"/>
  <c r="L173" i="30"/>
  <c r="H174" i="30"/>
  <c r="J175" i="30"/>
  <c r="N9" i="31"/>
  <c r="H11" i="31"/>
  <c r="N12" i="31"/>
  <c r="H14" i="31"/>
  <c r="N15" i="31"/>
  <c r="J76" i="31"/>
  <c r="F86" i="31"/>
  <c r="J11" i="33"/>
  <c r="L16" i="33"/>
  <c r="L33" i="33"/>
  <c r="H41" i="33"/>
  <c r="J53" i="33"/>
  <c r="P43" i="36"/>
  <c r="Q43" i="36"/>
  <c r="F9" i="31"/>
  <c r="L9" i="31"/>
  <c r="F10" i="31"/>
  <c r="L10" i="31"/>
  <c r="F11" i="31"/>
  <c r="L11" i="31"/>
  <c r="F12" i="31"/>
  <c r="L12" i="31"/>
  <c r="F13" i="31"/>
  <c r="L13" i="31"/>
  <c r="F14" i="31"/>
  <c r="L14" i="31"/>
  <c r="F15" i="31"/>
  <c r="L15" i="31"/>
  <c r="J31" i="31"/>
  <c r="H53" i="31"/>
  <c r="H54" i="31"/>
  <c r="H55" i="31"/>
  <c r="H56" i="31"/>
  <c r="H77" i="31"/>
  <c r="H80" i="31"/>
  <c r="J83" i="31"/>
  <c r="H85" i="31"/>
  <c r="J9" i="33"/>
  <c r="J12" i="33"/>
  <c r="N35" i="33"/>
  <c r="H32" i="33"/>
  <c r="F37" i="33"/>
  <c r="J80" i="33"/>
  <c r="J100" i="33"/>
  <c r="I31" i="35"/>
  <c r="H31" i="35"/>
  <c r="H16" i="31"/>
  <c r="F18" i="31"/>
  <c r="L21" i="31"/>
  <c r="J39" i="31"/>
  <c r="J77" i="31"/>
  <c r="J80" i="31"/>
  <c r="J85" i="31"/>
  <c r="N9" i="33"/>
  <c r="H11" i="33"/>
  <c r="J16" i="33"/>
  <c r="N32" i="33"/>
  <c r="H35" i="33"/>
  <c r="H40" i="33"/>
  <c r="H43" i="33"/>
  <c r="H55" i="33"/>
  <c r="H58" i="33"/>
  <c r="H77" i="33"/>
  <c r="J9" i="31"/>
  <c r="J10" i="31"/>
  <c r="J11" i="31"/>
  <c r="J12" i="31"/>
  <c r="J13" i="31"/>
  <c r="J14" i="31"/>
  <c r="J15" i="31"/>
  <c r="H41" i="31"/>
  <c r="J42" i="31"/>
  <c r="J86" i="31"/>
  <c r="H79" i="33"/>
  <c r="J10" i="33"/>
  <c r="J15" i="33"/>
  <c r="F43" i="33"/>
  <c r="H36" i="33"/>
  <c r="H83" i="33"/>
  <c r="F103" i="33"/>
  <c r="J33" i="36"/>
  <c r="I33" i="36"/>
  <c r="L18" i="31"/>
  <c r="J20" i="31"/>
  <c r="J41" i="31"/>
  <c r="J75" i="31"/>
  <c r="J78" i="31"/>
  <c r="J81" i="31"/>
  <c r="J60" i="33"/>
  <c r="H9" i="33"/>
  <c r="N10" i="33"/>
  <c r="H12" i="33"/>
  <c r="F32" i="33"/>
  <c r="J34" i="33"/>
  <c r="N36" i="33"/>
  <c r="H65" i="33"/>
  <c r="H54" i="33"/>
  <c r="H57" i="33"/>
  <c r="Q34" i="36"/>
  <c r="P34" i="36"/>
  <c r="F16" i="31"/>
  <c r="L16" i="31"/>
  <c r="H17" i="31"/>
  <c r="J18" i="31"/>
  <c r="F19" i="31"/>
  <c r="L19" i="31"/>
  <c r="H20" i="31"/>
  <c r="J21" i="31"/>
  <c r="V32" i="35"/>
  <c r="W32" i="35"/>
  <c r="Q18" i="37"/>
  <c r="P18" i="37"/>
  <c r="J61" i="31"/>
  <c r="J64" i="31"/>
  <c r="H18" i="33"/>
  <c r="J21" i="33"/>
  <c r="H33" i="33"/>
  <c r="N34" i="33"/>
  <c r="J36" i="33"/>
  <c r="N54" i="33"/>
  <c r="N55" i="33"/>
  <c r="N56" i="33"/>
  <c r="N57" i="33"/>
  <c r="N99" i="33"/>
  <c r="AL38" i="35"/>
  <c r="AK38" i="35"/>
  <c r="V36" i="35"/>
  <c r="W36" i="35"/>
  <c r="J7" i="36"/>
  <c r="I7" i="36"/>
  <c r="J13" i="36"/>
  <c r="I13" i="36"/>
  <c r="Q26" i="36"/>
  <c r="P26" i="36"/>
  <c r="I6" i="37"/>
  <c r="J6" i="37"/>
  <c r="I14" i="37"/>
  <c r="J14" i="37"/>
  <c r="P46" i="37"/>
  <c r="Q46" i="37"/>
  <c r="J40" i="31"/>
  <c r="J43" i="31"/>
  <c r="W39" i="35"/>
  <c r="V39" i="35"/>
  <c r="I35" i="35"/>
  <c r="H35" i="35"/>
  <c r="AL40" i="35"/>
  <c r="AK40" i="35"/>
  <c r="P22" i="37"/>
  <c r="Q22" i="37"/>
  <c r="J16" i="31"/>
  <c r="F17" i="31"/>
  <c r="L17" i="31"/>
  <c r="H18" i="31"/>
  <c r="J19" i="31"/>
  <c r="F20" i="31"/>
  <c r="L20" i="31"/>
  <c r="H21" i="31"/>
  <c r="J50" i="36"/>
  <c r="I50" i="36"/>
  <c r="P51" i="36"/>
  <c r="Q51" i="36"/>
  <c r="I8" i="36"/>
  <c r="J8" i="36"/>
  <c r="Q20" i="36"/>
  <c r="P20" i="36"/>
  <c r="J32" i="36"/>
  <c r="I32" i="36"/>
  <c r="J35" i="37"/>
  <c r="I35" i="37"/>
  <c r="H18" i="35"/>
  <c r="N18" i="35"/>
  <c r="V18" i="35"/>
  <c r="AB18" i="35"/>
  <c r="AK18" i="35"/>
  <c r="AL18" i="35"/>
  <c r="AJ18" i="35"/>
  <c r="J11" i="36"/>
  <c r="I11" i="36"/>
  <c r="Q14" i="36"/>
  <c r="P14" i="36"/>
  <c r="J24" i="36"/>
  <c r="I24" i="36"/>
  <c r="J29" i="36"/>
  <c r="I29" i="36"/>
  <c r="Q30" i="36"/>
  <c r="P30" i="36"/>
  <c r="J42" i="36"/>
  <c r="I42" i="36"/>
  <c r="Q25" i="37"/>
  <c r="P25" i="37"/>
  <c r="P36" i="37"/>
  <c r="Q36" i="37"/>
  <c r="J48" i="37"/>
  <c r="I48" i="37"/>
  <c r="P7" i="36"/>
  <c r="Q7" i="36"/>
  <c r="P8" i="36"/>
  <c r="Q8" i="36"/>
  <c r="P12" i="36"/>
  <c r="Q12" i="36"/>
  <c r="I16" i="36"/>
  <c r="J16" i="36"/>
  <c r="I22" i="36"/>
  <c r="J22" i="36"/>
  <c r="P29" i="36"/>
  <c r="Q29" i="36"/>
  <c r="J41" i="36"/>
  <c r="I41" i="36"/>
  <c r="P47" i="36"/>
  <c r="Q47" i="36"/>
  <c r="P9" i="37"/>
  <c r="Q9" i="37"/>
  <c r="P11" i="36"/>
  <c r="Q11" i="36"/>
  <c r="J15" i="36"/>
  <c r="I15" i="36"/>
  <c r="J34" i="36"/>
  <c r="I34" i="36"/>
  <c r="J15" i="37"/>
  <c r="I15" i="37"/>
  <c r="Q23" i="37"/>
  <c r="P23" i="37"/>
  <c r="I8" i="39"/>
  <c r="G8" i="39"/>
  <c r="H8" i="39"/>
  <c r="J21" i="36"/>
  <c r="I21" i="36"/>
  <c r="J27" i="36"/>
  <c r="I27" i="36"/>
  <c r="P35" i="36"/>
  <c r="Q35" i="36"/>
  <c r="Q48" i="36"/>
  <c r="P48" i="36"/>
  <c r="P24" i="37"/>
  <c r="Q24" i="37"/>
  <c r="I31" i="37"/>
  <c r="J31" i="37"/>
  <c r="N11" i="40"/>
  <c r="L11" i="40"/>
  <c r="M11" i="40"/>
  <c r="P42" i="36"/>
  <c r="Q42" i="36"/>
  <c r="P45" i="36"/>
  <c r="Q45" i="36"/>
  <c r="F10" i="40"/>
  <c r="N126" i="39"/>
  <c r="M126" i="39"/>
  <c r="K126" i="39"/>
  <c r="L126" i="39"/>
  <c r="O126" i="39"/>
  <c r="F7" i="40"/>
  <c r="I26" i="36"/>
  <c r="J26" i="36"/>
  <c r="I30" i="36"/>
  <c r="J30" i="36"/>
  <c r="P33" i="36"/>
  <c r="Q33" i="36"/>
  <c r="P41" i="36"/>
  <c r="Q41" i="36"/>
  <c r="N138" i="40"/>
  <c r="M138" i="40"/>
  <c r="O138" i="40"/>
  <c r="K138" i="40"/>
  <c r="L138" i="40"/>
  <c r="K6" i="39"/>
  <c r="L6" i="39"/>
  <c r="G134" i="40"/>
  <c r="I134" i="40"/>
  <c r="H134" i="40"/>
  <c r="L134" i="40"/>
  <c r="K134" i="40"/>
  <c r="O134" i="40"/>
  <c r="N134" i="40"/>
  <c r="M134" i="40"/>
  <c r="S12" i="41"/>
  <c r="R12" i="41"/>
  <c r="Q12" i="41"/>
  <c r="P12" i="41"/>
  <c r="T12" i="41"/>
  <c r="P6" i="39"/>
  <c r="Q6" i="39"/>
  <c r="O6" i="39"/>
  <c r="R6" i="39"/>
  <c r="P9" i="39"/>
  <c r="O9" i="39"/>
  <c r="Q9" i="39"/>
  <c r="N11" i="39"/>
  <c r="S9" i="39"/>
  <c r="R9" i="39"/>
  <c r="T9" i="39"/>
  <c r="C129" i="39"/>
  <c r="O137" i="40"/>
  <c r="N137" i="40"/>
  <c r="L137" i="40"/>
  <c r="K137" i="40"/>
  <c r="M137" i="40"/>
  <c r="J10" i="42"/>
  <c r="I10" i="42"/>
  <c r="H10" i="42"/>
  <c r="I10" i="39"/>
  <c r="G10" i="39"/>
  <c r="H10" i="39"/>
  <c r="E11" i="39"/>
  <c r="H124" i="39"/>
  <c r="G124" i="39"/>
  <c r="F8" i="40"/>
  <c r="Q10" i="42"/>
  <c r="P10" i="42"/>
  <c r="T10" i="42"/>
  <c r="AA20" i="42" s="1"/>
  <c r="S10" i="42"/>
  <c r="R10" i="42"/>
  <c r="L7" i="39"/>
  <c r="M7" i="39"/>
  <c r="K7" i="39"/>
  <c r="P10" i="39"/>
  <c r="O10" i="39"/>
  <c r="Q10" i="39"/>
  <c r="T10" i="39"/>
  <c r="S10" i="39"/>
  <c r="R10" i="39"/>
  <c r="F12" i="40"/>
  <c r="I135" i="41"/>
  <c r="H135" i="41"/>
  <c r="G135" i="41"/>
  <c r="H6" i="39"/>
  <c r="G6" i="39"/>
  <c r="R7" i="39"/>
  <c r="O7" i="39"/>
  <c r="Q7" i="39"/>
  <c r="T7" i="39"/>
  <c r="S7" i="39"/>
  <c r="P7" i="39"/>
  <c r="I9" i="39"/>
  <c r="G9" i="39"/>
  <c r="H9" i="39"/>
  <c r="F11" i="39"/>
  <c r="H126" i="39"/>
  <c r="G126" i="39"/>
  <c r="I126" i="39"/>
  <c r="D129" i="39"/>
  <c r="F6" i="40"/>
  <c r="F9" i="40"/>
  <c r="N12" i="40"/>
  <c r="L12" i="40"/>
  <c r="M12" i="40"/>
  <c r="F10" i="42"/>
  <c r="I138" i="42"/>
  <c r="H138" i="42"/>
  <c r="G138" i="42"/>
  <c r="F146" i="44"/>
  <c r="H136" i="44"/>
  <c r="K136" i="44" s="1"/>
  <c r="I136" i="44"/>
  <c r="G136" i="44"/>
  <c r="P8" i="39"/>
  <c r="O8" i="39"/>
  <c r="Q8" i="39"/>
  <c r="S8" i="39"/>
  <c r="T8" i="39"/>
  <c r="R8" i="39"/>
  <c r="T10" i="40"/>
  <c r="AA20" i="40" s="1"/>
  <c r="Q10" i="40"/>
  <c r="S10" i="40"/>
  <c r="R10" i="40"/>
  <c r="P10" i="40"/>
  <c r="F11" i="40"/>
  <c r="H144" i="43"/>
  <c r="G144" i="43"/>
  <c r="I144" i="43"/>
  <c r="H7" i="39"/>
  <c r="G7" i="39"/>
  <c r="I7" i="39"/>
  <c r="I11" i="40"/>
  <c r="H11" i="40"/>
  <c r="J11" i="40"/>
  <c r="I12" i="40"/>
  <c r="H12" i="40"/>
  <c r="J12" i="40"/>
  <c r="I135" i="40"/>
  <c r="G135" i="40"/>
  <c r="H135" i="40"/>
  <c r="I137" i="40"/>
  <c r="H137" i="40"/>
  <c r="G137" i="40"/>
  <c r="J11" i="42"/>
  <c r="I11" i="42"/>
  <c r="H11" i="42"/>
  <c r="J12" i="42"/>
  <c r="I12" i="42"/>
  <c r="H12" i="42"/>
  <c r="F7" i="43"/>
  <c r="F10" i="43"/>
  <c r="F13" i="43"/>
  <c r="I11" i="41"/>
  <c r="H11" i="41"/>
  <c r="J11" i="41"/>
  <c r="S11" i="41"/>
  <c r="R11" i="41"/>
  <c r="Q11" i="41"/>
  <c r="T11" i="41"/>
  <c r="P11" i="41"/>
  <c r="F6" i="43"/>
  <c r="E16" i="43"/>
  <c r="F16" i="43" s="1"/>
  <c r="F9" i="43"/>
  <c r="F12" i="43"/>
  <c r="F15" i="43"/>
  <c r="E146" i="43"/>
  <c r="Q7" i="44"/>
  <c r="P7" i="44"/>
  <c r="T7" i="44"/>
  <c r="S7" i="44"/>
  <c r="R7" i="44"/>
  <c r="I14" i="44"/>
  <c r="J14" i="44"/>
  <c r="H14" i="44"/>
  <c r="I136" i="40"/>
  <c r="G136" i="40"/>
  <c r="H136" i="40"/>
  <c r="H138" i="40"/>
  <c r="G138" i="40"/>
  <c r="I138" i="40"/>
  <c r="N137" i="41"/>
  <c r="M137" i="41"/>
  <c r="L137" i="41"/>
  <c r="K137" i="41"/>
  <c r="O137" i="41"/>
  <c r="F146" i="43"/>
  <c r="I136" i="43"/>
  <c r="H136" i="43"/>
  <c r="K136" i="43" s="1"/>
  <c r="G136" i="43"/>
  <c r="I142" i="43"/>
  <c r="H142" i="43"/>
  <c r="K142" i="43" s="1"/>
  <c r="G142" i="43"/>
  <c r="O136" i="41"/>
  <c r="N136" i="41"/>
  <c r="M136" i="41"/>
  <c r="L136" i="41"/>
  <c r="K136" i="41"/>
  <c r="N10" i="42"/>
  <c r="M10" i="42"/>
  <c r="L10" i="42"/>
  <c r="F8" i="43"/>
  <c r="F11" i="43"/>
  <c r="F14" i="43"/>
  <c r="N144" i="43"/>
  <c r="M144" i="43"/>
  <c r="O144" i="43"/>
  <c r="L144" i="43"/>
  <c r="J6" i="44"/>
  <c r="G16" i="44"/>
  <c r="I6" i="44"/>
  <c r="H6" i="44"/>
  <c r="C11" i="39"/>
  <c r="K135" i="40"/>
  <c r="L135" i="40"/>
  <c r="N135" i="40"/>
  <c r="M135" i="40"/>
  <c r="O135" i="40"/>
  <c r="F11" i="41"/>
  <c r="L11" i="41"/>
  <c r="M11" i="41"/>
  <c r="N11" i="41"/>
  <c r="F12" i="41"/>
  <c r="M12" i="41"/>
  <c r="L12" i="41"/>
  <c r="N12" i="41"/>
  <c r="I136" i="41"/>
  <c r="H136" i="41"/>
  <c r="G136" i="41"/>
  <c r="M138" i="41"/>
  <c r="L138" i="41"/>
  <c r="K138" i="41"/>
  <c r="O138" i="41"/>
  <c r="N138" i="41"/>
  <c r="R12" i="42"/>
  <c r="S12" i="42"/>
  <c r="Q12" i="42"/>
  <c r="P12" i="42"/>
  <c r="T12" i="42"/>
  <c r="N135" i="42"/>
  <c r="M135" i="42"/>
  <c r="O135" i="42"/>
  <c r="L135" i="42"/>
  <c r="K135" i="42"/>
  <c r="L137" i="42"/>
  <c r="K137" i="42"/>
  <c r="O137" i="42"/>
  <c r="N137" i="42"/>
  <c r="M137" i="42"/>
  <c r="I137" i="43"/>
  <c r="H137" i="43"/>
  <c r="K137" i="43" s="1"/>
  <c r="G137" i="43"/>
  <c r="O143" i="43"/>
  <c r="N143" i="43"/>
  <c r="M143" i="43"/>
  <c r="L143" i="43"/>
  <c r="M145" i="43"/>
  <c r="L145" i="43"/>
  <c r="O145" i="43"/>
  <c r="N145" i="43"/>
  <c r="J7" i="44"/>
  <c r="I7" i="44"/>
  <c r="H7" i="44"/>
  <c r="Q8" i="44"/>
  <c r="P8" i="44"/>
  <c r="T8" i="44"/>
  <c r="S8" i="44"/>
  <c r="R8" i="44"/>
  <c r="M8" i="39"/>
  <c r="L8" i="39"/>
  <c r="K8" i="39"/>
  <c r="D11" i="39"/>
  <c r="J11" i="39"/>
  <c r="L9" i="39"/>
  <c r="M9" i="39"/>
  <c r="K9" i="39"/>
  <c r="L10" i="39"/>
  <c r="K10" i="39"/>
  <c r="M10" i="39"/>
  <c r="T11" i="40"/>
  <c r="Q11" i="40"/>
  <c r="R11" i="40"/>
  <c r="P11" i="40"/>
  <c r="S11" i="40"/>
  <c r="T12" i="40"/>
  <c r="Q12" i="40"/>
  <c r="R12" i="40"/>
  <c r="P12" i="40"/>
  <c r="S12" i="40"/>
  <c r="O136" i="40"/>
  <c r="N136" i="40"/>
  <c r="K136" i="40"/>
  <c r="L136" i="40"/>
  <c r="M136" i="40"/>
  <c r="H137" i="41"/>
  <c r="G137" i="41"/>
  <c r="I137" i="41"/>
  <c r="Q11" i="42"/>
  <c r="P11" i="42"/>
  <c r="T11" i="42"/>
  <c r="S11" i="42"/>
  <c r="R11" i="42"/>
  <c r="O134" i="42"/>
  <c r="L134" i="42"/>
  <c r="K134" i="42"/>
  <c r="M134" i="42"/>
  <c r="N134" i="42"/>
  <c r="N138" i="43"/>
  <c r="M138" i="43"/>
  <c r="L138" i="43"/>
  <c r="O138" i="43"/>
  <c r="L140" i="43"/>
  <c r="N140" i="43"/>
  <c r="M140" i="43"/>
  <c r="O140" i="43"/>
  <c r="I12" i="44"/>
  <c r="J12" i="44"/>
  <c r="H12" i="44"/>
  <c r="G137" i="44"/>
  <c r="I137" i="44"/>
  <c r="H137" i="44"/>
  <c r="K137" i="44" s="1"/>
  <c r="J12" i="41"/>
  <c r="I12" i="41"/>
  <c r="H12" i="41"/>
  <c r="O134" i="41"/>
  <c r="N134" i="41"/>
  <c r="M134" i="41"/>
  <c r="L134" i="41"/>
  <c r="K134" i="41"/>
  <c r="G138" i="41"/>
  <c r="H138" i="41"/>
  <c r="I138" i="41"/>
  <c r="L6" i="43"/>
  <c r="K16" i="43"/>
  <c r="M6" i="43"/>
  <c r="N6" i="43"/>
  <c r="L7" i="43"/>
  <c r="N7" i="43"/>
  <c r="M7" i="43"/>
  <c r="L8" i="43"/>
  <c r="M8" i="43"/>
  <c r="N8" i="43"/>
  <c r="L9" i="43"/>
  <c r="M9" i="43"/>
  <c r="N9" i="43"/>
  <c r="L10" i="43"/>
  <c r="N10" i="43"/>
  <c r="M10" i="43"/>
  <c r="L11" i="43"/>
  <c r="M11" i="43"/>
  <c r="N11" i="43"/>
  <c r="L12" i="43"/>
  <c r="M12" i="43"/>
  <c r="N12" i="43"/>
  <c r="L13" i="43"/>
  <c r="N13" i="43"/>
  <c r="M13" i="43"/>
  <c r="L14" i="43"/>
  <c r="M14" i="43"/>
  <c r="N14" i="43"/>
  <c r="L15" i="43"/>
  <c r="M15" i="43"/>
  <c r="N15" i="43"/>
  <c r="O137" i="43"/>
  <c r="N137" i="43"/>
  <c r="L137" i="43"/>
  <c r="M137" i="43"/>
  <c r="M139" i="43"/>
  <c r="L139" i="43"/>
  <c r="N139" i="43"/>
  <c r="O139" i="43"/>
  <c r="O16" i="44"/>
  <c r="Q6" i="44"/>
  <c r="P6" i="44"/>
  <c r="T6" i="44"/>
  <c r="R6" i="44"/>
  <c r="S6" i="44"/>
  <c r="J8" i="44"/>
  <c r="H8" i="44"/>
  <c r="I8" i="44"/>
  <c r="O135" i="41"/>
  <c r="N135" i="41"/>
  <c r="M135" i="41"/>
  <c r="K135" i="41"/>
  <c r="L135" i="41"/>
  <c r="F11" i="42"/>
  <c r="N11" i="42"/>
  <c r="M11" i="42"/>
  <c r="L11" i="42"/>
  <c r="F12" i="42"/>
  <c r="L12" i="42"/>
  <c r="N12" i="42"/>
  <c r="M12" i="42"/>
  <c r="H135" i="42"/>
  <c r="I135" i="42"/>
  <c r="G135" i="42"/>
  <c r="M136" i="42"/>
  <c r="L136" i="42"/>
  <c r="O136" i="42"/>
  <c r="K136" i="42"/>
  <c r="N136" i="42"/>
  <c r="D146" i="43"/>
  <c r="E146" i="44"/>
  <c r="I144" i="44"/>
  <c r="H144" i="44"/>
  <c r="K144" i="44" s="1"/>
  <c r="G144" i="44"/>
  <c r="H12" i="45"/>
  <c r="J12" i="45"/>
  <c r="I12" i="45"/>
  <c r="G136" i="42"/>
  <c r="I136" i="42"/>
  <c r="H136" i="42"/>
  <c r="K138" i="42"/>
  <c r="L138" i="42"/>
  <c r="O138" i="42"/>
  <c r="M138" i="42"/>
  <c r="N138" i="42"/>
  <c r="M137" i="44"/>
  <c r="O137" i="44"/>
  <c r="N137" i="44"/>
  <c r="L137" i="44"/>
  <c r="G137" i="42"/>
  <c r="I137" i="42"/>
  <c r="H137" i="42"/>
  <c r="C16" i="44"/>
  <c r="I11" i="44"/>
  <c r="J11" i="44"/>
  <c r="H11" i="44"/>
  <c r="I13" i="44"/>
  <c r="J13" i="44"/>
  <c r="H13" i="44"/>
  <c r="I15" i="44"/>
  <c r="J15" i="44"/>
  <c r="H15" i="44"/>
  <c r="I143" i="45"/>
  <c r="H143" i="45"/>
  <c r="G143" i="45"/>
  <c r="J9" i="44"/>
  <c r="H9" i="44"/>
  <c r="I9" i="44"/>
  <c r="Q9" i="44"/>
  <c r="P9" i="44"/>
  <c r="T9" i="44"/>
  <c r="S9" i="44"/>
  <c r="R9" i="44"/>
  <c r="J10" i="44"/>
  <c r="I10" i="44"/>
  <c r="H10" i="44"/>
  <c r="O139" i="44"/>
  <c r="M139" i="44"/>
  <c r="L139" i="44"/>
  <c r="N139" i="44"/>
  <c r="H14" i="45"/>
  <c r="J14" i="45"/>
  <c r="I14" i="45"/>
  <c r="D16" i="44"/>
  <c r="H6" i="45"/>
  <c r="I6" i="45"/>
  <c r="J6" i="45"/>
  <c r="G16" i="45"/>
  <c r="H7" i="45"/>
  <c r="I7" i="45"/>
  <c r="J7" i="45"/>
  <c r="H8" i="45"/>
  <c r="I8" i="45"/>
  <c r="J8" i="45"/>
  <c r="H9" i="45"/>
  <c r="I9" i="45"/>
  <c r="J9" i="45"/>
  <c r="H10" i="45"/>
  <c r="I10" i="45"/>
  <c r="J10" i="45"/>
  <c r="G136" i="45"/>
  <c r="F146" i="45"/>
  <c r="I136" i="45"/>
  <c r="H136" i="45"/>
  <c r="K136" i="45" s="1"/>
  <c r="O144" i="45"/>
  <c r="N144" i="45"/>
  <c r="M144" i="45"/>
  <c r="L144" i="45"/>
  <c r="E16" i="44"/>
  <c r="F16" i="44" s="1"/>
  <c r="F6" i="44"/>
  <c r="K16" i="44"/>
  <c r="M6" i="44"/>
  <c r="L6" i="44"/>
  <c r="N6" i="44"/>
  <c r="F7" i="44"/>
  <c r="M7" i="44"/>
  <c r="L7" i="44"/>
  <c r="N7" i="44"/>
  <c r="F8" i="44"/>
  <c r="M8" i="44"/>
  <c r="L8" i="44"/>
  <c r="N8" i="44"/>
  <c r="F9" i="44"/>
  <c r="M9" i="44"/>
  <c r="L9" i="44"/>
  <c r="N9" i="44"/>
  <c r="F10" i="44"/>
  <c r="M10" i="44"/>
  <c r="L10" i="44"/>
  <c r="N10" i="44"/>
  <c r="F11" i="44"/>
  <c r="L11" i="44"/>
  <c r="M11" i="44"/>
  <c r="N11" i="44"/>
  <c r="F12" i="44"/>
  <c r="M12" i="44"/>
  <c r="L12" i="44"/>
  <c r="N12" i="44"/>
  <c r="F13" i="44"/>
  <c r="L13" i="44"/>
  <c r="N13" i="44"/>
  <c r="M13" i="44"/>
  <c r="F14" i="44"/>
  <c r="M14" i="44"/>
  <c r="L14" i="44"/>
  <c r="N14" i="44"/>
  <c r="F15" i="44"/>
  <c r="L15" i="44"/>
  <c r="M15" i="44"/>
  <c r="N15" i="44"/>
  <c r="G142" i="45"/>
  <c r="I142" i="45"/>
  <c r="H142" i="45"/>
  <c r="L138" i="44"/>
  <c r="N138" i="44"/>
  <c r="M138" i="44"/>
  <c r="O138" i="44"/>
  <c r="O140" i="44"/>
  <c r="M140" i="44"/>
  <c r="N140" i="44"/>
  <c r="L140" i="44"/>
  <c r="O144" i="44"/>
  <c r="N144" i="44"/>
  <c r="L144" i="44"/>
  <c r="M144" i="44"/>
  <c r="N145" i="45"/>
  <c r="M145" i="45"/>
  <c r="L145" i="45"/>
  <c r="O145" i="45"/>
  <c r="Q10" i="44"/>
  <c r="P10" i="44"/>
  <c r="R10" i="44"/>
  <c r="T10" i="44"/>
  <c r="S10" i="44"/>
  <c r="Q11" i="44"/>
  <c r="P11" i="44"/>
  <c r="S11" i="44"/>
  <c r="R11" i="44"/>
  <c r="T11" i="44"/>
  <c r="Q12" i="44"/>
  <c r="P12" i="44"/>
  <c r="R12" i="44"/>
  <c r="S12" i="44"/>
  <c r="T12" i="44"/>
  <c r="Q13" i="44"/>
  <c r="P13" i="44"/>
  <c r="S13" i="44"/>
  <c r="R13" i="44"/>
  <c r="T13" i="44"/>
  <c r="Q14" i="44"/>
  <c r="P14" i="44"/>
  <c r="R14" i="44"/>
  <c r="T14" i="44"/>
  <c r="S14" i="44"/>
  <c r="Q15" i="44"/>
  <c r="P15" i="44"/>
  <c r="S15" i="44"/>
  <c r="R15" i="44"/>
  <c r="T15" i="44"/>
  <c r="D16" i="45"/>
  <c r="H11" i="45"/>
  <c r="J11" i="45"/>
  <c r="I11" i="45"/>
  <c r="H13" i="45"/>
  <c r="J13" i="45"/>
  <c r="I13" i="45"/>
  <c r="H15" i="45"/>
  <c r="J15" i="45"/>
  <c r="I15" i="45"/>
  <c r="O138" i="45"/>
  <c r="N138" i="45"/>
  <c r="M138" i="45"/>
  <c r="L138" i="45"/>
  <c r="C16" i="45"/>
  <c r="T6" i="45"/>
  <c r="R6" i="45"/>
  <c r="Q6" i="45"/>
  <c r="O16" i="45"/>
  <c r="S6" i="45"/>
  <c r="P6" i="45"/>
  <c r="T7" i="45"/>
  <c r="R7" i="45"/>
  <c r="Q7" i="45"/>
  <c r="S7" i="45"/>
  <c r="P7" i="45"/>
  <c r="T8" i="45"/>
  <c r="R8" i="45"/>
  <c r="Q8" i="45"/>
  <c r="S8" i="45"/>
  <c r="P8" i="45"/>
  <c r="T9" i="45"/>
  <c r="R9" i="45"/>
  <c r="Q9" i="45"/>
  <c r="S9" i="45"/>
  <c r="P9" i="45"/>
  <c r="T10" i="45"/>
  <c r="R10" i="45"/>
  <c r="Q10" i="45"/>
  <c r="S10" i="45"/>
  <c r="P10" i="45"/>
  <c r="T11" i="45"/>
  <c r="R11" i="45"/>
  <c r="Q11" i="45"/>
  <c r="P11" i="45"/>
  <c r="S11" i="45"/>
  <c r="T12" i="45"/>
  <c r="R12" i="45"/>
  <c r="Q12" i="45"/>
  <c r="P12" i="45"/>
  <c r="S12" i="45"/>
  <c r="T13" i="45"/>
  <c r="R13" i="45"/>
  <c r="Q13" i="45"/>
  <c r="P13" i="45"/>
  <c r="S13" i="45"/>
  <c r="T14" i="45"/>
  <c r="R14" i="45"/>
  <c r="Q14" i="45"/>
  <c r="P14" i="45"/>
  <c r="S14" i="45"/>
  <c r="T15" i="45"/>
  <c r="R15" i="45"/>
  <c r="Q15" i="45"/>
  <c r="P15" i="45"/>
  <c r="S15" i="45"/>
  <c r="C146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F6" i="45"/>
  <c r="E16" i="45"/>
  <c r="F16" i="45" s="1"/>
  <c r="N6" i="45"/>
  <c r="L6" i="45"/>
  <c r="K16" i="45"/>
  <c r="M6" i="45"/>
  <c r="F7" i="45"/>
  <c r="N7" i="45"/>
  <c r="L7" i="45"/>
  <c r="M7" i="45"/>
  <c r="F8" i="45"/>
  <c r="N8" i="45"/>
  <c r="L8" i="45"/>
  <c r="M8" i="45"/>
  <c r="F9" i="45"/>
  <c r="N9" i="45"/>
  <c r="L9" i="45"/>
  <c r="M9" i="45"/>
  <c r="F10" i="45"/>
  <c r="N10" i="45"/>
  <c r="L10" i="45"/>
  <c r="M10" i="45"/>
  <c r="F11" i="45"/>
  <c r="N11" i="45"/>
  <c r="L11" i="45"/>
  <c r="M11" i="45"/>
  <c r="F12" i="45"/>
  <c r="N12" i="45"/>
  <c r="L12" i="45"/>
  <c r="M12" i="45"/>
  <c r="F13" i="45"/>
  <c r="N13" i="45"/>
  <c r="L13" i="45"/>
  <c r="M13" i="45"/>
  <c r="F14" i="45"/>
  <c r="N14" i="45"/>
  <c r="L14" i="45"/>
  <c r="M14" i="45"/>
  <c r="F15" i="45"/>
  <c r="N15" i="45"/>
  <c r="L15" i="45"/>
  <c r="M15" i="45"/>
  <c r="E146" i="45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D10" i="46"/>
  <c r="D13" i="46"/>
  <c r="D16" i="46"/>
  <c r="D19" i="46"/>
  <c r="D10" i="47"/>
  <c r="D13" i="47"/>
  <c r="D16" i="47"/>
  <c r="D19" i="47"/>
  <c r="D10" i="48"/>
  <c r="D13" i="48"/>
  <c r="D16" i="48"/>
  <c r="D19" i="48"/>
  <c r="J98" i="8"/>
  <c r="J101" i="8"/>
  <c r="J104" i="8"/>
  <c r="J215" i="8"/>
  <c r="J235" i="8"/>
  <c r="J284" i="8"/>
  <c r="J6" i="2"/>
  <c r="E17" i="2"/>
  <c r="L31" i="2"/>
  <c r="L6" i="3"/>
  <c r="J152" i="3"/>
  <c r="I6" i="5"/>
  <c r="U6" i="5"/>
  <c r="J6" i="6"/>
  <c r="L120" i="8"/>
  <c r="L123" i="8"/>
  <c r="J128" i="8"/>
  <c r="L187" i="8"/>
  <c r="L190" i="8"/>
  <c r="J197" i="8"/>
  <c r="L251" i="8"/>
  <c r="L254" i="8"/>
  <c r="L257" i="8"/>
  <c r="L20" i="10"/>
  <c r="L17" i="10"/>
  <c r="I7" i="10"/>
  <c r="L19" i="10"/>
  <c r="L16" i="10"/>
  <c r="L15" i="10"/>
  <c r="L14" i="10"/>
  <c r="L13" i="10"/>
  <c r="L12" i="10"/>
  <c r="L11" i="10"/>
  <c r="L10" i="10"/>
  <c r="L9" i="10"/>
  <c r="L40" i="10"/>
  <c r="F55" i="12"/>
  <c r="E161" i="15"/>
  <c r="E77" i="15"/>
  <c r="E91" i="15"/>
  <c r="E105" i="15"/>
  <c r="E119" i="15"/>
  <c r="E133" i="15"/>
  <c r="E49" i="15"/>
  <c r="E147" i="15"/>
  <c r="E63" i="15"/>
  <c r="E35" i="15"/>
  <c r="J283" i="8"/>
  <c r="J280" i="8"/>
  <c r="J279" i="8"/>
  <c r="J278" i="8"/>
  <c r="J277" i="8"/>
  <c r="J276" i="8"/>
  <c r="J275" i="8"/>
  <c r="J274" i="8"/>
  <c r="J273" i="8"/>
  <c r="J262" i="8"/>
  <c r="J259" i="8"/>
  <c r="J241" i="8"/>
  <c r="J238" i="8"/>
  <c r="J217" i="8"/>
  <c r="J214" i="8"/>
  <c r="J213" i="8"/>
  <c r="J212" i="8"/>
  <c r="J211" i="8"/>
  <c r="J210" i="8"/>
  <c r="J209" i="8"/>
  <c r="J208" i="8"/>
  <c r="J207" i="8"/>
  <c r="J196" i="8"/>
  <c r="J193" i="8"/>
  <c r="J175" i="8"/>
  <c r="J172" i="8"/>
  <c r="J151" i="8"/>
  <c r="J148" i="8"/>
  <c r="J147" i="8"/>
  <c r="J146" i="8"/>
  <c r="J145" i="8"/>
  <c r="J144" i="8"/>
  <c r="J143" i="8"/>
  <c r="J142" i="8"/>
  <c r="J141" i="8"/>
  <c r="J130" i="8"/>
  <c r="J127" i="8"/>
  <c r="J109" i="8"/>
  <c r="J106" i="8"/>
  <c r="G7" i="8"/>
  <c r="I249" i="8"/>
  <c r="J250" i="8" s="1"/>
  <c r="I183" i="8"/>
  <c r="J184" i="8" s="1"/>
  <c r="I117" i="8"/>
  <c r="J118" i="8" s="1"/>
  <c r="I271" i="8"/>
  <c r="J272" i="8" s="1"/>
  <c r="I205" i="8"/>
  <c r="J206" i="8" s="1"/>
  <c r="I139" i="8"/>
  <c r="J140" i="8" s="1"/>
  <c r="J285" i="8"/>
  <c r="J282" i="8"/>
  <c r="J261" i="8"/>
  <c r="J258" i="8"/>
  <c r="J257" i="8"/>
  <c r="J256" i="8"/>
  <c r="J255" i="8"/>
  <c r="J254" i="8"/>
  <c r="J253" i="8"/>
  <c r="J252" i="8"/>
  <c r="J251" i="8"/>
  <c r="J240" i="8"/>
  <c r="J237" i="8"/>
  <c r="J219" i="8"/>
  <c r="J216" i="8"/>
  <c r="J195" i="8"/>
  <c r="J192" i="8"/>
  <c r="J191" i="8"/>
  <c r="J190" i="8"/>
  <c r="J189" i="8"/>
  <c r="J188" i="8"/>
  <c r="J187" i="8"/>
  <c r="J186" i="8"/>
  <c r="J185" i="8"/>
  <c r="J174" i="8"/>
  <c r="J171" i="8"/>
  <c r="J153" i="8"/>
  <c r="J150" i="8"/>
  <c r="J129" i="8"/>
  <c r="J126" i="8"/>
  <c r="J125" i="8"/>
  <c r="J124" i="8"/>
  <c r="J123" i="8"/>
  <c r="J122" i="8"/>
  <c r="J121" i="8"/>
  <c r="J120" i="8"/>
  <c r="J119" i="8"/>
  <c r="J108" i="8"/>
  <c r="J105" i="8"/>
  <c r="J165" i="8"/>
  <c r="J173" i="8"/>
  <c r="J229" i="8"/>
  <c r="Q6" i="6"/>
  <c r="N257" i="8"/>
  <c r="I29" i="8"/>
  <c r="J30" i="8" s="1"/>
  <c r="J97" i="8"/>
  <c r="J100" i="8"/>
  <c r="J103" i="8"/>
  <c r="J152" i="8"/>
  <c r="J164" i="8"/>
  <c r="J167" i="8"/>
  <c r="J170" i="8"/>
  <c r="J231" i="8"/>
  <c r="J234" i="8"/>
  <c r="J239" i="8"/>
  <c r="J281" i="8"/>
  <c r="L108" i="10"/>
  <c r="L105" i="10"/>
  <c r="L64" i="10"/>
  <c r="L61" i="10"/>
  <c r="I29" i="10"/>
  <c r="L85" i="10"/>
  <c r="L82" i="10"/>
  <c r="L81" i="10"/>
  <c r="L80" i="10"/>
  <c r="L79" i="10"/>
  <c r="L78" i="10"/>
  <c r="L77" i="10"/>
  <c r="L76" i="10"/>
  <c r="L75" i="10"/>
  <c r="L41" i="10"/>
  <c r="L38" i="10"/>
  <c r="L37" i="10"/>
  <c r="L36" i="10"/>
  <c r="L35" i="10"/>
  <c r="L34" i="10"/>
  <c r="L33" i="10"/>
  <c r="L32" i="10"/>
  <c r="L31" i="10"/>
  <c r="L86" i="10"/>
  <c r="L83" i="10"/>
  <c r="L42" i="10"/>
  <c r="L39" i="10"/>
  <c r="L107" i="10"/>
  <c r="L104" i="10"/>
  <c r="L103" i="10"/>
  <c r="L102" i="10"/>
  <c r="L101" i="10"/>
  <c r="L100" i="10"/>
  <c r="L99" i="10"/>
  <c r="L98" i="10"/>
  <c r="L97" i="10"/>
  <c r="L63" i="10"/>
  <c r="L60" i="10"/>
  <c r="L59" i="10"/>
  <c r="L58" i="10"/>
  <c r="L57" i="10"/>
  <c r="L56" i="10"/>
  <c r="L55" i="10"/>
  <c r="L54" i="10"/>
  <c r="L53" i="10"/>
  <c r="L62" i="10"/>
  <c r="L109" i="10"/>
  <c r="C54" i="12"/>
  <c r="C56" i="12"/>
  <c r="C53" i="12"/>
  <c r="D160" i="13"/>
  <c r="D132" i="13"/>
  <c r="D104" i="13"/>
  <c r="D76" i="13"/>
  <c r="D48" i="13"/>
  <c r="D146" i="13"/>
  <c r="D118" i="13"/>
  <c r="D90" i="13"/>
  <c r="D62" i="13"/>
  <c r="D34" i="13"/>
  <c r="D20" i="13"/>
  <c r="K6" i="2"/>
  <c r="K152" i="3"/>
  <c r="V6" i="5"/>
  <c r="J79" i="3"/>
  <c r="L152" i="3"/>
  <c r="K6" i="5"/>
  <c r="R6" i="6"/>
  <c r="I51" i="8"/>
  <c r="I73" i="8"/>
  <c r="I95" i="8"/>
  <c r="J96" i="8" s="1"/>
  <c r="L119" i="8"/>
  <c r="L122" i="8"/>
  <c r="L125" i="8"/>
  <c r="J194" i="8"/>
  <c r="L253" i="8"/>
  <c r="L256" i="8"/>
  <c r="J263" i="8"/>
  <c r="J63" i="10"/>
  <c r="J60" i="10"/>
  <c r="J59" i="10"/>
  <c r="J58" i="10"/>
  <c r="J57" i="10"/>
  <c r="J56" i="10"/>
  <c r="J55" i="10"/>
  <c r="J54" i="10"/>
  <c r="J53" i="10"/>
  <c r="J52" i="10"/>
  <c r="J65" i="10"/>
  <c r="J62" i="10"/>
  <c r="G51" i="10"/>
  <c r="L84" i="10"/>
  <c r="T5" i="12"/>
  <c r="S5" i="12"/>
  <c r="V5" i="12"/>
  <c r="P20" i="13"/>
  <c r="T6" i="5"/>
  <c r="J168" i="8"/>
  <c r="J232" i="8"/>
  <c r="J6" i="5"/>
  <c r="L6" i="2"/>
  <c r="E18" i="2"/>
  <c r="J58" i="2"/>
  <c r="H17" i="2"/>
  <c r="F18" i="2"/>
  <c r="K58" i="2"/>
  <c r="K79" i="3"/>
  <c r="L6" i="5"/>
  <c r="J8" i="8"/>
  <c r="J99" i="8"/>
  <c r="J102" i="8"/>
  <c r="J107" i="8"/>
  <c r="J149" i="8"/>
  <c r="J163" i="8"/>
  <c r="J166" i="8"/>
  <c r="J169" i="8"/>
  <c r="J218" i="8"/>
  <c r="J230" i="8"/>
  <c r="J233" i="8"/>
  <c r="J236" i="8"/>
  <c r="L8" i="10"/>
  <c r="L21" i="10"/>
  <c r="J61" i="10"/>
  <c r="J74" i="10"/>
  <c r="J87" i="10"/>
  <c r="J84" i="10"/>
  <c r="G73" i="10"/>
  <c r="J85" i="10"/>
  <c r="J82" i="10"/>
  <c r="J81" i="10"/>
  <c r="J80" i="10"/>
  <c r="J79" i="10"/>
  <c r="J78" i="10"/>
  <c r="J77" i="10"/>
  <c r="J76" i="10"/>
  <c r="J75" i="10"/>
  <c r="L106" i="10"/>
  <c r="U5" i="12"/>
  <c r="T21" i="15"/>
  <c r="S20" i="13"/>
  <c r="L121" i="8"/>
  <c r="L124" i="8"/>
  <c r="L129" i="8"/>
  <c r="J131" i="8"/>
  <c r="I161" i="8"/>
  <c r="J162" i="8" s="1"/>
  <c r="L252" i="8"/>
  <c r="L255" i="8"/>
  <c r="L258" i="8"/>
  <c r="J260" i="8"/>
  <c r="L30" i="10"/>
  <c r="L43" i="10"/>
  <c r="J107" i="10"/>
  <c r="J104" i="10"/>
  <c r="J103" i="10"/>
  <c r="J102" i="10"/>
  <c r="J101" i="10"/>
  <c r="J100" i="10"/>
  <c r="J99" i="10"/>
  <c r="J98" i="10"/>
  <c r="J97" i="10"/>
  <c r="J96" i="10"/>
  <c r="J109" i="10"/>
  <c r="J106" i="10"/>
  <c r="G95" i="10"/>
  <c r="F56" i="12"/>
  <c r="F53" i="12"/>
  <c r="F54" i="12"/>
  <c r="G146" i="13"/>
  <c r="G118" i="13"/>
  <c r="G90" i="13"/>
  <c r="G62" i="13"/>
  <c r="G34" i="13"/>
  <c r="G20" i="13"/>
  <c r="G160" i="13"/>
  <c r="G132" i="13"/>
  <c r="G104" i="13"/>
  <c r="G76" i="13"/>
  <c r="G48" i="13"/>
  <c r="Q21" i="15"/>
  <c r="P21" i="16"/>
  <c r="P9" i="16"/>
  <c r="L8" i="8"/>
  <c r="K51" i="8"/>
  <c r="K95" i="8"/>
  <c r="L96" i="8" s="1"/>
  <c r="N97" i="8"/>
  <c r="N98" i="8"/>
  <c r="N99" i="8"/>
  <c r="N100" i="8"/>
  <c r="N101" i="8"/>
  <c r="N102" i="8"/>
  <c r="N103" i="8"/>
  <c r="L106" i="8"/>
  <c r="L109" i="8"/>
  <c r="L127" i="8"/>
  <c r="L130" i="8"/>
  <c r="L141" i="8"/>
  <c r="L142" i="8"/>
  <c r="L143" i="8"/>
  <c r="L144" i="8"/>
  <c r="L145" i="8"/>
  <c r="L146" i="8"/>
  <c r="L147" i="8"/>
  <c r="L148" i="8"/>
  <c r="L151" i="8"/>
  <c r="K161" i="8"/>
  <c r="L162" i="8" s="1"/>
  <c r="N163" i="8"/>
  <c r="N164" i="8"/>
  <c r="N165" i="8"/>
  <c r="N166" i="8"/>
  <c r="N167" i="8"/>
  <c r="N168" i="8"/>
  <c r="N169" i="8"/>
  <c r="L172" i="8"/>
  <c r="L175" i="8"/>
  <c r="L193" i="8"/>
  <c r="L196" i="8"/>
  <c r="L207" i="8"/>
  <c r="L208" i="8"/>
  <c r="L209" i="8"/>
  <c r="L210" i="8"/>
  <c r="L211" i="8"/>
  <c r="L212" i="8"/>
  <c r="L213" i="8"/>
  <c r="L214" i="8"/>
  <c r="L217" i="8"/>
  <c r="K227" i="8"/>
  <c r="L228" i="8" s="1"/>
  <c r="N229" i="8"/>
  <c r="N230" i="8"/>
  <c r="N231" i="8"/>
  <c r="N232" i="8"/>
  <c r="N233" i="8"/>
  <c r="N234" i="8"/>
  <c r="N235" i="8"/>
  <c r="L238" i="8"/>
  <c r="L241" i="8"/>
  <c r="L259" i="8"/>
  <c r="L262" i="8"/>
  <c r="L273" i="8"/>
  <c r="L274" i="8"/>
  <c r="L275" i="8"/>
  <c r="L276" i="8"/>
  <c r="L277" i="8"/>
  <c r="L278" i="8"/>
  <c r="L279" i="8"/>
  <c r="L280" i="8"/>
  <c r="L283" i="8"/>
  <c r="N30" i="10"/>
  <c r="N74" i="10"/>
  <c r="J5" i="12"/>
  <c r="D55" i="12"/>
  <c r="U8" i="12"/>
  <c r="K6" i="13"/>
  <c r="C51" i="14"/>
  <c r="C93" i="14"/>
  <c r="C135" i="14"/>
  <c r="C133" i="15"/>
  <c r="C49" i="15"/>
  <c r="C147" i="15"/>
  <c r="C63" i="15"/>
  <c r="C161" i="15"/>
  <c r="C77" i="15"/>
  <c r="C91" i="15"/>
  <c r="C105" i="15"/>
  <c r="I7" i="15"/>
  <c r="Y7" i="15"/>
  <c r="F49" i="15"/>
  <c r="F77" i="15"/>
  <c r="N8" i="8"/>
  <c r="M51" i="8"/>
  <c r="M95" i="8"/>
  <c r="N96" i="8" s="1"/>
  <c r="M161" i="8"/>
  <c r="N162" i="8" s="1"/>
  <c r="M227" i="8"/>
  <c r="N228" i="8" s="1"/>
  <c r="K5" i="12"/>
  <c r="G54" i="12"/>
  <c r="G57" i="12" s="1"/>
  <c r="E55" i="12"/>
  <c r="U11" i="12"/>
  <c r="A12" i="12"/>
  <c r="U13" i="12"/>
  <c r="A14" i="12"/>
  <c r="U15" i="12"/>
  <c r="U18" i="12"/>
  <c r="U21" i="12"/>
  <c r="U24" i="12"/>
  <c r="U27" i="12"/>
  <c r="U30" i="12"/>
  <c r="U33" i="12"/>
  <c r="U36" i="12"/>
  <c r="U39" i="12"/>
  <c r="U42" i="12"/>
  <c r="U45" i="12"/>
  <c r="U48" i="12"/>
  <c r="U51" i="12"/>
  <c r="U54" i="12"/>
  <c r="U57" i="12"/>
  <c r="U6" i="13"/>
  <c r="E20" i="13"/>
  <c r="E34" i="13"/>
  <c r="E62" i="13"/>
  <c r="E90" i="13"/>
  <c r="E118" i="13"/>
  <c r="E146" i="13"/>
  <c r="N23" i="14"/>
  <c r="D147" i="15"/>
  <c r="D63" i="15"/>
  <c r="D21" i="15"/>
  <c r="D161" i="15"/>
  <c r="D77" i="15"/>
  <c r="D91" i="15"/>
  <c r="D105" i="15"/>
  <c r="D119" i="15"/>
  <c r="D35" i="15"/>
  <c r="J7" i="15"/>
  <c r="S21" i="15"/>
  <c r="C21" i="15"/>
  <c r="G35" i="15"/>
  <c r="G63" i="15"/>
  <c r="G161" i="16"/>
  <c r="G135" i="16"/>
  <c r="G133" i="16"/>
  <c r="G107" i="16"/>
  <c r="G105" i="16"/>
  <c r="G79" i="16"/>
  <c r="G77" i="16"/>
  <c r="G51" i="16"/>
  <c r="G49" i="16"/>
  <c r="G23" i="16"/>
  <c r="J7" i="16"/>
  <c r="I7" i="16"/>
  <c r="G149" i="16"/>
  <c r="G147" i="16"/>
  <c r="G121" i="16"/>
  <c r="G119" i="16"/>
  <c r="G93" i="16"/>
  <c r="G91" i="16"/>
  <c r="G65" i="16"/>
  <c r="G63" i="16"/>
  <c r="G37" i="16"/>
  <c r="G35" i="16"/>
  <c r="G21" i="16"/>
  <c r="G9" i="16"/>
  <c r="V7" i="17"/>
  <c r="U7" i="17"/>
  <c r="S21" i="17"/>
  <c r="S9" i="17"/>
  <c r="K73" i="8"/>
  <c r="M139" i="8"/>
  <c r="N140" i="8" s="1"/>
  <c r="M205" i="8"/>
  <c r="N206" i="8" s="1"/>
  <c r="M271" i="8"/>
  <c r="N272" i="8" s="1"/>
  <c r="N8" i="10"/>
  <c r="N52" i="10"/>
  <c r="N96" i="10"/>
  <c r="G55" i="12"/>
  <c r="U40" i="12"/>
  <c r="U43" i="12"/>
  <c r="U46" i="12"/>
  <c r="U49" i="12"/>
  <c r="U52" i="12"/>
  <c r="U55" i="12"/>
  <c r="P23" i="14"/>
  <c r="F91" i="15"/>
  <c r="F105" i="15"/>
  <c r="F119" i="15"/>
  <c r="F35" i="15"/>
  <c r="F133" i="15"/>
  <c r="F147" i="15"/>
  <c r="F63" i="15"/>
  <c r="F21" i="15"/>
  <c r="L7" i="15"/>
  <c r="U21" i="15"/>
  <c r="F161" i="15"/>
  <c r="D149" i="17"/>
  <c r="D147" i="17"/>
  <c r="D35" i="17"/>
  <c r="D161" i="17"/>
  <c r="D135" i="17"/>
  <c r="D133" i="17"/>
  <c r="D107" i="17"/>
  <c r="D105" i="17"/>
  <c r="D79" i="17"/>
  <c r="D77" i="17"/>
  <c r="D51" i="17"/>
  <c r="D49" i="17"/>
  <c r="D23" i="17"/>
  <c r="D37" i="17"/>
  <c r="D121" i="17"/>
  <c r="D119" i="17"/>
  <c r="D93" i="17"/>
  <c r="D91" i="17"/>
  <c r="D65" i="17"/>
  <c r="D63" i="17"/>
  <c r="D21" i="17"/>
  <c r="D9" i="17"/>
  <c r="M29" i="8"/>
  <c r="N30" i="8" s="1"/>
  <c r="M73" i="8"/>
  <c r="L97" i="8"/>
  <c r="L98" i="8"/>
  <c r="L99" i="8"/>
  <c r="L100" i="8"/>
  <c r="L101" i="8"/>
  <c r="L102" i="8"/>
  <c r="L103" i="8"/>
  <c r="L104" i="8"/>
  <c r="L107" i="8"/>
  <c r="K117" i="8"/>
  <c r="L118" i="8" s="1"/>
  <c r="N119" i="8"/>
  <c r="N120" i="8"/>
  <c r="N121" i="8"/>
  <c r="N122" i="8"/>
  <c r="N123" i="8"/>
  <c r="N124" i="8"/>
  <c r="N125" i="8"/>
  <c r="L128" i="8"/>
  <c r="L131" i="8"/>
  <c r="L149" i="8"/>
  <c r="L152" i="8"/>
  <c r="L163" i="8"/>
  <c r="L164" i="8"/>
  <c r="L165" i="8"/>
  <c r="L166" i="8"/>
  <c r="L167" i="8"/>
  <c r="L168" i="8"/>
  <c r="L169" i="8"/>
  <c r="L170" i="8"/>
  <c r="L173" i="8"/>
  <c r="K183" i="8"/>
  <c r="L184" i="8" s="1"/>
  <c r="N185" i="8"/>
  <c r="N186" i="8"/>
  <c r="N187" i="8"/>
  <c r="N188" i="8"/>
  <c r="N189" i="8"/>
  <c r="N190" i="8"/>
  <c r="N191" i="8"/>
  <c r="L194" i="8"/>
  <c r="L197" i="8"/>
  <c r="L215" i="8"/>
  <c r="L218" i="8"/>
  <c r="L229" i="8"/>
  <c r="L230" i="8"/>
  <c r="L231" i="8"/>
  <c r="L232" i="8"/>
  <c r="L233" i="8"/>
  <c r="L234" i="8"/>
  <c r="L235" i="8"/>
  <c r="L236" i="8"/>
  <c r="L239" i="8"/>
  <c r="K249" i="8"/>
  <c r="L250" i="8" s="1"/>
  <c r="N251" i="8"/>
  <c r="N252" i="8"/>
  <c r="N253" i="8"/>
  <c r="N254" i="8"/>
  <c r="N255" i="8"/>
  <c r="N256" i="8"/>
  <c r="L260" i="8"/>
  <c r="L263" i="8"/>
  <c r="L281" i="8"/>
  <c r="D54" i="12"/>
  <c r="D57" i="12" s="1"/>
  <c r="U7" i="12"/>
  <c r="U10" i="12"/>
  <c r="A11" i="12"/>
  <c r="U12" i="12"/>
  <c r="A13" i="12"/>
  <c r="A15" i="12"/>
  <c r="I6" i="13"/>
  <c r="Q20" i="13"/>
  <c r="E48" i="13"/>
  <c r="E76" i="13"/>
  <c r="E104" i="13"/>
  <c r="E132" i="13"/>
  <c r="E160" i="13"/>
  <c r="Q23" i="14"/>
  <c r="C37" i="14"/>
  <c r="C79" i="14"/>
  <c r="C121" i="14"/>
  <c r="C163" i="14"/>
  <c r="G105" i="15"/>
  <c r="G119" i="15"/>
  <c r="G133" i="15"/>
  <c r="G49" i="15"/>
  <c r="G147" i="15"/>
  <c r="G161" i="15"/>
  <c r="G77" i="15"/>
  <c r="M7" i="15"/>
  <c r="X7" i="15"/>
  <c r="G91" i="15"/>
  <c r="W7" i="16"/>
  <c r="D23" i="16"/>
  <c r="D49" i="16"/>
  <c r="D51" i="16"/>
  <c r="D77" i="16"/>
  <c r="D79" i="16"/>
  <c r="D105" i="16"/>
  <c r="D107" i="16"/>
  <c r="D133" i="16"/>
  <c r="D135" i="16"/>
  <c r="D161" i="16"/>
  <c r="E149" i="17"/>
  <c r="E147" i="17"/>
  <c r="E121" i="17"/>
  <c r="E119" i="17"/>
  <c r="E93" i="17"/>
  <c r="E91" i="17"/>
  <c r="E65" i="17"/>
  <c r="E63" i="17"/>
  <c r="E161" i="17"/>
  <c r="E135" i="17"/>
  <c r="E133" i="17"/>
  <c r="E107" i="17"/>
  <c r="E105" i="17"/>
  <c r="E79" i="17"/>
  <c r="E77" i="17"/>
  <c r="E51" i="17"/>
  <c r="E49" i="17"/>
  <c r="E23" i="17"/>
  <c r="K7" i="17"/>
  <c r="G35" i="17"/>
  <c r="V9" i="19"/>
  <c r="V21" i="19"/>
  <c r="Q9" i="16"/>
  <c r="Q21" i="16"/>
  <c r="E23" i="16"/>
  <c r="E49" i="16"/>
  <c r="E51" i="16"/>
  <c r="E77" i="16"/>
  <c r="E79" i="16"/>
  <c r="E105" i="16"/>
  <c r="E107" i="16"/>
  <c r="E133" i="16"/>
  <c r="E135" i="16"/>
  <c r="E161" i="16"/>
  <c r="F149" i="17"/>
  <c r="F147" i="17"/>
  <c r="F121" i="17"/>
  <c r="F119" i="17"/>
  <c r="F93" i="17"/>
  <c r="F91" i="17"/>
  <c r="F65" i="17"/>
  <c r="F63" i="17"/>
  <c r="F37" i="17"/>
  <c r="F35" i="17"/>
  <c r="F161" i="17"/>
  <c r="F135" i="17"/>
  <c r="F133" i="17"/>
  <c r="F107" i="17"/>
  <c r="F105" i="17"/>
  <c r="F79" i="17"/>
  <c r="F77" i="17"/>
  <c r="F51" i="17"/>
  <c r="F49" i="17"/>
  <c r="F23" i="17"/>
  <c r="G63" i="17"/>
  <c r="G65" i="17"/>
  <c r="G91" i="17"/>
  <c r="G93" i="17"/>
  <c r="G119" i="17"/>
  <c r="G121" i="17"/>
  <c r="F34" i="18"/>
  <c r="F160" i="18"/>
  <c r="V161" i="19"/>
  <c r="V149" i="19"/>
  <c r="V119" i="19"/>
  <c r="V107" i="19"/>
  <c r="V133" i="19"/>
  <c r="V121" i="19"/>
  <c r="V91" i="19"/>
  <c r="V79" i="19"/>
  <c r="V77" i="19"/>
  <c r="V65" i="19"/>
  <c r="U7" i="19"/>
  <c r="V63" i="19"/>
  <c r="V51" i="19"/>
  <c r="V135" i="19"/>
  <c r="V105" i="19"/>
  <c r="V49" i="19"/>
  <c r="V37" i="19"/>
  <c r="V93" i="19"/>
  <c r="D120" i="21"/>
  <c r="D92" i="21"/>
  <c r="D148" i="21"/>
  <c r="D64" i="21"/>
  <c r="D106" i="21"/>
  <c r="D36" i="21"/>
  <c r="D78" i="21"/>
  <c r="D162" i="21"/>
  <c r="D22" i="21"/>
  <c r="D134" i="21"/>
  <c r="D50" i="21"/>
  <c r="L22" i="21"/>
  <c r="C9" i="16"/>
  <c r="R9" i="16"/>
  <c r="C21" i="16"/>
  <c r="R21" i="16"/>
  <c r="F23" i="16"/>
  <c r="C35" i="16"/>
  <c r="C37" i="16"/>
  <c r="F49" i="16"/>
  <c r="F51" i="16"/>
  <c r="C63" i="16"/>
  <c r="C65" i="16"/>
  <c r="F77" i="16"/>
  <c r="F79" i="16"/>
  <c r="C91" i="16"/>
  <c r="C93" i="16"/>
  <c r="F105" i="16"/>
  <c r="F107" i="16"/>
  <c r="C119" i="16"/>
  <c r="C121" i="16"/>
  <c r="F133" i="16"/>
  <c r="F135" i="16"/>
  <c r="C147" i="16"/>
  <c r="C149" i="16"/>
  <c r="F161" i="16"/>
  <c r="G161" i="17"/>
  <c r="G135" i="17"/>
  <c r="F9" i="17"/>
  <c r="O9" i="17"/>
  <c r="F21" i="17"/>
  <c r="O21" i="17"/>
  <c r="G147" i="17"/>
  <c r="L120" i="18"/>
  <c r="L90" i="18"/>
  <c r="L36" i="18"/>
  <c r="L134" i="18"/>
  <c r="L104" i="18"/>
  <c r="L50" i="18"/>
  <c r="L146" i="18"/>
  <c r="L92" i="18"/>
  <c r="L62" i="18"/>
  <c r="L148" i="18"/>
  <c r="L118" i="18"/>
  <c r="L132" i="18"/>
  <c r="L8" i="18"/>
  <c r="L160" i="18"/>
  <c r="L22" i="18"/>
  <c r="L64" i="18"/>
  <c r="L78" i="18"/>
  <c r="L20" i="18"/>
  <c r="L34" i="18"/>
  <c r="L76" i="18"/>
  <c r="V23" i="19"/>
  <c r="V35" i="19"/>
  <c r="S9" i="16"/>
  <c r="S21" i="16"/>
  <c r="D63" i="16"/>
  <c r="D65" i="16"/>
  <c r="D91" i="16"/>
  <c r="D93" i="16"/>
  <c r="D119" i="16"/>
  <c r="D121" i="16"/>
  <c r="D147" i="16"/>
  <c r="D149" i="16"/>
  <c r="G37" i="17"/>
  <c r="F120" i="18"/>
  <c r="F90" i="18"/>
  <c r="F36" i="18"/>
  <c r="F134" i="18"/>
  <c r="F104" i="18"/>
  <c r="F50" i="18"/>
  <c r="F146" i="18"/>
  <c r="F92" i="18"/>
  <c r="F62" i="18"/>
  <c r="F64" i="18"/>
  <c r="F78" i="18"/>
  <c r="F8" i="18"/>
  <c r="F106" i="18"/>
  <c r="F76" i="18"/>
  <c r="F22" i="18"/>
  <c r="F148" i="18"/>
  <c r="F118" i="18"/>
  <c r="F48" i="18"/>
  <c r="F132" i="18"/>
  <c r="F20" i="18"/>
  <c r="L48" i="18"/>
  <c r="U7" i="16"/>
  <c r="E9" i="16"/>
  <c r="E21" i="16"/>
  <c r="E35" i="16"/>
  <c r="E37" i="16"/>
  <c r="E63" i="16"/>
  <c r="E65" i="16"/>
  <c r="E91" i="16"/>
  <c r="E93" i="16"/>
  <c r="E119" i="16"/>
  <c r="E121" i="16"/>
  <c r="E147" i="16"/>
  <c r="E149" i="16"/>
  <c r="C161" i="17"/>
  <c r="C135" i="17"/>
  <c r="C133" i="17"/>
  <c r="C107" i="17"/>
  <c r="C105" i="17"/>
  <c r="C79" i="17"/>
  <c r="C77" i="17"/>
  <c r="C51" i="17"/>
  <c r="C49" i="17"/>
  <c r="C23" i="17"/>
  <c r="C149" i="17"/>
  <c r="C147" i="17"/>
  <c r="C121" i="17"/>
  <c r="C119" i="17"/>
  <c r="C93" i="17"/>
  <c r="C91" i="17"/>
  <c r="C65" i="17"/>
  <c r="C63" i="17"/>
  <c r="C37" i="17"/>
  <c r="C35" i="17"/>
  <c r="I7" i="17"/>
  <c r="Q9" i="17"/>
  <c r="Q21" i="17"/>
  <c r="G23" i="17"/>
  <c r="G49" i="17"/>
  <c r="G51" i="17"/>
  <c r="G77" i="17"/>
  <c r="G79" i="17"/>
  <c r="G105" i="17"/>
  <c r="G107" i="17"/>
  <c r="G133" i="17"/>
  <c r="G134" i="18"/>
  <c r="G104" i="18"/>
  <c r="G50" i="18"/>
  <c r="G148" i="18"/>
  <c r="G118" i="18"/>
  <c r="G64" i="18"/>
  <c r="G160" i="18"/>
  <c r="G106" i="18"/>
  <c r="G76" i="18"/>
  <c r="M134" i="18"/>
  <c r="M104" i="18"/>
  <c r="M50" i="18"/>
  <c r="M148" i="18"/>
  <c r="M118" i="18"/>
  <c r="M64" i="18"/>
  <c r="M160" i="18"/>
  <c r="M106" i="18"/>
  <c r="M76" i="18"/>
  <c r="S134" i="18"/>
  <c r="S104" i="18"/>
  <c r="S50" i="18"/>
  <c r="S148" i="18"/>
  <c r="S118" i="18"/>
  <c r="S64" i="18"/>
  <c r="S160" i="18"/>
  <c r="S106" i="18"/>
  <c r="S76" i="18"/>
  <c r="Y6" i="18"/>
  <c r="C8" i="18"/>
  <c r="O8" i="18"/>
  <c r="U8" i="18"/>
  <c r="D22" i="18"/>
  <c r="V22" i="18"/>
  <c r="G34" i="18"/>
  <c r="M34" i="18"/>
  <c r="S34" i="18"/>
  <c r="T36" i="18"/>
  <c r="E48" i="18"/>
  <c r="M48" i="18"/>
  <c r="V50" i="18"/>
  <c r="M62" i="18"/>
  <c r="K64" i="18"/>
  <c r="N76" i="18"/>
  <c r="C90" i="18"/>
  <c r="O90" i="18"/>
  <c r="M92" i="18"/>
  <c r="D104" i="18"/>
  <c r="N106" i="18"/>
  <c r="E118" i="18"/>
  <c r="C120" i="18"/>
  <c r="O120" i="18"/>
  <c r="D134" i="18"/>
  <c r="G146" i="18"/>
  <c r="S146" i="18"/>
  <c r="E148" i="18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M7" i="19"/>
  <c r="N63" i="19"/>
  <c r="N51" i="19"/>
  <c r="N49" i="19"/>
  <c r="N37" i="19"/>
  <c r="X7" i="19"/>
  <c r="N148" i="18"/>
  <c r="N118" i="18"/>
  <c r="N64" i="18"/>
  <c r="N132" i="18"/>
  <c r="N78" i="18"/>
  <c r="N48" i="18"/>
  <c r="N120" i="18"/>
  <c r="N90" i="18"/>
  <c r="T148" i="18"/>
  <c r="T118" i="18"/>
  <c r="T64" i="18"/>
  <c r="T132" i="18"/>
  <c r="T78" i="18"/>
  <c r="T48" i="18"/>
  <c r="T120" i="18"/>
  <c r="T90" i="18"/>
  <c r="D8" i="18"/>
  <c r="V8" i="18"/>
  <c r="G20" i="18"/>
  <c r="M20" i="18"/>
  <c r="S20" i="18"/>
  <c r="E22" i="18"/>
  <c r="K22" i="18"/>
  <c r="N34" i="18"/>
  <c r="T34" i="18"/>
  <c r="C36" i="18"/>
  <c r="M36" i="18"/>
  <c r="U36" i="18"/>
  <c r="K50" i="18"/>
  <c r="N62" i="18"/>
  <c r="C76" i="18"/>
  <c r="O76" i="18"/>
  <c r="M78" i="18"/>
  <c r="D90" i="18"/>
  <c r="N92" i="18"/>
  <c r="E104" i="18"/>
  <c r="C106" i="18"/>
  <c r="O106" i="18"/>
  <c r="D120" i="18"/>
  <c r="G132" i="18"/>
  <c r="S132" i="18"/>
  <c r="E134" i="18"/>
  <c r="T146" i="18"/>
  <c r="N9" i="19"/>
  <c r="N21" i="19"/>
  <c r="N23" i="19"/>
  <c r="N35" i="19"/>
  <c r="C132" i="18"/>
  <c r="C78" i="18"/>
  <c r="C48" i="18"/>
  <c r="C146" i="18"/>
  <c r="C92" i="18"/>
  <c r="C62" i="18"/>
  <c r="C134" i="18"/>
  <c r="C104" i="18"/>
  <c r="C50" i="18"/>
  <c r="I6" i="18"/>
  <c r="O132" i="18"/>
  <c r="O78" i="18"/>
  <c r="O48" i="18"/>
  <c r="O146" i="18"/>
  <c r="O92" i="18"/>
  <c r="O62" i="18"/>
  <c r="O134" i="18"/>
  <c r="O104" i="18"/>
  <c r="O50" i="18"/>
  <c r="U132" i="18"/>
  <c r="U78" i="18"/>
  <c r="U48" i="18"/>
  <c r="U146" i="18"/>
  <c r="U92" i="18"/>
  <c r="U62" i="18"/>
  <c r="U134" i="18"/>
  <c r="U104" i="18"/>
  <c r="U50" i="18"/>
  <c r="E8" i="18"/>
  <c r="K8" i="18"/>
  <c r="N20" i="18"/>
  <c r="T20" i="18"/>
  <c r="C34" i="18"/>
  <c r="O34" i="18"/>
  <c r="U34" i="18"/>
  <c r="D36" i="18"/>
  <c r="N36" i="18"/>
  <c r="V36" i="18"/>
  <c r="G48" i="18"/>
  <c r="N50" i="18"/>
  <c r="E62" i="18"/>
  <c r="C64" i="18"/>
  <c r="O64" i="18"/>
  <c r="D78" i="18"/>
  <c r="G90" i="18"/>
  <c r="S90" i="18"/>
  <c r="E92" i="18"/>
  <c r="T104" i="18"/>
  <c r="U118" i="18"/>
  <c r="G120" i="18"/>
  <c r="S120" i="18"/>
  <c r="V132" i="18"/>
  <c r="T134" i="18"/>
  <c r="K146" i="18"/>
  <c r="U148" i="18"/>
  <c r="E147" i="22"/>
  <c r="E105" i="22"/>
  <c r="E63" i="22"/>
  <c r="E161" i="22"/>
  <c r="E119" i="22"/>
  <c r="E77" i="22"/>
  <c r="E35" i="22"/>
  <c r="E133" i="22"/>
  <c r="E91" i="22"/>
  <c r="E49" i="22"/>
  <c r="E21" i="22"/>
  <c r="D146" i="18"/>
  <c r="D92" i="18"/>
  <c r="D62" i="18"/>
  <c r="D160" i="18"/>
  <c r="D106" i="18"/>
  <c r="D76" i="18"/>
  <c r="D148" i="18"/>
  <c r="D118" i="18"/>
  <c r="D64" i="18"/>
  <c r="V146" i="18"/>
  <c r="V92" i="18"/>
  <c r="V62" i="18"/>
  <c r="V160" i="18"/>
  <c r="V106" i="18"/>
  <c r="V76" i="18"/>
  <c r="V148" i="18"/>
  <c r="V118" i="18"/>
  <c r="V64" i="18"/>
  <c r="G22" i="18"/>
  <c r="M22" i="18"/>
  <c r="S22" i="18"/>
  <c r="D34" i="18"/>
  <c r="V34" i="18"/>
  <c r="G36" i="18"/>
  <c r="O36" i="18"/>
  <c r="D50" i="18"/>
  <c r="G62" i="18"/>
  <c r="S62" i="18"/>
  <c r="E64" i="18"/>
  <c r="T76" i="18"/>
  <c r="U90" i="18"/>
  <c r="G92" i="18"/>
  <c r="S92" i="18"/>
  <c r="V104" i="18"/>
  <c r="T106" i="18"/>
  <c r="K118" i="18"/>
  <c r="U120" i="18"/>
  <c r="V134" i="18"/>
  <c r="M146" i="18"/>
  <c r="N160" i="18"/>
  <c r="R21" i="22"/>
  <c r="E160" i="18"/>
  <c r="E106" i="18"/>
  <c r="E76" i="18"/>
  <c r="E120" i="18"/>
  <c r="E90" i="18"/>
  <c r="E36" i="18"/>
  <c r="E132" i="18"/>
  <c r="E78" i="18"/>
  <c r="K160" i="18"/>
  <c r="K106" i="18"/>
  <c r="K76" i="18"/>
  <c r="K120" i="18"/>
  <c r="K90" i="18"/>
  <c r="K36" i="18"/>
  <c r="K132" i="18"/>
  <c r="K78" i="18"/>
  <c r="Q6" i="18"/>
  <c r="G8" i="18"/>
  <c r="M8" i="18"/>
  <c r="S8" i="18"/>
  <c r="D20" i="18"/>
  <c r="V20" i="18"/>
  <c r="N22" i="18"/>
  <c r="T22" i="18"/>
  <c r="E34" i="18"/>
  <c r="K34" i="18"/>
  <c r="K48" i="18"/>
  <c r="S48" i="18"/>
  <c r="E50" i="18"/>
  <c r="T62" i="18"/>
  <c r="U76" i="18"/>
  <c r="G78" i="18"/>
  <c r="S78" i="18"/>
  <c r="V90" i="18"/>
  <c r="T92" i="18"/>
  <c r="K104" i="18"/>
  <c r="U106" i="18"/>
  <c r="V120" i="18"/>
  <c r="M132" i="18"/>
  <c r="K134" i="18"/>
  <c r="N146" i="18"/>
  <c r="C160" i="18"/>
  <c r="O160" i="18"/>
  <c r="Q8" i="21"/>
  <c r="R8" i="21"/>
  <c r="P21" i="22"/>
  <c r="L8" i="25"/>
  <c r="F7" i="19"/>
  <c r="R7" i="19"/>
  <c r="G161" i="22"/>
  <c r="G119" i="22"/>
  <c r="G77" i="22"/>
  <c r="G35" i="22"/>
  <c r="G133" i="22"/>
  <c r="G91" i="22"/>
  <c r="G49" i="22"/>
  <c r="G147" i="22"/>
  <c r="G105" i="22"/>
  <c r="G63" i="22"/>
  <c r="G21" i="22"/>
  <c r="C134" i="21"/>
  <c r="C106" i="21"/>
  <c r="C162" i="21"/>
  <c r="C78" i="21"/>
  <c r="F36" i="21"/>
  <c r="E50" i="21"/>
  <c r="C92" i="21"/>
  <c r="F134" i="21"/>
  <c r="L8" i="24"/>
  <c r="K253" i="24"/>
  <c r="E106" i="21"/>
  <c r="E162" i="21"/>
  <c r="E78" i="21"/>
  <c r="E134" i="21"/>
  <c r="F22" i="21"/>
  <c r="N22" i="21"/>
  <c r="E120" i="21"/>
  <c r="C148" i="21"/>
  <c r="K51" i="24"/>
  <c r="F92" i="21"/>
  <c r="F148" i="21"/>
  <c r="F64" i="21"/>
  <c r="F120" i="21"/>
  <c r="C36" i="21"/>
  <c r="E148" i="21"/>
  <c r="C133" i="22"/>
  <c r="C91" i="22"/>
  <c r="C49" i="22"/>
  <c r="C147" i="22"/>
  <c r="C105" i="22"/>
  <c r="C63" i="22"/>
  <c r="C161" i="22"/>
  <c r="C119" i="22"/>
  <c r="C77" i="22"/>
  <c r="C35" i="22"/>
  <c r="L7" i="22"/>
  <c r="J7" i="22"/>
  <c r="K227" i="24"/>
  <c r="K205" i="24"/>
  <c r="K161" i="24"/>
  <c r="I7" i="24"/>
  <c r="K117" i="24"/>
  <c r="K73" i="24"/>
  <c r="K29" i="24"/>
  <c r="K183" i="24"/>
  <c r="C50" i="21"/>
  <c r="C64" i="21"/>
  <c r="F78" i="21"/>
  <c r="K7" i="22"/>
  <c r="C21" i="22"/>
  <c r="K95" i="24"/>
  <c r="D21" i="22"/>
  <c r="S21" i="22"/>
  <c r="N8" i="24"/>
  <c r="M51" i="24"/>
  <c r="M95" i="24"/>
  <c r="N147" i="24"/>
  <c r="J148" i="24"/>
  <c r="H151" i="24"/>
  <c r="J153" i="24"/>
  <c r="L163" i="24"/>
  <c r="N164" i="24"/>
  <c r="L166" i="24"/>
  <c r="N167" i="24"/>
  <c r="L169" i="24"/>
  <c r="H172" i="24"/>
  <c r="J174" i="24"/>
  <c r="N187" i="24"/>
  <c r="N190" i="24"/>
  <c r="H193" i="24"/>
  <c r="J195" i="24"/>
  <c r="L197" i="24"/>
  <c r="M253" i="24"/>
  <c r="L241" i="24"/>
  <c r="J240" i="24"/>
  <c r="H241" i="24"/>
  <c r="L240" i="24"/>
  <c r="J239" i="24"/>
  <c r="H238" i="24"/>
  <c r="L237" i="24"/>
  <c r="J236" i="24"/>
  <c r="J235" i="24"/>
  <c r="J234" i="24"/>
  <c r="J233" i="24"/>
  <c r="J232" i="24"/>
  <c r="J231" i="24"/>
  <c r="J230" i="24"/>
  <c r="J229" i="24"/>
  <c r="H229" i="24"/>
  <c r="N230" i="24"/>
  <c r="L231" i="24"/>
  <c r="H232" i="24"/>
  <c r="N233" i="24"/>
  <c r="L234" i="24"/>
  <c r="H235" i="24"/>
  <c r="L238" i="24"/>
  <c r="L239" i="24"/>
  <c r="H255" i="24"/>
  <c r="H256" i="24"/>
  <c r="H257" i="24"/>
  <c r="H258" i="24"/>
  <c r="H259" i="24"/>
  <c r="H260" i="24"/>
  <c r="H261" i="24"/>
  <c r="H262" i="24"/>
  <c r="J263" i="24"/>
  <c r="F21" i="22"/>
  <c r="N75" i="24"/>
  <c r="N76" i="24"/>
  <c r="N77" i="24"/>
  <c r="N78" i="24"/>
  <c r="N79" i="24"/>
  <c r="N80" i="24"/>
  <c r="N81" i="24"/>
  <c r="M139" i="24"/>
  <c r="J147" i="24"/>
  <c r="L148" i="24"/>
  <c r="H152" i="24"/>
  <c r="N163" i="24"/>
  <c r="L165" i="24"/>
  <c r="N166" i="24"/>
  <c r="L168" i="24"/>
  <c r="N169" i="24"/>
  <c r="H173" i="24"/>
  <c r="L174" i="24"/>
  <c r="J175" i="24"/>
  <c r="N186" i="24"/>
  <c r="N189" i="24"/>
  <c r="H194" i="24"/>
  <c r="L195" i="24"/>
  <c r="J196" i="24"/>
  <c r="L229" i="24"/>
  <c r="H230" i="24"/>
  <c r="N231" i="24"/>
  <c r="L232" i="24"/>
  <c r="H233" i="24"/>
  <c r="N234" i="24"/>
  <c r="L235" i="24"/>
  <c r="H236" i="24"/>
  <c r="H237" i="24"/>
  <c r="H267" i="24"/>
  <c r="L266" i="24"/>
  <c r="J265" i="24"/>
  <c r="H264" i="24"/>
  <c r="L263" i="24"/>
  <c r="J262" i="24"/>
  <c r="J261" i="24"/>
  <c r="J260" i="24"/>
  <c r="J259" i="24"/>
  <c r="J258" i="24"/>
  <c r="J257" i="24"/>
  <c r="J256" i="24"/>
  <c r="J255" i="24"/>
  <c r="J267" i="24"/>
  <c r="H266" i="24"/>
  <c r="L265" i="24"/>
  <c r="J264" i="24"/>
  <c r="H263" i="24"/>
  <c r="L262" i="24"/>
  <c r="L261" i="24"/>
  <c r="L260" i="24"/>
  <c r="L259" i="24"/>
  <c r="L258" i="24"/>
  <c r="L257" i="24"/>
  <c r="L256" i="24"/>
  <c r="L255" i="24"/>
  <c r="D146" i="26"/>
  <c r="D118" i="26"/>
  <c r="D90" i="26"/>
  <c r="D62" i="26"/>
  <c r="D160" i="26"/>
  <c r="D132" i="26"/>
  <c r="D104" i="26"/>
  <c r="D76" i="26"/>
  <c r="D34" i="26"/>
  <c r="D20" i="26"/>
  <c r="W7" i="22"/>
  <c r="H21" i="22"/>
  <c r="Q21" i="22"/>
  <c r="M117" i="24"/>
  <c r="N255" i="24"/>
  <c r="N256" i="24"/>
  <c r="N257" i="24"/>
  <c r="N258" i="24"/>
  <c r="N259" i="24"/>
  <c r="N260" i="24"/>
  <c r="N261" i="24"/>
  <c r="H265" i="24"/>
  <c r="J266" i="24"/>
  <c r="L267" i="24"/>
  <c r="I7" i="25"/>
  <c r="K95" i="25"/>
  <c r="K73" i="25"/>
  <c r="K29" i="25"/>
  <c r="G160" i="26"/>
  <c r="G132" i="26"/>
  <c r="G104" i="26"/>
  <c r="G76" i="26"/>
  <c r="F132" i="26"/>
  <c r="F160" i="26"/>
  <c r="F160" i="27"/>
  <c r="F132" i="27"/>
  <c r="F104" i="27"/>
  <c r="F76" i="27"/>
  <c r="F48" i="27"/>
  <c r="F146" i="27"/>
  <c r="F90" i="27"/>
  <c r="F34" i="27"/>
  <c r="F20" i="27"/>
  <c r="F118" i="27"/>
  <c r="F62" i="27"/>
  <c r="N74" i="25"/>
  <c r="N8" i="25"/>
  <c r="M51" i="25"/>
  <c r="N52" i="25" s="1"/>
  <c r="N58" i="25"/>
  <c r="N75" i="25"/>
  <c r="N78" i="25"/>
  <c r="N81" i="25"/>
  <c r="N97" i="25"/>
  <c r="N100" i="25"/>
  <c r="N103" i="25"/>
  <c r="F20" i="26"/>
  <c r="E90" i="26"/>
  <c r="C160" i="26"/>
  <c r="C132" i="26"/>
  <c r="C104" i="26"/>
  <c r="C76" i="26"/>
  <c r="I6" i="26"/>
  <c r="G20" i="26"/>
  <c r="E34" i="26"/>
  <c r="C48" i="26"/>
  <c r="G90" i="26"/>
  <c r="C118" i="26"/>
  <c r="C146" i="26"/>
  <c r="K6" i="27"/>
  <c r="J6" i="27"/>
  <c r="I6" i="27"/>
  <c r="N30" i="25"/>
  <c r="E146" i="26"/>
  <c r="E118" i="26"/>
  <c r="E160" i="26"/>
  <c r="E132" i="26"/>
  <c r="E104" i="26"/>
  <c r="E76" i="26"/>
  <c r="E48" i="26"/>
  <c r="E20" i="26"/>
  <c r="G34" i="26"/>
  <c r="E62" i="26"/>
  <c r="G90" i="28"/>
  <c r="G104" i="28"/>
  <c r="G118" i="28"/>
  <c r="G160" i="28"/>
  <c r="G62" i="28"/>
  <c r="G76" i="28"/>
  <c r="G34" i="28"/>
  <c r="G132" i="28"/>
  <c r="G20" i="28"/>
  <c r="G48" i="28"/>
  <c r="K6" i="28"/>
  <c r="N56" i="25"/>
  <c r="N59" i="25"/>
  <c r="N76" i="25"/>
  <c r="N79" i="25"/>
  <c r="M95" i="25"/>
  <c r="N96" i="25" s="1"/>
  <c r="N98" i="25"/>
  <c r="F146" i="26"/>
  <c r="F118" i="26"/>
  <c r="F90" i="26"/>
  <c r="F62" i="26"/>
  <c r="G48" i="26"/>
  <c r="G62" i="26"/>
  <c r="G146" i="28"/>
  <c r="G160" i="27"/>
  <c r="G132" i="27"/>
  <c r="G104" i="27"/>
  <c r="G76" i="27"/>
  <c r="G48" i="27"/>
  <c r="D20" i="27"/>
  <c r="C48" i="27"/>
  <c r="C104" i="27"/>
  <c r="C160" i="27"/>
  <c r="F20" i="28"/>
  <c r="E132" i="28"/>
  <c r="J65" i="30"/>
  <c r="J62" i="30"/>
  <c r="J86" i="30"/>
  <c r="J83" i="30"/>
  <c r="J87" i="30"/>
  <c r="J84" i="30"/>
  <c r="J64" i="30"/>
  <c r="J61" i="30"/>
  <c r="J63" i="30"/>
  <c r="J58" i="30"/>
  <c r="J55" i="30"/>
  <c r="J82" i="30"/>
  <c r="J79" i="30"/>
  <c r="J76" i="30"/>
  <c r="J57" i="30"/>
  <c r="J54" i="30"/>
  <c r="J59" i="30"/>
  <c r="J56" i="30"/>
  <c r="J53" i="30"/>
  <c r="J78" i="30"/>
  <c r="J77" i="30"/>
  <c r="J52" i="30"/>
  <c r="J81" i="30"/>
  <c r="C146" i="27"/>
  <c r="C118" i="27"/>
  <c r="C90" i="27"/>
  <c r="C62" i="27"/>
  <c r="C34" i="27"/>
  <c r="E48" i="27"/>
  <c r="E104" i="27"/>
  <c r="E160" i="27"/>
  <c r="L6" i="28"/>
  <c r="E48" i="28"/>
  <c r="J60" i="30"/>
  <c r="J80" i="30"/>
  <c r="D146" i="27"/>
  <c r="D118" i="27"/>
  <c r="D90" i="27"/>
  <c r="D62" i="27"/>
  <c r="D34" i="27"/>
  <c r="C76" i="27"/>
  <c r="C132" i="27"/>
  <c r="E160" i="28"/>
  <c r="E62" i="28"/>
  <c r="E76" i="28"/>
  <c r="E90" i="28"/>
  <c r="E118" i="28"/>
  <c r="E34" i="28"/>
  <c r="E104" i="28"/>
  <c r="E146" i="27"/>
  <c r="E118" i="27"/>
  <c r="E90" i="27"/>
  <c r="E62" i="27"/>
  <c r="E34" i="27"/>
  <c r="D76" i="27"/>
  <c r="D132" i="27"/>
  <c r="F76" i="28"/>
  <c r="F90" i="28"/>
  <c r="F104" i="28"/>
  <c r="F146" i="28"/>
  <c r="F132" i="28"/>
  <c r="F48" i="28"/>
  <c r="F160" i="28"/>
  <c r="F62" i="28"/>
  <c r="F118" i="28"/>
  <c r="F34" i="28"/>
  <c r="E146" i="28"/>
  <c r="J75" i="30"/>
  <c r="C76" i="28"/>
  <c r="C160" i="28"/>
  <c r="C118" i="28"/>
  <c r="C34" i="28"/>
  <c r="C146" i="28"/>
  <c r="C132" i="28"/>
  <c r="C62" i="28"/>
  <c r="C90" i="28"/>
  <c r="I6" i="28"/>
  <c r="F8" i="30"/>
  <c r="F63" i="30"/>
  <c r="F60" i="30"/>
  <c r="F87" i="30"/>
  <c r="F84" i="30"/>
  <c r="F85" i="30"/>
  <c r="F82" i="30"/>
  <c r="F81" i="30"/>
  <c r="F80" i="30"/>
  <c r="F79" i="30"/>
  <c r="F78" i="30"/>
  <c r="F77" i="30"/>
  <c r="F76" i="30"/>
  <c r="F75" i="30"/>
  <c r="F65" i="30"/>
  <c r="F62" i="30"/>
  <c r="F61" i="30"/>
  <c r="F59" i="30"/>
  <c r="F56" i="30"/>
  <c r="F53" i="30"/>
  <c r="F86" i="30"/>
  <c r="F58" i="30"/>
  <c r="F55" i="30"/>
  <c r="F57" i="30"/>
  <c r="F54" i="30"/>
  <c r="D146" i="28"/>
  <c r="D132" i="28"/>
  <c r="D48" i="28"/>
  <c r="D160" i="28"/>
  <c r="D62" i="28"/>
  <c r="D76" i="28"/>
  <c r="D104" i="28"/>
  <c r="D20" i="28"/>
  <c r="J6" i="28"/>
  <c r="F83" i="30"/>
  <c r="L285" i="30"/>
  <c r="F285" i="30"/>
  <c r="J284" i="30"/>
  <c r="H283" i="30"/>
  <c r="L282" i="30"/>
  <c r="F282" i="30"/>
  <c r="J281" i="30"/>
  <c r="H280" i="30"/>
  <c r="N279" i="30"/>
  <c r="H279" i="30"/>
  <c r="N278" i="30"/>
  <c r="H278" i="30"/>
  <c r="N277" i="30"/>
  <c r="H277" i="30"/>
  <c r="N276" i="30"/>
  <c r="H276" i="30"/>
  <c r="N275" i="30"/>
  <c r="H275" i="30"/>
  <c r="N274" i="30"/>
  <c r="H274" i="30"/>
  <c r="N273" i="30"/>
  <c r="H273" i="30"/>
  <c r="H285" i="30"/>
  <c r="L284" i="30"/>
  <c r="F284" i="30"/>
  <c r="J283" i="30"/>
  <c r="H282" i="30"/>
  <c r="L281" i="30"/>
  <c r="F281" i="30"/>
  <c r="J280" i="30"/>
  <c r="J279" i="30"/>
  <c r="J278" i="30"/>
  <c r="J277" i="30"/>
  <c r="J276" i="30"/>
  <c r="J275" i="30"/>
  <c r="J274" i="30"/>
  <c r="J273" i="30"/>
  <c r="L283" i="30"/>
  <c r="J282" i="30"/>
  <c r="H281" i="30"/>
  <c r="F280" i="30"/>
  <c r="F279" i="30"/>
  <c r="F278" i="30"/>
  <c r="F277" i="30"/>
  <c r="F276" i="30"/>
  <c r="F275" i="30"/>
  <c r="F274" i="30"/>
  <c r="F273" i="30"/>
  <c r="J285" i="30"/>
  <c r="H284" i="30"/>
  <c r="F283" i="30"/>
  <c r="L280" i="30"/>
  <c r="L279" i="30"/>
  <c r="L278" i="30"/>
  <c r="L277" i="30"/>
  <c r="L276" i="30"/>
  <c r="L275" i="30"/>
  <c r="L274" i="30"/>
  <c r="L273" i="30"/>
  <c r="H64" i="30"/>
  <c r="H61" i="30"/>
  <c r="H85" i="30"/>
  <c r="H82" i="30"/>
  <c r="H81" i="30"/>
  <c r="H80" i="30"/>
  <c r="H79" i="30"/>
  <c r="H78" i="30"/>
  <c r="H77" i="30"/>
  <c r="H76" i="30"/>
  <c r="H75" i="30"/>
  <c r="H86" i="30"/>
  <c r="H83" i="30"/>
  <c r="H63" i="30"/>
  <c r="H60" i="30"/>
  <c r="H59" i="30"/>
  <c r="H58" i="30"/>
  <c r="H57" i="30"/>
  <c r="H56" i="30"/>
  <c r="H55" i="30"/>
  <c r="H54" i="30"/>
  <c r="H53" i="30"/>
  <c r="H52" i="30"/>
  <c r="F96" i="30"/>
  <c r="F119" i="30"/>
  <c r="L120" i="30"/>
  <c r="F122" i="30"/>
  <c r="L123" i="30"/>
  <c r="F125" i="30"/>
  <c r="L126" i="30"/>
  <c r="J128" i="30"/>
  <c r="H130" i="30"/>
  <c r="F74" i="30"/>
  <c r="L119" i="30"/>
  <c r="F121" i="30"/>
  <c r="L122" i="30"/>
  <c r="F124" i="30"/>
  <c r="L125" i="30"/>
  <c r="H127" i="30"/>
  <c r="F129" i="30"/>
  <c r="F162" i="30"/>
  <c r="L131" i="30"/>
  <c r="F131" i="30"/>
  <c r="J130" i="30"/>
  <c r="H129" i="30"/>
  <c r="L128" i="30"/>
  <c r="F128" i="30"/>
  <c r="J127" i="30"/>
  <c r="H126" i="30"/>
  <c r="N125" i="30"/>
  <c r="H125" i="30"/>
  <c r="N124" i="30"/>
  <c r="H124" i="30"/>
  <c r="N123" i="30"/>
  <c r="H123" i="30"/>
  <c r="N122" i="30"/>
  <c r="H122" i="30"/>
  <c r="N121" i="30"/>
  <c r="H121" i="30"/>
  <c r="N120" i="30"/>
  <c r="H120" i="30"/>
  <c r="N119" i="30"/>
  <c r="H119" i="30"/>
  <c r="H131" i="30"/>
  <c r="L130" i="30"/>
  <c r="F130" i="30"/>
  <c r="J129" i="30"/>
  <c r="H128" i="30"/>
  <c r="L127" i="30"/>
  <c r="F127" i="30"/>
  <c r="J126" i="30"/>
  <c r="J125" i="30"/>
  <c r="J124" i="30"/>
  <c r="J123" i="30"/>
  <c r="J122" i="30"/>
  <c r="J121" i="30"/>
  <c r="J120" i="30"/>
  <c r="J119" i="30"/>
  <c r="J197" i="30"/>
  <c r="H196" i="30"/>
  <c r="L195" i="30"/>
  <c r="F195" i="30"/>
  <c r="J194" i="30"/>
  <c r="H193" i="30"/>
  <c r="L192" i="30"/>
  <c r="F192" i="30"/>
  <c r="L191" i="30"/>
  <c r="F191" i="30"/>
  <c r="L190" i="30"/>
  <c r="F190" i="30"/>
  <c r="L189" i="30"/>
  <c r="F189" i="30"/>
  <c r="L188" i="30"/>
  <c r="F188" i="30"/>
  <c r="L187" i="30"/>
  <c r="F187" i="30"/>
  <c r="L186" i="30"/>
  <c r="F186" i="30"/>
  <c r="L185" i="30"/>
  <c r="F185" i="30"/>
  <c r="L197" i="30"/>
  <c r="F197" i="30"/>
  <c r="J196" i="30"/>
  <c r="H195" i="30"/>
  <c r="L194" i="30"/>
  <c r="F194" i="30"/>
  <c r="J193" i="30"/>
  <c r="H192" i="30"/>
  <c r="N191" i="30"/>
  <c r="H191" i="30"/>
  <c r="N190" i="30"/>
  <c r="H190" i="30"/>
  <c r="N189" i="30"/>
  <c r="H189" i="30"/>
  <c r="N188" i="30"/>
  <c r="H188" i="30"/>
  <c r="N187" i="30"/>
  <c r="H187" i="30"/>
  <c r="N186" i="30"/>
  <c r="H186" i="30"/>
  <c r="N185" i="30"/>
  <c r="H185" i="30"/>
  <c r="F196" i="30"/>
  <c r="H194" i="30"/>
  <c r="J192" i="30"/>
  <c r="J189" i="30"/>
  <c r="J186" i="30"/>
  <c r="L196" i="30"/>
  <c r="F193" i="30"/>
  <c r="J191" i="30"/>
  <c r="J188" i="30"/>
  <c r="J185" i="30"/>
  <c r="H197" i="30"/>
  <c r="J195" i="30"/>
  <c r="L193" i="30"/>
  <c r="J190" i="30"/>
  <c r="J187" i="30"/>
  <c r="J263" i="30"/>
  <c r="H262" i="30"/>
  <c r="L261" i="30"/>
  <c r="F261" i="30"/>
  <c r="J260" i="30"/>
  <c r="H259" i="30"/>
  <c r="L258" i="30"/>
  <c r="F258" i="30"/>
  <c r="L257" i="30"/>
  <c r="F257" i="30"/>
  <c r="L256" i="30"/>
  <c r="F256" i="30"/>
  <c r="L255" i="30"/>
  <c r="F255" i="30"/>
  <c r="L254" i="30"/>
  <c r="F254" i="30"/>
  <c r="L253" i="30"/>
  <c r="F253" i="30"/>
  <c r="L252" i="30"/>
  <c r="F252" i="30"/>
  <c r="L251" i="30"/>
  <c r="F251" i="30"/>
  <c r="L263" i="30"/>
  <c r="F263" i="30"/>
  <c r="J262" i="30"/>
  <c r="H261" i="30"/>
  <c r="L260" i="30"/>
  <c r="F260" i="30"/>
  <c r="J259" i="30"/>
  <c r="H258" i="30"/>
  <c r="N257" i="30"/>
  <c r="H257" i="30"/>
  <c r="N256" i="30"/>
  <c r="H256" i="30"/>
  <c r="N255" i="30"/>
  <c r="H255" i="30"/>
  <c r="N254" i="30"/>
  <c r="H254" i="30"/>
  <c r="N253" i="30"/>
  <c r="H253" i="30"/>
  <c r="N252" i="30"/>
  <c r="H252" i="30"/>
  <c r="N251" i="30"/>
  <c r="H251" i="30"/>
  <c r="L262" i="30"/>
  <c r="J261" i="30"/>
  <c r="H260" i="30"/>
  <c r="F259" i="30"/>
  <c r="H263" i="30"/>
  <c r="F262" i="30"/>
  <c r="L259" i="30"/>
  <c r="J258" i="30"/>
  <c r="J257" i="30"/>
  <c r="J256" i="30"/>
  <c r="J255" i="30"/>
  <c r="J254" i="30"/>
  <c r="J253" i="30"/>
  <c r="J252" i="30"/>
  <c r="J251" i="30"/>
  <c r="N8" i="30"/>
  <c r="D52" i="30"/>
  <c r="F120" i="30"/>
  <c r="L121" i="30"/>
  <c r="F123" i="30"/>
  <c r="L124" i="30"/>
  <c r="F126" i="30"/>
  <c r="L129" i="30"/>
  <c r="J131" i="30"/>
  <c r="H140" i="30"/>
  <c r="L52" i="30"/>
  <c r="L62" i="30"/>
  <c r="L65" i="30"/>
  <c r="F141" i="30"/>
  <c r="L141" i="30"/>
  <c r="F142" i="30"/>
  <c r="L142" i="30"/>
  <c r="F143" i="30"/>
  <c r="L143" i="30"/>
  <c r="F144" i="30"/>
  <c r="L144" i="30"/>
  <c r="F145" i="30"/>
  <c r="L145" i="30"/>
  <c r="F146" i="30"/>
  <c r="L146" i="30"/>
  <c r="F147" i="30"/>
  <c r="L147" i="30"/>
  <c r="F148" i="30"/>
  <c r="L148" i="30"/>
  <c r="H149" i="30"/>
  <c r="J150" i="30"/>
  <c r="F151" i="30"/>
  <c r="L151" i="30"/>
  <c r="H152" i="30"/>
  <c r="J153" i="30"/>
  <c r="H163" i="30"/>
  <c r="N163" i="30"/>
  <c r="H164" i="30"/>
  <c r="N164" i="30"/>
  <c r="H165" i="30"/>
  <c r="N165" i="30"/>
  <c r="H166" i="30"/>
  <c r="N166" i="30"/>
  <c r="H167" i="30"/>
  <c r="N167" i="30"/>
  <c r="H168" i="30"/>
  <c r="N168" i="30"/>
  <c r="H169" i="30"/>
  <c r="N169" i="30"/>
  <c r="H170" i="30"/>
  <c r="J171" i="30"/>
  <c r="F172" i="30"/>
  <c r="L172" i="30"/>
  <c r="H173" i="30"/>
  <c r="J174" i="30"/>
  <c r="F175" i="30"/>
  <c r="L175" i="30"/>
  <c r="L206" i="30"/>
  <c r="L96" i="31"/>
  <c r="C95" i="33"/>
  <c r="D96" i="33" s="1"/>
  <c r="C87" i="33"/>
  <c r="C29" i="33"/>
  <c r="F30" i="33" s="1"/>
  <c r="C51" i="33"/>
  <c r="C109" i="33"/>
  <c r="C73" i="33"/>
  <c r="D74" i="33" s="1"/>
  <c r="D8" i="33"/>
  <c r="L75" i="30"/>
  <c r="L76" i="30"/>
  <c r="L77" i="30"/>
  <c r="L78" i="30"/>
  <c r="L79" i="30"/>
  <c r="L80" i="30"/>
  <c r="L81" i="30"/>
  <c r="L82" i="30"/>
  <c r="L219" i="30"/>
  <c r="F219" i="30"/>
  <c r="J218" i="30"/>
  <c r="H217" i="30"/>
  <c r="L216" i="30"/>
  <c r="F216" i="30"/>
  <c r="J215" i="30"/>
  <c r="H214" i="30"/>
  <c r="N213" i="30"/>
  <c r="H213" i="30"/>
  <c r="N212" i="30"/>
  <c r="H212" i="30"/>
  <c r="N211" i="30"/>
  <c r="H211" i="30"/>
  <c r="N210" i="30"/>
  <c r="H210" i="30"/>
  <c r="N209" i="30"/>
  <c r="H209" i="30"/>
  <c r="N208" i="30"/>
  <c r="H208" i="30"/>
  <c r="N207" i="30"/>
  <c r="H207" i="30"/>
  <c r="H219" i="30"/>
  <c r="L218" i="30"/>
  <c r="F218" i="30"/>
  <c r="J217" i="30"/>
  <c r="H216" i="30"/>
  <c r="L215" i="30"/>
  <c r="F215" i="30"/>
  <c r="J214" i="30"/>
  <c r="J213" i="30"/>
  <c r="J212" i="30"/>
  <c r="J211" i="30"/>
  <c r="J210" i="30"/>
  <c r="J209" i="30"/>
  <c r="J208" i="30"/>
  <c r="J207" i="30"/>
  <c r="F207" i="30"/>
  <c r="L208" i="30"/>
  <c r="F210" i="30"/>
  <c r="L211" i="30"/>
  <c r="F213" i="30"/>
  <c r="L214" i="30"/>
  <c r="J216" i="30"/>
  <c r="H218" i="30"/>
  <c r="N229" i="30"/>
  <c r="H231" i="30"/>
  <c r="N232" i="30"/>
  <c r="H234" i="30"/>
  <c r="N235" i="30"/>
  <c r="J237" i="30"/>
  <c r="L108" i="31"/>
  <c r="L105" i="31"/>
  <c r="L64" i="31"/>
  <c r="L61" i="31"/>
  <c r="L85" i="31"/>
  <c r="L82" i="31"/>
  <c r="L81" i="31"/>
  <c r="L80" i="31"/>
  <c r="L79" i="31"/>
  <c r="L78" i="31"/>
  <c r="L77" i="31"/>
  <c r="L76" i="31"/>
  <c r="L75" i="31"/>
  <c r="L41" i="31"/>
  <c r="L38" i="31"/>
  <c r="L37" i="31"/>
  <c r="L36" i="31"/>
  <c r="L35" i="31"/>
  <c r="L34" i="31"/>
  <c r="L33" i="31"/>
  <c r="L32" i="31"/>
  <c r="L109" i="31"/>
  <c r="L106" i="31"/>
  <c r="L65" i="31"/>
  <c r="L62" i="31"/>
  <c r="L107" i="31"/>
  <c r="L104" i="31"/>
  <c r="L103" i="31"/>
  <c r="L102" i="31"/>
  <c r="L101" i="31"/>
  <c r="L100" i="31"/>
  <c r="L99" i="31"/>
  <c r="L98" i="31"/>
  <c r="L97" i="31"/>
  <c r="L63" i="31"/>
  <c r="L60" i="31"/>
  <c r="L59" i="31"/>
  <c r="L58" i="31"/>
  <c r="L57" i="31"/>
  <c r="L56" i="31"/>
  <c r="L55" i="31"/>
  <c r="L54" i="31"/>
  <c r="L53" i="31"/>
  <c r="L86" i="31"/>
  <c r="L42" i="31"/>
  <c r="L84" i="31"/>
  <c r="L43" i="31"/>
  <c r="L83" i="31"/>
  <c r="L40" i="31"/>
  <c r="L30" i="31"/>
  <c r="F65" i="33"/>
  <c r="F52" i="33"/>
  <c r="H52" i="33"/>
  <c r="H241" i="30"/>
  <c r="L240" i="30"/>
  <c r="F240" i="30"/>
  <c r="J239" i="30"/>
  <c r="H238" i="30"/>
  <c r="L237" i="30"/>
  <c r="F237" i="30"/>
  <c r="J236" i="30"/>
  <c r="J235" i="30"/>
  <c r="J234" i="30"/>
  <c r="J233" i="30"/>
  <c r="J232" i="30"/>
  <c r="J231" i="30"/>
  <c r="J230" i="30"/>
  <c r="J229" i="30"/>
  <c r="J241" i="30"/>
  <c r="H240" i="30"/>
  <c r="L239" i="30"/>
  <c r="F239" i="30"/>
  <c r="J238" i="30"/>
  <c r="H237" i="30"/>
  <c r="L236" i="30"/>
  <c r="F236" i="30"/>
  <c r="L235" i="30"/>
  <c r="F235" i="30"/>
  <c r="L234" i="30"/>
  <c r="F234" i="30"/>
  <c r="L233" i="30"/>
  <c r="F233" i="30"/>
  <c r="L232" i="30"/>
  <c r="F232" i="30"/>
  <c r="L231" i="30"/>
  <c r="F231" i="30"/>
  <c r="L230" i="30"/>
  <c r="F230" i="30"/>
  <c r="L229" i="30"/>
  <c r="F229" i="30"/>
  <c r="J240" i="30"/>
  <c r="L241" i="30"/>
  <c r="H229" i="30"/>
  <c r="N230" i="30"/>
  <c r="H232" i="30"/>
  <c r="N233" i="30"/>
  <c r="H235" i="30"/>
  <c r="L238" i="30"/>
  <c r="J272" i="30"/>
  <c r="F74" i="31"/>
  <c r="J141" i="30"/>
  <c r="J142" i="30"/>
  <c r="J143" i="30"/>
  <c r="J144" i="30"/>
  <c r="J145" i="30"/>
  <c r="J146" i="30"/>
  <c r="J147" i="30"/>
  <c r="J148" i="30"/>
  <c r="F149" i="30"/>
  <c r="L149" i="30"/>
  <c r="H150" i="30"/>
  <c r="J151" i="30"/>
  <c r="F152" i="30"/>
  <c r="L152" i="30"/>
  <c r="H153" i="30"/>
  <c r="L184" i="30"/>
  <c r="L250" i="30"/>
  <c r="M95" i="31"/>
  <c r="N96" i="31" s="1"/>
  <c r="M51" i="31"/>
  <c r="N52" i="31" s="1"/>
  <c r="M73" i="31"/>
  <c r="N74" i="31" s="1"/>
  <c r="M29" i="31"/>
  <c r="F108" i="31"/>
  <c r="F105" i="31"/>
  <c r="F64" i="31"/>
  <c r="F61" i="31"/>
  <c r="F85" i="31"/>
  <c r="F82" i="31"/>
  <c r="F81" i="31"/>
  <c r="F80" i="31"/>
  <c r="F79" i="31"/>
  <c r="F78" i="31"/>
  <c r="F77" i="31"/>
  <c r="F76" i="31"/>
  <c r="F75" i="31"/>
  <c r="F41" i="31"/>
  <c r="F38" i="31"/>
  <c r="F37" i="31"/>
  <c r="F36" i="31"/>
  <c r="F35" i="31"/>
  <c r="F34" i="31"/>
  <c r="F33" i="31"/>
  <c r="F109" i="31"/>
  <c r="F106" i="31"/>
  <c r="F65" i="31"/>
  <c r="F62" i="31"/>
  <c r="F107" i="31"/>
  <c r="F104" i="31"/>
  <c r="F103" i="31"/>
  <c r="F102" i="31"/>
  <c r="F101" i="31"/>
  <c r="F100" i="31"/>
  <c r="F99" i="31"/>
  <c r="F98" i="31"/>
  <c r="F97" i="31"/>
  <c r="F63" i="31"/>
  <c r="F60" i="31"/>
  <c r="F59" i="31"/>
  <c r="F58" i="31"/>
  <c r="F57" i="31"/>
  <c r="F56" i="31"/>
  <c r="F55" i="31"/>
  <c r="F54" i="31"/>
  <c r="F53" i="31"/>
  <c r="H30" i="31"/>
  <c r="F32" i="31"/>
  <c r="F87" i="31"/>
  <c r="L103" i="33"/>
  <c r="L107" i="33"/>
  <c r="L105" i="33"/>
  <c r="L101" i="33"/>
  <c r="L85" i="33"/>
  <c r="L83" i="33"/>
  <c r="L79" i="33"/>
  <c r="L63" i="33"/>
  <c r="L61" i="33"/>
  <c r="L57" i="33"/>
  <c r="L41" i="33"/>
  <c r="L39" i="33"/>
  <c r="L35" i="33"/>
  <c r="L21" i="33"/>
  <c r="L18" i="33"/>
  <c r="K95" i="33"/>
  <c r="L96" i="33" s="1"/>
  <c r="K73" i="33"/>
  <c r="L102" i="33"/>
  <c r="L86" i="33"/>
  <c r="L82" i="33"/>
  <c r="L80" i="33"/>
  <c r="L64" i="33"/>
  <c r="L60" i="33"/>
  <c r="L58" i="33"/>
  <c r="L84" i="33"/>
  <c r="L81" i="33"/>
  <c r="L62" i="33"/>
  <c r="L59" i="33"/>
  <c r="L40" i="33"/>
  <c r="L37" i="33"/>
  <c r="L19" i="33"/>
  <c r="L36" i="33"/>
  <c r="L98" i="33"/>
  <c r="L32" i="33"/>
  <c r="K29" i="33"/>
  <c r="L17" i="33"/>
  <c r="L15" i="33"/>
  <c r="L12" i="33"/>
  <c r="L11" i="33"/>
  <c r="L10" i="33"/>
  <c r="L9" i="33"/>
  <c r="L76" i="33"/>
  <c r="K51" i="33"/>
  <c r="L42" i="33"/>
  <c r="L31" i="33"/>
  <c r="L20" i="33"/>
  <c r="L100" i="33"/>
  <c r="L77" i="33"/>
  <c r="L34" i="33"/>
  <c r="L54" i="33"/>
  <c r="L104" i="33"/>
  <c r="H109" i="31"/>
  <c r="H106" i="31"/>
  <c r="H65" i="31"/>
  <c r="H62" i="31"/>
  <c r="H86" i="31"/>
  <c r="H83" i="31"/>
  <c r="H42" i="31"/>
  <c r="H39" i="31"/>
  <c r="H107" i="31"/>
  <c r="H104" i="31"/>
  <c r="H103" i="31"/>
  <c r="H102" i="31"/>
  <c r="H101" i="31"/>
  <c r="H100" i="31"/>
  <c r="H99" i="31"/>
  <c r="H98" i="31"/>
  <c r="H97" i="31"/>
  <c r="H63" i="31"/>
  <c r="H60" i="31"/>
  <c r="H59" i="31"/>
  <c r="H58" i="31"/>
  <c r="H57" i="31"/>
  <c r="H108" i="31"/>
  <c r="H105" i="31"/>
  <c r="H64" i="31"/>
  <c r="H61" i="31"/>
  <c r="H32" i="31"/>
  <c r="H33" i="31"/>
  <c r="H34" i="31"/>
  <c r="H35" i="31"/>
  <c r="H36" i="31"/>
  <c r="H37" i="31"/>
  <c r="H38" i="31"/>
  <c r="F43" i="31"/>
  <c r="H87" i="31"/>
  <c r="H96" i="31"/>
  <c r="L14" i="33"/>
  <c r="F31" i="31"/>
  <c r="F40" i="31"/>
  <c r="H52" i="31"/>
  <c r="H75" i="31"/>
  <c r="H78" i="31"/>
  <c r="H81" i="31"/>
  <c r="L13" i="33"/>
  <c r="L38" i="33"/>
  <c r="L53" i="33"/>
  <c r="L56" i="33"/>
  <c r="L108" i="33"/>
  <c r="L5" i="39"/>
  <c r="K5" i="39"/>
  <c r="M5" i="39"/>
  <c r="P5" i="39"/>
  <c r="O5" i="39"/>
  <c r="F30" i="31"/>
  <c r="H31" i="31"/>
  <c r="F39" i="31"/>
  <c r="H40" i="31"/>
  <c r="F83" i="31"/>
  <c r="H30" i="33"/>
  <c r="L99" i="33"/>
  <c r="J62" i="31"/>
  <c r="J65" i="31"/>
  <c r="J106" i="31"/>
  <c r="J109" i="31"/>
  <c r="N103" i="33"/>
  <c r="N97" i="33"/>
  <c r="N15" i="33"/>
  <c r="N14" i="33"/>
  <c r="N13" i="33"/>
  <c r="N12" i="33"/>
  <c r="N102" i="33"/>
  <c r="N100" i="33"/>
  <c r="N98" i="33"/>
  <c r="N8" i="33"/>
  <c r="F14" i="33"/>
  <c r="H17" i="33"/>
  <c r="J19" i="33"/>
  <c r="H20" i="33"/>
  <c r="H21" i="33"/>
  <c r="J31" i="33"/>
  <c r="N33" i="33"/>
  <c r="F36" i="33"/>
  <c r="J39" i="33"/>
  <c r="J40" i="33"/>
  <c r="J42" i="33"/>
  <c r="J56" i="33"/>
  <c r="J57" i="33"/>
  <c r="J58" i="33"/>
  <c r="H61" i="33"/>
  <c r="J64" i="33"/>
  <c r="H76" i="33"/>
  <c r="H80" i="33"/>
  <c r="H99" i="33"/>
  <c r="J105" i="31"/>
  <c r="J108" i="31"/>
  <c r="F107" i="33"/>
  <c r="F105" i="33"/>
  <c r="F101" i="33"/>
  <c r="F85" i="33"/>
  <c r="F83" i="33"/>
  <c r="F79" i="33"/>
  <c r="F63" i="33"/>
  <c r="F61" i="33"/>
  <c r="F57" i="33"/>
  <c r="F41" i="33"/>
  <c r="F39" i="33"/>
  <c r="F35" i="33"/>
  <c r="F21" i="33"/>
  <c r="F18" i="33"/>
  <c r="F102" i="33"/>
  <c r="F86" i="33"/>
  <c r="F82" i="33"/>
  <c r="F80" i="33"/>
  <c r="F64" i="33"/>
  <c r="F60" i="33"/>
  <c r="F108" i="33"/>
  <c r="F106" i="33"/>
  <c r="F104" i="33"/>
  <c r="F100" i="33"/>
  <c r="F98" i="33"/>
  <c r="F78" i="33"/>
  <c r="F76" i="33"/>
  <c r="F56" i="33"/>
  <c r="F54" i="33"/>
  <c r="F99" i="33"/>
  <c r="F77" i="33"/>
  <c r="F55" i="33"/>
  <c r="F53" i="33"/>
  <c r="F33" i="33"/>
  <c r="F31" i="33"/>
  <c r="F8" i="33"/>
  <c r="F13" i="33"/>
  <c r="F16" i="33"/>
  <c r="F34" i="33"/>
  <c r="E73" i="33"/>
  <c r="F74" i="33" s="1"/>
  <c r="J102" i="33"/>
  <c r="J84" i="31"/>
  <c r="J87" i="31"/>
  <c r="H103" i="33"/>
  <c r="H81" i="33"/>
  <c r="H59" i="33"/>
  <c r="H53" i="33"/>
  <c r="H37" i="33"/>
  <c r="H31" i="33"/>
  <c r="H19" i="33"/>
  <c r="H16" i="33"/>
  <c r="H15" i="33"/>
  <c r="H14" i="33"/>
  <c r="H13" i="33"/>
  <c r="H108" i="33"/>
  <c r="H107" i="33"/>
  <c r="H106" i="33"/>
  <c r="H105" i="33"/>
  <c r="H104" i="33"/>
  <c r="H85" i="33"/>
  <c r="H63" i="33"/>
  <c r="G95" i="33"/>
  <c r="H96" i="33" s="1"/>
  <c r="H84" i="33"/>
  <c r="G73" i="33"/>
  <c r="H74" i="33" s="1"/>
  <c r="H62" i="33"/>
  <c r="H86" i="33"/>
  <c r="H82" i="33"/>
  <c r="H64" i="33"/>
  <c r="H60" i="33"/>
  <c r="H42" i="33"/>
  <c r="H38" i="33"/>
  <c r="H8" i="33"/>
  <c r="F9" i="33"/>
  <c r="F10" i="33"/>
  <c r="F11" i="33"/>
  <c r="F12" i="33"/>
  <c r="J14" i="33"/>
  <c r="F19" i="33"/>
  <c r="F38" i="33"/>
  <c r="F40" i="33"/>
  <c r="N59" i="33"/>
  <c r="N53" i="33"/>
  <c r="N58" i="33"/>
  <c r="F59" i="33"/>
  <c r="F62" i="33"/>
  <c r="N81" i="33"/>
  <c r="N75" i="33"/>
  <c r="N80" i="33"/>
  <c r="N78" i="33"/>
  <c r="N76" i="33"/>
  <c r="N74" i="33"/>
  <c r="H78" i="33"/>
  <c r="E95" i="33"/>
  <c r="F96" i="33" s="1"/>
  <c r="H101" i="33"/>
  <c r="AS7" i="35"/>
  <c r="AU7" i="35"/>
  <c r="AT7" i="35"/>
  <c r="AR7" i="35"/>
  <c r="J30" i="31"/>
  <c r="J53" i="31"/>
  <c r="J54" i="31"/>
  <c r="J55" i="31"/>
  <c r="J56" i="31"/>
  <c r="J57" i="31"/>
  <c r="J58" i="31"/>
  <c r="J59" i="31"/>
  <c r="J60" i="31"/>
  <c r="J63" i="31"/>
  <c r="J97" i="31"/>
  <c r="J98" i="31"/>
  <c r="J99" i="31"/>
  <c r="J100" i="31"/>
  <c r="J101" i="31"/>
  <c r="J102" i="31"/>
  <c r="J103" i="31"/>
  <c r="J104" i="31"/>
  <c r="J107" i="33"/>
  <c r="J105" i="33"/>
  <c r="J99" i="33"/>
  <c r="I95" i="33"/>
  <c r="J77" i="33"/>
  <c r="I73" i="33"/>
  <c r="J74" i="33" s="1"/>
  <c r="J55" i="33"/>
  <c r="I51" i="33"/>
  <c r="J33" i="33"/>
  <c r="I29" i="33"/>
  <c r="J20" i="33"/>
  <c r="J17" i="33"/>
  <c r="J103" i="33"/>
  <c r="J101" i="33"/>
  <c r="J84" i="33"/>
  <c r="J81" i="33"/>
  <c r="J79" i="33"/>
  <c r="J62" i="33"/>
  <c r="J59" i="33"/>
  <c r="J83" i="33"/>
  <c r="J61" i="33"/>
  <c r="J98" i="33"/>
  <c r="J85" i="33"/>
  <c r="J76" i="33"/>
  <c r="J63" i="33"/>
  <c r="J54" i="33"/>
  <c r="J41" i="33"/>
  <c r="J32" i="33"/>
  <c r="J8" i="33"/>
  <c r="F15" i="33"/>
  <c r="F17" i="33"/>
  <c r="J18" i="33"/>
  <c r="F20" i="33"/>
  <c r="N37" i="33"/>
  <c r="N31" i="33"/>
  <c r="H34" i="33"/>
  <c r="J37" i="33"/>
  <c r="H39" i="33"/>
  <c r="F42" i="33"/>
  <c r="F58" i="33"/>
  <c r="J78" i="33"/>
  <c r="N79" i="33"/>
  <c r="F81" i="33"/>
  <c r="J82" i="33"/>
  <c r="F84" i="33"/>
  <c r="H100" i="33"/>
  <c r="J104" i="33"/>
  <c r="J106" i="33"/>
  <c r="J108" i="33"/>
  <c r="AV7" i="35"/>
  <c r="I29" i="35"/>
  <c r="H29" i="35"/>
  <c r="W29" i="35"/>
  <c r="AK29" i="35"/>
  <c r="V29" i="35"/>
  <c r="AL29" i="35"/>
  <c r="J5" i="37"/>
  <c r="P5" i="37"/>
  <c r="H8" i="35"/>
  <c r="N8" i="35"/>
  <c r="V8" i="35"/>
  <c r="AB8" i="35"/>
  <c r="H9" i="35"/>
  <c r="N9" i="35"/>
  <c r="V9" i="35"/>
  <c r="AB9" i="35"/>
  <c r="H10" i="35"/>
  <c r="N10" i="35"/>
  <c r="V10" i="35"/>
  <c r="AB10" i="35"/>
  <c r="H11" i="35"/>
  <c r="N11" i="35"/>
  <c r="V11" i="35"/>
  <c r="AB11" i="35"/>
  <c r="H12" i="35"/>
  <c r="N12" i="35"/>
  <c r="V12" i="35"/>
  <c r="AB12" i="35"/>
  <c r="H13" i="35"/>
  <c r="N13" i="35"/>
  <c r="V13" i="35"/>
  <c r="AB13" i="35"/>
  <c r="H14" i="35"/>
  <c r="N14" i="35"/>
  <c r="V14" i="35"/>
  <c r="AB14" i="35"/>
  <c r="H15" i="35"/>
  <c r="N15" i="35"/>
  <c r="V15" i="35"/>
  <c r="AB15" i="35"/>
  <c r="H16" i="35"/>
  <c r="N16" i="35"/>
  <c r="V16" i="35"/>
  <c r="AB16" i="35"/>
  <c r="H17" i="35"/>
  <c r="N17" i="35"/>
  <c r="V17" i="35"/>
  <c r="AB17" i="35"/>
  <c r="I5" i="37"/>
  <c r="Q5" i="37"/>
  <c r="J5" i="36"/>
  <c r="P5" i="36"/>
  <c r="G123" i="39"/>
  <c r="N5" i="40"/>
  <c r="Q5" i="40"/>
  <c r="M5" i="40"/>
  <c r="H5" i="39"/>
  <c r="G5" i="39"/>
  <c r="O123" i="39"/>
  <c r="N123" i="39"/>
  <c r="L123" i="39"/>
  <c r="M123" i="39"/>
  <c r="K123" i="39"/>
  <c r="J5" i="41"/>
  <c r="I5" i="41"/>
  <c r="H5" i="41"/>
  <c r="M5" i="41"/>
  <c r="R5" i="39"/>
  <c r="Q5" i="39"/>
  <c r="E129" i="39"/>
  <c r="I123" i="39"/>
  <c r="H123" i="39"/>
  <c r="I5" i="40"/>
  <c r="H5" i="40"/>
  <c r="J5" i="40"/>
  <c r="L5" i="41"/>
  <c r="O133" i="40"/>
  <c r="I133" i="41"/>
  <c r="H133" i="41"/>
  <c r="G133" i="41"/>
  <c r="L133" i="41"/>
  <c r="M5" i="42"/>
  <c r="J5" i="43"/>
  <c r="I5" i="43"/>
  <c r="M5" i="43"/>
  <c r="L5" i="43"/>
  <c r="H5" i="43"/>
  <c r="R5" i="41"/>
  <c r="Q5" i="41"/>
  <c r="I133" i="42"/>
  <c r="H133" i="42"/>
  <c r="P5" i="41"/>
  <c r="J5" i="42"/>
  <c r="I5" i="42"/>
  <c r="H5" i="42"/>
  <c r="G133" i="42"/>
  <c r="M133" i="40"/>
  <c r="L133" i="40"/>
  <c r="S5" i="41"/>
  <c r="T5" i="40"/>
  <c r="F6" i="41"/>
  <c r="F7" i="41"/>
  <c r="F8" i="41"/>
  <c r="F9" i="41"/>
  <c r="F10" i="41"/>
  <c r="N5" i="42"/>
  <c r="T5" i="42"/>
  <c r="Q5" i="44"/>
  <c r="P5" i="44"/>
  <c r="T5" i="44"/>
  <c r="G133" i="40"/>
  <c r="I135" i="43"/>
  <c r="M135" i="43"/>
  <c r="J5" i="44"/>
  <c r="M5" i="44"/>
  <c r="L5" i="44"/>
  <c r="R5" i="44"/>
  <c r="Q5" i="42"/>
  <c r="F6" i="42"/>
  <c r="F7" i="42"/>
  <c r="F8" i="42"/>
  <c r="F9" i="42"/>
  <c r="C16" i="43"/>
  <c r="O135" i="43"/>
  <c r="D16" i="43"/>
  <c r="C146" i="43"/>
  <c r="I135" i="44"/>
  <c r="C146" i="44"/>
  <c r="K135" i="44"/>
  <c r="D146" i="44"/>
  <c r="H5" i="45"/>
  <c r="I5" i="45"/>
  <c r="O135" i="44"/>
  <c r="J5" i="45"/>
  <c r="I135" i="45"/>
  <c r="O135" i="45"/>
  <c r="Q5" i="45"/>
  <c r="K135" i="45"/>
  <c r="D146" i="45"/>
  <c r="L5" i="45"/>
  <c r="R5" i="45"/>
  <c r="L135" i="45"/>
  <c r="H135" i="45"/>
  <c r="N135" i="45"/>
  <c r="K144" i="43" l="1"/>
  <c r="K55" i="16"/>
  <c r="K48" i="16"/>
  <c r="K44" i="16"/>
  <c r="K40" i="16"/>
  <c r="K12" i="16"/>
  <c r="L74" i="33"/>
  <c r="F57" i="12"/>
  <c r="K76" i="16"/>
  <c r="K72" i="16"/>
  <c r="K68" i="16"/>
  <c r="K33" i="16"/>
  <c r="K29" i="16"/>
  <c r="K10" i="16"/>
  <c r="J15" i="18"/>
  <c r="C57" i="12"/>
  <c r="K143" i="45"/>
  <c r="K53" i="16"/>
  <c r="K46" i="16"/>
  <c r="K42" i="16"/>
  <c r="K13" i="16"/>
  <c r="K11" i="16"/>
  <c r="J9" i="18"/>
  <c r="N96" i="33"/>
  <c r="J96" i="33"/>
  <c r="K142" i="45"/>
  <c r="N139" i="45"/>
  <c r="M139" i="45"/>
  <c r="L139" i="45"/>
  <c r="O139" i="45"/>
  <c r="I137" i="45"/>
  <c r="H137" i="45"/>
  <c r="K137" i="45" s="1"/>
  <c r="G137" i="45"/>
  <c r="L143" i="45"/>
  <c r="O143" i="45"/>
  <c r="N143" i="45"/>
  <c r="M143" i="45"/>
  <c r="H141" i="45"/>
  <c r="K141" i="45" s="1"/>
  <c r="I141" i="45"/>
  <c r="G141" i="45"/>
  <c r="L137" i="45"/>
  <c r="O137" i="45"/>
  <c r="N137" i="45"/>
  <c r="M137" i="45"/>
  <c r="M142" i="45"/>
  <c r="O142" i="45"/>
  <c r="N142" i="45"/>
  <c r="L142" i="45"/>
  <c r="I140" i="45"/>
  <c r="G140" i="45"/>
  <c r="H140" i="45"/>
  <c r="K140" i="45" s="1"/>
  <c r="M136" i="45"/>
  <c r="O136" i="45"/>
  <c r="J146" i="45"/>
  <c r="N136" i="45"/>
  <c r="L136" i="45"/>
  <c r="H145" i="45"/>
  <c r="K145" i="45" s="1"/>
  <c r="G145" i="45"/>
  <c r="I145" i="45"/>
  <c r="N141" i="45"/>
  <c r="L141" i="45"/>
  <c r="O141" i="45"/>
  <c r="M141" i="45"/>
  <c r="H139" i="45"/>
  <c r="K139" i="45" s="1"/>
  <c r="G139" i="45"/>
  <c r="I139" i="45"/>
  <c r="I144" i="45"/>
  <c r="H144" i="45"/>
  <c r="K144" i="45" s="1"/>
  <c r="G144" i="45"/>
  <c r="O140" i="45"/>
  <c r="M140" i="45"/>
  <c r="L140" i="45"/>
  <c r="N140" i="45"/>
  <c r="I138" i="45"/>
  <c r="H138" i="45"/>
  <c r="K138" i="45" s="1"/>
  <c r="G138" i="45"/>
  <c r="N141" i="44"/>
  <c r="L141" i="44"/>
  <c r="O141" i="44"/>
  <c r="M141" i="44"/>
  <c r="J146" i="44"/>
  <c r="N136" i="44"/>
  <c r="O136" i="44"/>
  <c r="M136" i="44"/>
  <c r="L136" i="44"/>
  <c r="M142" i="44"/>
  <c r="N142" i="44"/>
  <c r="L142" i="44"/>
  <c r="O142" i="44"/>
  <c r="L143" i="44"/>
  <c r="O143" i="44"/>
  <c r="M143" i="44"/>
  <c r="N143" i="44"/>
  <c r="N145" i="44"/>
  <c r="M145" i="44"/>
  <c r="O145" i="44"/>
  <c r="L145" i="44"/>
  <c r="I139" i="44"/>
  <c r="G139" i="44"/>
  <c r="H139" i="44"/>
  <c r="K139" i="44" s="1"/>
  <c r="G140" i="44"/>
  <c r="I140" i="44"/>
  <c r="H140" i="44"/>
  <c r="K140" i="44" s="1"/>
  <c r="G142" i="44"/>
  <c r="I142" i="44"/>
  <c r="H142" i="44"/>
  <c r="K142" i="44" s="1"/>
  <c r="H145" i="44"/>
  <c r="K145" i="44" s="1"/>
  <c r="G145" i="44"/>
  <c r="I145" i="44"/>
  <c r="H138" i="44"/>
  <c r="K138" i="44" s="1"/>
  <c r="G138" i="44"/>
  <c r="I138" i="44"/>
  <c r="H141" i="44"/>
  <c r="K141" i="44" s="1"/>
  <c r="G141" i="44"/>
  <c r="I141" i="44"/>
  <c r="I143" i="44"/>
  <c r="H143" i="44"/>
  <c r="K143" i="44" s="1"/>
  <c r="G143" i="44"/>
  <c r="N141" i="43"/>
  <c r="M141" i="43"/>
  <c r="O141" i="43"/>
  <c r="L141" i="43"/>
  <c r="J146" i="43"/>
  <c r="O136" i="43"/>
  <c r="M136" i="43"/>
  <c r="L136" i="43"/>
  <c r="N136" i="43"/>
  <c r="O142" i="43"/>
  <c r="N142" i="43"/>
  <c r="M142" i="43"/>
  <c r="L142" i="43"/>
  <c r="P15" i="43"/>
  <c r="T15" i="43"/>
  <c r="S15" i="43"/>
  <c r="R15" i="43"/>
  <c r="Q15" i="43"/>
  <c r="P14" i="43"/>
  <c r="T14" i="43"/>
  <c r="S14" i="43"/>
  <c r="R14" i="43"/>
  <c r="Q14" i="43"/>
  <c r="P13" i="43"/>
  <c r="T13" i="43"/>
  <c r="S13" i="43"/>
  <c r="R13" i="43"/>
  <c r="Q13" i="43"/>
  <c r="P12" i="43"/>
  <c r="T12" i="43"/>
  <c r="S12" i="43"/>
  <c r="R12" i="43"/>
  <c r="Q12" i="43"/>
  <c r="P11" i="43"/>
  <c r="T11" i="43"/>
  <c r="S11" i="43"/>
  <c r="R11" i="43"/>
  <c r="Q11" i="43"/>
  <c r="P10" i="43"/>
  <c r="T10" i="43"/>
  <c r="S10" i="43"/>
  <c r="R10" i="43"/>
  <c r="Q10" i="43"/>
  <c r="P9" i="43"/>
  <c r="T9" i="43"/>
  <c r="S9" i="43"/>
  <c r="R9" i="43"/>
  <c r="Q9" i="43"/>
  <c r="P8" i="43"/>
  <c r="T8" i="43"/>
  <c r="S8" i="43"/>
  <c r="R8" i="43"/>
  <c r="Q8" i="43"/>
  <c r="P7" i="43"/>
  <c r="T7" i="43"/>
  <c r="S7" i="43"/>
  <c r="R7" i="43"/>
  <c r="Q7" i="43"/>
  <c r="P6" i="43"/>
  <c r="O16" i="43"/>
  <c r="T6" i="43"/>
  <c r="S6" i="43"/>
  <c r="R6" i="43"/>
  <c r="Q6" i="43"/>
  <c r="N9" i="42"/>
  <c r="L9" i="42"/>
  <c r="N8" i="42"/>
  <c r="L8" i="42"/>
  <c r="N7" i="42"/>
  <c r="M7" i="42"/>
  <c r="L7" i="42"/>
  <c r="N6" i="42"/>
  <c r="M6" i="42"/>
  <c r="L6" i="42"/>
  <c r="H138" i="43"/>
  <c r="K138" i="43" s="1"/>
  <c r="G138" i="43"/>
  <c r="I138" i="43"/>
  <c r="I141" i="43"/>
  <c r="H141" i="43"/>
  <c r="K141" i="43" s="1"/>
  <c r="G141" i="43"/>
  <c r="I143" i="43"/>
  <c r="H143" i="43"/>
  <c r="K143" i="43" s="1"/>
  <c r="G143" i="43"/>
  <c r="G139" i="43"/>
  <c r="I139" i="43"/>
  <c r="H139" i="43"/>
  <c r="K139" i="43" s="1"/>
  <c r="G145" i="43"/>
  <c r="H145" i="43"/>
  <c r="K145" i="43" s="1"/>
  <c r="I145" i="43"/>
  <c r="I140" i="43"/>
  <c r="H140" i="43"/>
  <c r="K140" i="43" s="1"/>
  <c r="G140" i="43"/>
  <c r="Q9" i="42"/>
  <c r="P9" i="42"/>
  <c r="T9" i="42"/>
  <c r="S9" i="42"/>
  <c r="R9" i="42"/>
  <c r="Q8" i="42"/>
  <c r="P8" i="42"/>
  <c r="T8" i="42"/>
  <c r="S8" i="42"/>
  <c r="R8" i="42"/>
  <c r="Q7" i="42"/>
  <c r="P7" i="42"/>
  <c r="T7" i="42"/>
  <c r="AA19" i="42" s="1"/>
  <c r="S7" i="42"/>
  <c r="R7" i="42"/>
  <c r="Q6" i="42"/>
  <c r="P6" i="42"/>
  <c r="T6" i="42"/>
  <c r="S6" i="42"/>
  <c r="R6" i="42"/>
  <c r="T9" i="40"/>
  <c r="Q9" i="40"/>
  <c r="R9" i="40"/>
  <c r="P9" i="40"/>
  <c r="S9" i="40"/>
  <c r="T8" i="40"/>
  <c r="Q8" i="40"/>
  <c r="R8" i="40"/>
  <c r="P8" i="40"/>
  <c r="S8" i="40"/>
  <c r="T7" i="40"/>
  <c r="AA19" i="40" s="1"/>
  <c r="Q7" i="40"/>
  <c r="S7" i="40"/>
  <c r="R7" i="40"/>
  <c r="P7" i="40"/>
  <c r="T6" i="40"/>
  <c r="Q6" i="40"/>
  <c r="R6" i="40"/>
  <c r="P6" i="40"/>
  <c r="S6" i="40"/>
  <c r="L10" i="41"/>
  <c r="M10" i="41"/>
  <c r="N10" i="41"/>
  <c r="L9" i="41"/>
  <c r="N9" i="41"/>
  <c r="L8" i="41"/>
  <c r="N8" i="41"/>
  <c r="L7" i="41"/>
  <c r="M7" i="41"/>
  <c r="N7" i="41"/>
  <c r="L6" i="41"/>
  <c r="M6" i="41"/>
  <c r="N6" i="41"/>
  <c r="I134" i="42"/>
  <c r="H134" i="42"/>
  <c r="G134" i="42"/>
  <c r="R10" i="41"/>
  <c r="Q10" i="41"/>
  <c r="S10" i="41"/>
  <c r="P10" i="41"/>
  <c r="T10" i="41"/>
  <c r="AA20" i="41" s="1"/>
  <c r="R9" i="41"/>
  <c r="Q9" i="41"/>
  <c r="S9" i="41"/>
  <c r="P9" i="41"/>
  <c r="T9" i="41"/>
  <c r="R8" i="41"/>
  <c r="Q8" i="41"/>
  <c r="S8" i="41"/>
  <c r="P8" i="41"/>
  <c r="T8" i="41"/>
  <c r="R7" i="41"/>
  <c r="Q7" i="41"/>
  <c r="S7" i="41"/>
  <c r="P7" i="41"/>
  <c r="AA19" i="41"/>
  <c r="T7" i="41"/>
  <c r="R6" i="41"/>
  <c r="Q6" i="41"/>
  <c r="S6" i="41"/>
  <c r="P6" i="41"/>
  <c r="T6" i="41"/>
  <c r="J6" i="43"/>
  <c r="I6" i="43"/>
  <c r="H6" i="43"/>
  <c r="G16" i="43"/>
  <c r="J7" i="43"/>
  <c r="I7" i="43"/>
  <c r="H7" i="43"/>
  <c r="J8" i="43"/>
  <c r="I8" i="43"/>
  <c r="H8" i="43"/>
  <c r="J9" i="43"/>
  <c r="I9" i="43"/>
  <c r="H9" i="43"/>
  <c r="J10" i="43"/>
  <c r="I10" i="43"/>
  <c r="H10" i="43"/>
  <c r="J11" i="43"/>
  <c r="I11" i="43"/>
  <c r="H11" i="43"/>
  <c r="J12" i="43"/>
  <c r="I12" i="43"/>
  <c r="H12" i="43"/>
  <c r="J13" i="43"/>
  <c r="I13" i="43"/>
  <c r="H13" i="43"/>
  <c r="J14" i="43"/>
  <c r="I14" i="43"/>
  <c r="H14" i="43"/>
  <c r="J15" i="43"/>
  <c r="I15" i="43"/>
  <c r="H15" i="43"/>
  <c r="J9" i="42"/>
  <c r="I9" i="42"/>
  <c r="H9" i="42"/>
  <c r="M9" i="42"/>
  <c r="J8" i="42"/>
  <c r="I8" i="42"/>
  <c r="H8" i="42"/>
  <c r="M8" i="42"/>
  <c r="J7" i="42"/>
  <c r="I7" i="42"/>
  <c r="H7" i="42"/>
  <c r="J6" i="42"/>
  <c r="I6" i="42"/>
  <c r="H6" i="42"/>
  <c r="I134" i="41"/>
  <c r="H134" i="41"/>
  <c r="G134" i="41"/>
  <c r="I6" i="40"/>
  <c r="H6" i="40"/>
  <c r="J6" i="40"/>
  <c r="I7" i="40"/>
  <c r="H7" i="40"/>
  <c r="J7" i="40"/>
  <c r="I8" i="40"/>
  <c r="H8" i="40"/>
  <c r="M8" i="40"/>
  <c r="J8" i="40"/>
  <c r="I9" i="40"/>
  <c r="H9" i="40"/>
  <c r="J9" i="40"/>
  <c r="M9" i="40"/>
  <c r="I10" i="40"/>
  <c r="H10" i="40"/>
  <c r="J10" i="40"/>
  <c r="I125" i="39"/>
  <c r="H125" i="39"/>
  <c r="G125" i="39"/>
  <c r="G127" i="39"/>
  <c r="H127" i="39"/>
  <c r="F129" i="39"/>
  <c r="I127" i="39"/>
  <c r="H128" i="39"/>
  <c r="I128" i="39"/>
  <c r="G128" i="39"/>
  <c r="I6" i="41"/>
  <c r="H6" i="41"/>
  <c r="J6" i="41"/>
  <c r="I7" i="41"/>
  <c r="H7" i="41"/>
  <c r="J7" i="41"/>
  <c r="I8" i="41"/>
  <c r="H8" i="41"/>
  <c r="M8" i="41"/>
  <c r="J8" i="41"/>
  <c r="I9" i="41"/>
  <c r="H9" i="41"/>
  <c r="M9" i="41"/>
  <c r="J9" i="41"/>
  <c r="I10" i="41"/>
  <c r="H10" i="41"/>
  <c r="J10" i="41"/>
  <c r="L128" i="39"/>
  <c r="K128" i="39"/>
  <c r="M128" i="39"/>
  <c r="O128" i="39"/>
  <c r="N128" i="39"/>
  <c r="M127" i="39"/>
  <c r="J129" i="39"/>
  <c r="L127" i="39"/>
  <c r="O127" i="39"/>
  <c r="N127" i="39"/>
  <c r="K127" i="39"/>
  <c r="O125" i="39"/>
  <c r="N125" i="39"/>
  <c r="K125" i="39"/>
  <c r="M125" i="39"/>
  <c r="L125" i="39"/>
  <c r="O124" i="39"/>
  <c r="M124" i="39"/>
  <c r="L124" i="39"/>
  <c r="N124" i="39"/>
  <c r="N8" i="40"/>
  <c r="L8" i="40"/>
  <c r="N6" i="40"/>
  <c r="M6" i="40"/>
  <c r="L6" i="40"/>
  <c r="N9" i="40"/>
  <c r="L9" i="40"/>
  <c r="N7" i="40"/>
  <c r="M7" i="40"/>
  <c r="L7" i="40"/>
  <c r="N10" i="40"/>
  <c r="M10" i="40"/>
  <c r="L10" i="40"/>
  <c r="J49" i="37"/>
  <c r="I49" i="37"/>
  <c r="Q37" i="37"/>
  <c r="P37" i="37"/>
  <c r="J34" i="37"/>
  <c r="I34" i="37"/>
  <c r="I27" i="37"/>
  <c r="J27" i="37"/>
  <c r="J26" i="37"/>
  <c r="I26" i="37"/>
  <c r="J9" i="37"/>
  <c r="I9" i="37"/>
  <c r="I8" i="37"/>
  <c r="J8" i="37"/>
  <c r="J48" i="36"/>
  <c r="I48" i="36"/>
  <c r="Q44" i="36"/>
  <c r="P44" i="36"/>
  <c r="J43" i="36"/>
  <c r="I43" i="36"/>
  <c r="Q36" i="36"/>
  <c r="P36" i="36"/>
  <c r="J35" i="36"/>
  <c r="I35" i="36"/>
  <c r="P31" i="36"/>
  <c r="Q31" i="36"/>
  <c r="J23" i="36"/>
  <c r="I23" i="36"/>
  <c r="Q22" i="36"/>
  <c r="P22" i="36"/>
  <c r="J17" i="36"/>
  <c r="I17" i="36"/>
  <c r="Q16" i="36"/>
  <c r="P16" i="36"/>
  <c r="Q13" i="36"/>
  <c r="P13" i="36"/>
  <c r="Q6" i="36"/>
  <c r="P6" i="36"/>
  <c r="J6" i="36"/>
  <c r="I6" i="36"/>
  <c r="P17" i="36"/>
  <c r="Q17" i="36"/>
  <c r="P19" i="36"/>
  <c r="Q19" i="36"/>
  <c r="P21" i="36"/>
  <c r="Q21" i="36"/>
  <c r="P23" i="36"/>
  <c r="Q23" i="36"/>
  <c r="P25" i="36"/>
  <c r="Q25" i="36"/>
  <c r="P27" i="36"/>
  <c r="Q27" i="36"/>
  <c r="P37" i="36"/>
  <c r="Q37" i="36"/>
  <c r="P38" i="36"/>
  <c r="Q38" i="36"/>
  <c r="Q46" i="36"/>
  <c r="P46" i="36"/>
  <c r="P49" i="36"/>
  <c r="Q49" i="36"/>
  <c r="Q28" i="36"/>
  <c r="P28" i="36"/>
  <c r="P39" i="36"/>
  <c r="Q39" i="36"/>
  <c r="P40" i="36"/>
  <c r="Q40" i="36"/>
  <c r="J37" i="36"/>
  <c r="I37" i="36"/>
  <c r="I38" i="36"/>
  <c r="J38" i="36"/>
  <c r="I12" i="36"/>
  <c r="J12" i="36"/>
  <c r="J14" i="36"/>
  <c r="I14" i="36"/>
  <c r="J28" i="36"/>
  <c r="I28" i="36"/>
  <c r="J39" i="36"/>
  <c r="I39" i="36"/>
  <c r="J40" i="36"/>
  <c r="I40" i="36"/>
  <c r="J46" i="36"/>
  <c r="I46" i="36"/>
  <c r="J45" i="36"/>
  <c r="I45" i="36"/>
  <c r="J47" i="36"/>
  <c r="I47" i="36"/>
  <c r="J49" i="36"/>
  <c r="I49" i="36"/>
  <c r="J51" i="36"/>
  <c r="I51" i="36"/>
  <c r="J47" i="37"/>
  <c r="I47" i="37"/>
  <c r="Q35" i="37"/>
  <c r="P35" i="37"/>
  <c r="P11" i="37"/>
  <c r="Q11" i="37"/>
  <c r="Q50" i="36"/>
  <c r="P50" i="36"/>
  <c r="J46" i="37"/>
  <c r="I46" i="37"/>
  <c r="P27" i="37"/>
  <c r="Q27" i="37"/>
  <c r="J22" i="37"/>
  <c r="I22" i="37"/>
  <c r="I19" i="37"/>
  <c r="J19" i="37"/>
  <c r="I12" i="37"/>
  <c r="J12" i="37"/>
  <c r="J11" i="37"/>
  <c r="I11" i="37"/>
  <c r="I44" i="36"/>
  <c r="J44" i="36"/>
  <c r="J36" i="36"/>
  <c r="I36" i="36"/>
  <c r="Q32" i="36"/>
  <c r="P32" i="36"/>
  <c r="J31" i="36"/>
  <c r="I31" i="36"/>
  <c r="J25" i="36"/>
  <c r="I25" i="36"/>
  <c r="Q24" i="36"/>
  <c r="P24" i="36"/>
  <c r="J19" i="36"/>
  <c r="I19" i="36"/>
  <c r="Q18" i="36"/>
  <c r="P18" i="36"/>
  <c r="Q15" i="36"/>
  <c r="P15" i="36"/>
  <c r="Q10" i="36"/>
  <c r="P10" i="36"/>
  <c r="I10" i="36"/>
  <c r="J10" i="36"/>
  <c r="P9" i="36"/>
  <c r="Q9" i="36"/>
  <c r="J9" i="36"/>
  <c r="I9" i="36"/>
  <c r="AL17" i="35"/>
  <c r="AK17" i="35"/>
  <c r="AJ17" i="35"/>
  <c r="AK16" i="35"/>
  <c r="AJ16" i="35"/>
  <c r="AL16" i="35"/>
  <c r="AK15" i="35"/>
  <c r="AJ15" i="35"/>
  <c r="AL15" i="35"/>
  <c r="AL14" i="35"/>
  <c r="AK14" i="35"/>
  <c r="AJ14" i="35"/>
  <c r="AK13" i="35"/>
  <c r="AJ13" i="35"/>
  <c r="AL13" i="35"/>
  <c r="AK12" i="35"/>
  <c r="AJ12" i="35"/>
  <c r="AL12" i="35"/>
  <c r="AL11" i="35"/>
  <c r="AK11" i="35"/>
  <c r="AJ11" i="35"/>
  <c r="AK10" i="35"/>
  <c r="AJ10" i="35"/>
  <c r="AL10" i="35"/>
  <c r="AK9" i="35"/>
  <c r="AL9" i="35"/>
  <c r="AJ9" i="35"/>
  <c r="AL8" i="35"/>
  <c r="AK8" i="35"/>
  <c r="AJ8" i="35"/>
  <c r="Q47" i="37"/>
  <c r="P47" i="37"/>
  <c r="P34" i="37"/>
  <c r="Q34" i="37"/>
  <c r="P30" i="37"/>
  <c r="Q30" i="37"/>
  <c r="J24" i="37"/>
  <c r="I24" i="37"/>
  <c r="P15" i="37"/>
  <c r="Q15" i="37"/>
  <c r="P7" i="37"/>
  <c r="Q7" i="37"/>
  <c r="P13" i="37"/>
  <c r="Q13" i="37"/>
  <c r="P31" i="37"/>
  <c r="Q31" i="37"/>
  <c r="P48" i="37"/>
  <c r="Q48" i="37"/>
  <c r="Q49" i="37"/>
  <c r="P49" i="37"/>
  <c r="P16" i="37"/>
  <c r="Q16" i="37"/>
  <c r="P26" i="37"/>
  <c r="Q26" i="37"/>
  <c r="P42" i="37"/>
  <c r="Q42" i="37"/>
  <c r="P43" i="37"/>
  <c r="Q43" i="37"/>
  <c r="Q6" i="37"/>
  <c r="P6" i="37"/>
  <c r="P8" i="37"/>
  <c r="Q8" i="37"/>
  <c r="Q10" i="37"/>
  <c r="P10" i="37"/>
  <c r="Q12" i="37"/>
  <c r="P12" i="37"/>
  <c r="Q14" i="37"/>
  <c r="P14" i="37"/>
  <c r="P20" i="37"/>
  <c r="Q20" i="37"/>
  <c r="P21" i="37"/>
  <c r="Q21" i="37"/>
  <c r="P32" i="37"/>
  <c r="Q32" i="37"/>
  <c r="Q33" i="37"/>
  <c r="P33" i="37"/>
  <c r="P44" i="37"/>
  <c r="Q44" i="37"/>
  <c r="Q45" i="37"/>
  <c r="P45" i="37"/>
  <c r="P38" i="37"/>
  <c r="Q38" i="37"/>
  <c r="P39" i="37"/>
  <c r="Q39" i="37"/>
  <c r="P50" i="37"/>
  <c r="Q50" i="37"/>
  <c r="P51" i="37"/>
  <c r="Q51" i="37"/>
  <c r="Q17" i="37"/>
  <c r="P17" i="37"/>
  <c r="Q19" i="37"/>
  <c r="P19" i="37"/>
  <c r="P28" i="37"/>
  <c r="Q28" i="37"/>
  <c r="Q29" i="37"/>
  <c r="P29" i="37"/>
  <c r="P40" i="37"/>
  <c r="Q40" i="37"/>
  <c r="Q41" i="37"/>
  <c r="P41" i="37"/>
  <c r="J25" i="37"/>
  <c r="I25" i="37"/>
  <c r="J30" i="37"/>
  <c r="I30" i="37"/>
  <c r="J36" i="37"/>
  <c r="I36" i="37"/>
  <c r="J37" i="37"/>
  <c r="I37" i="37"/>
  <c r="J7" i="37"/>
  <c r="I7" i="37"/>
  <c r="I10" i="37"/>
  <c r="J10" i="37"/>
  <c r="J13" i="37"/>
  <c r="I13" i="37"/>
  <c r="I17" i="37"/>
  <c r="J17" i="37"/>
  <c r="J23" i="37"/>
  <c r="I23" i="37"/>
  <c r="J42" i="37"/>
  <c r="I42" i="37"/>
  <c r="I43" i="37"/>
  <c r="J43" i="37"/>
  <c r="I16" i="37"/>
  <c r="J16" i="37"/>
  <c r="J18" i="37"/>
  <c r="I18" i="37"/>
  <c r="J20" i="37"/>
  <c r="I20" i="37"/>
  <c r="I21" i="37"/>
  <c r="J21" i="37"/>
  <c r="J32" i="37"/>
  <c r="I32" i="37"/>
  <c r="J33" i="37"/>
  <c r="I33" i="37"/>
  <c r="J44" i="37"/>
  <c r="I44" i="37"/>
  <c r="J45" i="37"/>
  <c r="I45" i="37"/>
  <c r="J38" i="37"/>
  <c r="I38" i="37"/>
  <c r="I39" i="37"/>
  <c r="J39" i="37"/>
  <c r="J50" i="37"/>
  <c r="I50" i="37"/>
  <c r="I51" i="37"/>
  <c r="J51" i="37"/>
  <c r="J28" i="37"/>
  <c r="I28" i="37"/>
  <c r="J29" i="37"/>
  <c r="I29" i="37"/>
  <c r="J40" i="37"/>
  <c r="I40" i="37"/>
  <c r="J41" i="37"/>
  <c r="I41" i="37"/>
  <c r="V34" i="35"/>
  <c r="W34" i="35"/>
  <c r="V30" i="35"/>
  <c r="W30" i="35"/>
  <c r="AL39" i="35"/>
  <c r="AK39" i="35"/>
  <c r="W35" i="35"/>
  <c r="V35" i="35"/>
  <c r="W31" i="35"/>
  <c r="V31" i="35"/>
  <c r="AL30" i="35"/>
  <c r="AK30" i="35"/>
  <c r="AL32" i="35"/>
  <c r="AK32" i="35"/>
  <c r="AL34" i="35"/>
  <c r="AK34" i="35"/>
  <c r="AL36" i="35"/>
  <c r="AK36" i="35"/>
  <c r="AK31" i="35"/>
  <c r="AL31" i="35"/>
  <c r="AK33" i="35"/>
  <c r="AL33" i="35"/>
  <c r="AK35" i="35"/>
  <c r="AL35" i="35"/>
  <c r="AL37" i="35"/>
  <c r="AK37" i="35"/>
  <c r="W38" i="35"/>
  <c r="V38" i="35"/>
  <c r="W40" i="35"/>
  <c r="V40" i="35"/>
  <c r="J18" i="36"/>
  <c r="I18" i="36"/>
  <c r="I20" i="36"/>
  <c r="J20" i="36"/>
  <c r="W37" i="35"/>
  <c r="V37" i="35"/>
  <c r="W33" i="35"/>
  <c r="V33" i="35"/>
  <c r="H40" i="35"/>
  <c r="I40" i="35"/>
  <c r="I33" i="35"/>
  <c r="H33" i="35"/>
  <c r="I37" i="35"/>
  <c r="H37" i="35"/>
  <c r="I39" i="35"/>
  <c r="H39" i="35"/>
  <c r="H38" i="35"/>
  <c r="I38" i="35"/>
  <c r="I30" i="35"/>
  <c r="H30" i="35"/>
  <c r="I32" i="35"/>
  <c r="H32" i="35"/>
  <c r="I34" i="35"/>
  <c r="H34" i="35"/>
  <c r="I36" i="35"/>
  <c r="H36" i="35"/>
  <c r="J75" i="33"/>
  <c r="I87" i="33"/>
  <c r="J87" i="33" s="1"/>
  <c r="I109" i="33"/>
  <c r="J109" i="33" s="1"/>
  <c r="J97" i="33"/>
  <c r="J30" i="33"/>
  <c r="J43" i="33"/>
  <c r="J52" i="33"/>
  <c r="J65" i="33"/>
  <c r="AS8" i="35"/>
  <c r="AU8" i="35"/>
  <c r="AV8" i="35"/>
  <c r="AT8" i="35"/>
  <c r="AR8" i="35"/>
  <c r="AS11" i="35"/>
  <c r="AU11" i="35"/>
  <c r="AV11" i="35"/>
  <c r="AQ22" i="35"/>
  <c r="AT11" i="35"/>
  <c r="AR11" i="35"/>
  <c r="AS14" i="35"/>
  <c r="AU14" i="35"/>
  <c r="AV14" i="35"/>
  <c r="AT14" i="35"/>
  <c r="AR14" i="35"/>
  <c r="AS17" i="35"/>
  <c r="AU17" i="35"/>
  <c r="AV17" i="35"/>
  <c r="AT17" i="35"/>
  <c r="AR17" i="35"/>
  <c r="AS10" i="35"/>
  <c r="AU10" i="35"/>
  <c r="AT10" i="35"/>
  <c r="AR10" i="35"/>
  <c r="AV10" i="35"/>
  <c r="AS13" i="35"/>
  <c r="AU13" i="35"/>
  <c r="AT13" i="35"/>
  <c r="AR13" i="35"/>
  <c r="AV13" i="35"/>
  <c r="AS16" i="35"/>
  <c r="AU16" i="35"/>
  <c r="AT16" i="35"/>
  <c r="AR16" i="35"/>
  <c r="AV16" i="35"/>
  <c r="AS9" i="35"/>
  <c r="AU9" i="35"/>
  <c r="AT9" i="35"/>
  <c r="AR9" i="35"/>
  <c r="AV9" i="35"/>
  <c r="AS12" i="35"/>
  <c r="AU12" i="35"/>
  <c r="AT12" i="35"/>
  <c r="AV12" i="35"/>
  <c r="AR12" i="35"/>
  <c r="AS15" i="35"/>
  <c r="AU15" i="35"/>
  <c r="AT15" i="35"/>
  <c r="AR15" i="35"/>
  <c r="AV15" i="35"/>
  <c r="AS18" i="35"/>
  <c r="AU18" i="35"/>
  <c r="AT18" i="35"/>
  <c r="AR18" i="35"/>
  <c r="AV18" i="35"/>
  <c r="G87" i="33"/>
  <c r="H75" i="33"/>
  <c r="G109" i="33"/>
  <c r="H109" i="33" s="1"/>
  <c r="H97" i="33"/>
  <c r="E87" i="33"/>
  <c r="F87" i="33" s="1"/>
  <c r="F75" i="33"/>
  <c r="E109" i="33"/>
  <c r="F109" i="33" s="1"/>
  <c r="F97" i="33"/>
  <c r="L65" i="33"/>
  <c r="L52" i="33"/>
  <c r="N52" i="33"/>
  <c r="L43" i="33"/>
  <c r="N30" i="33"/>
  <c r="L30" i="33"/>
  <c r="K87" i="33"/>
  <c r="L75" i="33"/>
  <c r="K109" i="33"/>
  <c r="L109" i="33" s="1"/>
  <c r="L97" i="33"/>
  <c r="N103" i="31"/>
  <c r="N102" i="31"/>
  <c r="N101" i="31"/>
  <c r="N100" i="31"/>
  <c r="N99" i="31"/>
  <c r="N98" i="31"/>
  <c r="N97" i="31"/>
  <c r="N59" i="31"/>
  <c r="N58" i="31"/>
  <c r="N57" i="31"/>
  <c r="N30" i="31"/>
  <c r="N79" i="31"/>
  <c r="N76" i="31"/>
  <c r="N37" i="31"/>
  <c r="N36" i="31"/>
  <c r="N35" i="31"/>
  <c r="N34" i="31"/>
  <c r="N33" i="31"/>
  <c r="N32" i="31"/>
  <c r="N81" i="31"/>
  <c r="N78" i="31"/>
  <c r="N75" i="31"/>
  <c r="N54" i="31"/>
  <c r="N80" i="31"/>
  <c r="N56" i="31"/>
  <c r="N53" i="31"/>
  <c r="N55" i="31"/>
  <c r="N31" i="31"/>
  <c r="N77" i="31"/>
  <c r="D52" i="33"/>
  <c r="D30" i="33"/>
  <c r="M156" i="28"/>
  <c r="K156" i="28"/>
  <c r="J156" i="28"/>
  <c r="I156" i="28"/>
  <c r="L156" i="28"/>
  <c r="K154" i="28"/>
  <c r="L154" i="28"/>
  <c r="J154" i="28"/>
  <c r="I154" i="28"/>
  <c r="M154" i="28"/>
  <c r="I152" i="28"/>
  <c r="L152" i="28"/>
  <c r="K152" i="28"/>
  <c r="H160" i="28"/>
  <c r="J152" i="28"/>
  <c r="M152" i="28"/>
  <c r="K131" i="28"/>
  <c r="J131" i="28"/>
  <c r="I131" i="28"/>
  <c r="M131" i="28"/>
  <c r="L131" i="28"/>
  <c r="K112" i="28"/>
  <c r="J112" i="28"/>
  <c r="I112" i="28"/>
  <c r="M112" i="28"/>
  <c r="L112" i="28"/>
  <c r="K93" i="28"/>
  <c r="J93" i="28"/>
  <c r="I93" i="28"/>
  <c r="M93" i="28"/>
  <c r="L93" i="28"/>
  <c r="K73" i="28"/>
  <c r="J73" i="28"/>
  <c r="I73" i="28"/>
  <c r="M73" i="28"/>
  <c r="L73" i="28"/>
  <c r="K54" i="28"/>
  <c r="J54" i="28"/>
  <c r="I54" i="28"/>
  <c r="M54" i="28"/>
  <c r="H62" i="28"/>
  <c r="L54" i="28"/>
  <c r="I26" i="28"/>
  <c r="K26" i="28"/>
  <c r="H34" i="28"/>
  <c r="M26" i="28"/>
  <c r="L26" i="28"/>
  <c r="J26" i="28"/>
  <c r="K22" i="28"/>
  <c r="M22" i="28"/>
  <c r="I22" i="28"/>
  <c r="L22" i="28"/>
  <c r="J22" i="28"/>
  <c r="M143" i="28"/>
  <c r="L143" i="28"/>
  <c r="K143" i="28"/>
  <c r="I143" i="28"/>
  <c r="J143" i="28"/>
  <c r="K141" i="28"/>
  <c r="M141" i="28"/>
  <c r="L141" i="28"/>
  <c r="I141" i="28"/>
  <c r="J141" i="28"/>
  <c r="I139" i="28"/>
  <c r="M139" i="28"/>
  <c r="L139" i="28"/>
  <c r="J139" i="28"/>
  <c r="K139" i="28"/>
  <c r="M121" i="28"/>
  <c r="L121" i="28"/>
  <c r="K121" i="28"/>
  <c r="I121" i="28"/>
  <c r="J121" i="28"/>
  <c r="M101" i="28"/>
  <c r="L101" i="28"/>
  <c r="K101" i="28"/>
  <c r="I101" i="28"/>
  <c r="J101" i="28"/>
  <c r="M82" i="28"/>
  <c r="H90" i="28"/>
  <c r="L82" i="28"/>
  <c r="K82" i="28"/>
  <c r="I82" i="28"/>
  <c r="J82" i="28"/>
  <c r="M37" i="28"/>
  <c r="K37" i="28"/>
  <c r="I37" i="28"/>
  <c r="J37" i="28"/>
  <c r="L37" i="28"/>
  <c r="J12" i="28"/>
  <c r="I12" i="28"/>
  <c r="H20" i="28"/>
  <c r="M12" i="28"/>
  <c r="L12" i="28"/>
  <c r="K12" i="28"/>
  <c r="K99" i="28"/>
  <c r="J99" i="28"/>
  <c r="I99" i="28"/>
  <c r="M99" i="28"/>
  <c r="L99" i="28"/>
  <c r="K80" i="28"/>
  <c r="J80" i="28"/>
  <c r="I80" i="28"/>
  <c r="M80" i="28"/>
  <c r="L80" i="28"/>
  <c r="K60" i="28"/>
  <c r="J60" i="28"/>
  <c r="I60" i="28"/>
  <c r="M60" i="28"/>
  <c r="L60" i="28"/>
  <c r="I39" i="28"/>
  <c r="M39" i="28"/>
  <c r="K39" i="28"/>
  <c r="L39" i="28"/>
  <c r="J39" i="28"/>
  <c r="I19" i="28"/>
  <c r="K19" i="28"/>
  <c r="L19" i="28"/>
  <c r="J19" i="28"/>
  <c r="M19" i="28"/>
  <c r="K15" i="28"/>
  <c r="M15" i="28"/>
  <c r="J15" i="28"/>
  <c r="I15" i="28"/>
  <c r="L15" i="28"/>
  <c r="J10" i="28"/>
  <c r="I10" i="28"/>
  <c r="K10" i="28"/>
  <c r="M10" i="28"/>
  <c r="L10" i="28"/>
  <c r="L16" i="28"/>
  <c r="I16" i="28"/>
  <c r="J16" i="28"/>
  <c r="M16" i="28"/>
  <c r="K16" i="28"/>
  <c r="L23" i="28"/>
  <c r="M23" i="28"/>
  <c r="K23" i="28"/>
  <c r="J23" i="28"/>
  <c r="I23" i="28"/>
  <c r="L29" i="28"/>
  <c r="J29" i="28"/>
  <c r="M29" i="28"/>
  <c r="K29" i="28"/>
  <c r="I29" i="28"/>
  <c r="L36" i="28"/>
  <c r="J36" i="28"/>
  <c r="I36" i="28"/>
  <c r="K36" i="28"/>
  <c r="M36" i="28"/>
  <c r="L42" i="28"/>
  <c r="J42" i="28"/>
  <c r="M42" i="28"/>
  <c r="K42" i="28"/>
  <c r="I42" i="28"/>
  <c r="L55" i="28"/>
  <c r="K55" i="28"/>
  <c r="J55" i="28"/>
  <c r="M55" i="28"/>
  <c r="I55" i="28"/>
  <c r="L61" i="28"/>
  <c r="K61" i="28"/>
  <c r="J61" i="28"/>
  <c r="M61" i="28"/>
  <c r="I61" i="28"/>
  <c r="H76" i="28"/>
  <c r="L68" i="28"/>
  <c r="K68" i="28"/>
  <c r="J68" i="28"/>
  <c r="I68" i="28"/>
  <c r="M68" i="28"/>
  <c r="L74" i="28"/>
  <c r="K74" i="28"/>
  <c r="J74" i="28"/>
  <c r="M74" i="28"/>
  <c r="I74" i="28"/>
  <c r="L81" i="28"/>
  <c r="K81" i="28"/>
  <c r="J81" i="28"/>
  <c r="M81" i="28"/>
  <c r="I81" i="28"/>
  <c r="L87" i="28"/>
  <c r="K87" i="28"/>
  <c r="J87" i="28"/>
  <c r="I87" i="28"/>
  <c r="M87" i="28"/>
  <c r="L94" i="28"/>
  <c r="K94" i="28"/>
  <c r="J94" i="28"/>
  <c r="M94" i="28"/>
  <c r="I94" i="28"/>
  <c r="L100" i="28"/>
  <c r="K100" i="28"/>
  <c r="J100" i="28"/>
  <c r="M100" i="28"/>
  <c r="I100" i="28"/>
  <c r="L107" i="28"/>
  <c r="K107" i="28"/>
  <c r="J107" i="28"/>
  <c r="I107" i="28"/>
  <c r="M107" i="28"/>
  <c r="L113" i="28"/>
  <c r="K113" i="28"/>
  <c r="J113" i="28"/>
  <c r="M113" i="28"/>
  <c r="I113" i="28"/>
  <c r="L120" i="28"/>
  <c r="K120" i="28"/>
  <c r="J120" i="28"/>
  <c r="M120" i="28"/>
  <c r="I120" i="28"/>
  <c r="L126" i="28"/>
  <c r="K126" i="28"/>
  <c r="J126" i="28"/>
  <c r="I126" i="28"/>
  <c r="M126" i="28"/>
  <c r="I145" i="28"/>
  <c r="M145" i="28"/>
  <c r="L145" i="28"/>
  <c r="K145" i="28"/>
  <c r="J145" i="28"/>
  <c r="K148" i="28"/>
  <c r="M148" i="28"/>
  <c r="L148" i="28"/>
  <c r="J148" i="28"/>
  <c r="I148" i="28"/>
  <c r="M150" i="28"/>
  <c r="L150" i="28"/>
  <c r="K150" i="28"/>
  <c r="J150" i="28"/>
  <c r="I150" i="28"/>
  <c r="J33" i="28"/>
  <c r="L33" i="28"/>
  <c r="I33" i="28"/>
  <c r="M33" i="28"/>
  <c r="K33" i="28"/>
  <c r="J40" i="28"/>
  <c r="H48" i="28"/>
  <c r="L40" i="28"/>
  <c r="M40" i="28"/>
  <c r="K40" i="28"/>
  <c r="I40" i="28"/>
  <c r="J46" i="28"/>
  <c r="I46" i="28"/>
  <c r="L46" i="28"/>
  <c r="M46" i="28"/>
  <c r="K46" i="28"/>
  <c r="J53" i="28"/>
  <c r="I53" i="28"/>
  <c r="L53" i="28"/>
  <c r="M53" i="28"/>
  <c r="K53" i="28"/>
  <c r="J59" i="28"/>
  <c r="I59" i="28"/>
  <c r="L59" i="28"/>
  <c r="K59" i="28"/>
  <c r="M59" i="28"/>
  <c r="J66" i="28"/>
  <c r="I66" i="28"/>
  <c r="L66" i="28"/>
  <c r="M66" i="28"/>
  <c r="K66" i="28"/>
  <c r="J72" i="28"/>
  <c r="I72" i="28"/>
  <c r="L72" i="28"/>
  <c r="M72" i="28"/>
  <c r="K72" i="28"/>
  <c r="J79" i="28"/>
  <c r="I79" i="28"/>
  <c r="L79" i="28"/>
  <c r="M79" i="28"/>
  <c r="K79" i="28"/>
  <c r="J85" i="28"/>
  <c r="I85" i="28"/>
  <c r="L85" i="28"/>
  <c r="M85" i="28"/>
  <c r="K85" i="28"/>
  <c r="J92" i="28"/>
  <c r="I92" i="28"/>
  <c r="L92" i="28"/>
  <c r="M92" i="28"/>
  <c r="K92" i="28"/>
  <c r="J98" i="28"/>
  <c r="I98" i="28"/>
  <c r="L98" i="28"/>
  <c r="K98" i="28"/>
  <c r="M98" i="28"/>
  <c r="J111" i="28"/>
  <c r="I111" i="28"/>
  <c r="L111" i="28"/>
  <c r="M111" i="28"/>
  <c r="K111" i="28"/>
  <c r="J117" i="28"/>
  <c r="I117" i="28"/>
  <c r="L117" i="28"/>
  <c r="M117" i="28"/>
  <c r="K117" i="28"/>
  <c r="J124" i="28"/>
  <c r="I124" i="28"/>
  <c r="H132" i="28"/>
  <c r="L124" i="28"/>
  <c r="M124" i="28"/>
  <c r="K124" i="28"/>
  <c r="J130" i="28"/>
  <c r="I130" i="28"/>
  <c r="L130" i="28"/>
  <c r="M130" i="28"/>
  <c r="K130" i="28"/>
  <c r="J140" i="28"/>
  <c r="K140" i="28"/>
  <c r="I140" i="28"/>
  <c r="M140" i="28"/>
  <c r="L140" i="28"/>
  <c r="L142" i="28"/>
  <c r="J142" i="28"/>
  <c r="I142" i="28"/>
  <c r="M142" i="28"/>
  <c r="K142" i="28"/>
  <c r="I158" i="28"/>
  <c r="K158" i="28"/>
  <c r="J158" i="28"/>
  <c r="M158" i="28"/>
  <c r="L158" i="28"/>
  <c r="I45" i="28"/>
  <c r="M45" i="28"/>
  <c r="K45" i="28"/>
  <c r="J45" i="28"/>
  <c r="L45" i="28"/>
  <c r="I52" i="28"/>
  <c r="M52" i="28"/>
  <c r="K52" i="28"/>
  <c r="L52" i="28"/>
  <c r="J52" i="28"/>
  <c r="I58" i="28"/>
  <c r="M58" i="28"/>
  <c r="K58" i="28"/>
  <c r="L58" i="28"/>
  <c r="J58" i="28"/>
  <c r="I65" i="28"/>
  <c r="M65" i="28"/>
  <c r="K65" i="28"/>
  <c r="L65" i="28"/>
  <c r="J65" i="28"/>
  <c r="I71" i="28"/>
  <c r="M71" i="28"/>
  <c r="K71" i="28"/>
  <c r="L71" i="28"/>
  <c r="J71" i="28"/>
  <c r="I78" i="28"/>
  <c r="M78" i="28"/>
  <c r="K78" i="28"/>
  <c r="L78" i="28"/>
  <c r="J78" i="28"/>
  <c r="I84" i="28"/>
  <c r="M84" i="28"/>
  <c r="K84" i="28"/>
  <c r="J84" i="28"/>
  <c r="L84" i="28"/>
  <c r="I97" i="28"/>
  <c r="M97" i="28"/>
  <c r="K97" i="28"/>
  <c r="L97" i="28"/>
  <c r="J97" i="28"/>
  <c r="I103" i="28"/>
  <c r="M103" i="28"/>
  <c r="K103" i="28"/>
  <c r="L103" i="28"/>
  <c r="J103" i="28"/>
  <c r="I110" i="28"/>
  <c r="M110" i="28"/>
  <c r="K110" i="28"/>
  <c r="L110" i="28"/>
  <c r="J110" i="28"/>
  <c r="H118" i="28"/>
  <c r="I116" i="28"/>
  <c r="M116" i="28"/>
  <c r="K116" i="28"/>
  <c r="L116" i="28"/>
  <c r="J116" i="28"/>
  <c r="I123" i="28"/>
  <c r="M123" i="28"/>
  <c r="K123" i="28"/>
  <c r="J123" i="28"/>
  <c r="L123" i="28"/>
  <c r="I129" i="28"/>
  <c r="M129" i="28"/>
  <c r="K129" i="28"/>
  <c r="L129" i="28"/>
  <c r="J129" i="28"/>
  <c r="L149" i="28"/>
  <c r="I149" i="28"/>
  <c r="K149" i="28"/>
  <c r="M149" i="28"/>
  <c r="J149" i="28"/>
  <c r="J18" i="28"/>
  <c r="M18" i="28"/>
  <c r="L18" i="28"/>
  <c r="K18" i="28"/>
  <c r="I18" i="28"/>
  <c r="J25" i="28"/>
  <c r="K25" i="28"/>
  <c r="I25" i="28"/>
  <c r="L25" i="28"/>
  <c r="M25" i="28"/>
  <c r="L31" i="28"/>
  <c r="J31" i="28"/>
  <c r="M31" i="28"/>
  <c r="K31" i="28"/>
  <c r="I31" i="28"/>
  <c r="L38" i="28"/>
  <c r="J38" i="28"/>
  <c r="K38" i="28"/>
  <c r="I38" i="28"/>
  <c r="M38" i="28"/>
  <c r="L44" i="28"/>
  <c r="J44" i="28"/>
  <c r="M44" i="28"/>
  <c r="K44" i="28"/>
  <c r="I44" i="28"/>
  <c r="M51" i="28"/>
  <c r="L51" i="28"/>
  <c r="J51" i="28"/>
  <c r="K51" i="28"/>
  <c r="I51" i="28"/>
  <c r="M57" i="28"/>
  <c r="L57" i="28"/>
  <c r="J57" i="28"/>
  <c r="K57" i="28"/>
  <c r="I57" i="28"/>
  <c r="M64" i="28"/>
  <c r="L64" i="28"/>
  <c r="J64" i="28"/>
  <c r="K64" i="28"/>
  <c r="I64" i="28"/>
  <c r="M70" i="28"/>
  <c r="L70" i="28"/>
  <c r="J70" i="28"/>
  <c r="I70" i="28"/>
  <c r="K70" i="28"/>
  <c r="M83" i="28"/>
  <c r="L83" i="28"/>
  <c r="J83" i="28"/>
  <c r="K83" i="28"/>
  <c r="I83" i="28"/>
  <c r="M89" i="28"/>
  <c r="L89" i="28"/>
  <c r="J89" i="28"/>
  <c r="K89" i="28"/>
  <c r="I89" i="28"/>
  <c r="M96" i="28"/>
  <c r="H104" i="28"/>
  <c r="L96" i="28"/>
  <c r="J96" i="28"/>
  <c r="K96" i="28"/>
  <c r="I96" i="28"/>
  <c r="M102" i="28"/>
  <c r="L102" i="28"/>
  <c r="J102" i="28"/>
  <c r="K102" i="28"/>
  <c r="I102" i="28"/>
  <c r="M109" i="28"/>
  <c r="L109" i="28"/>
  <c r="J109" i="28"/>
  <c r="I109" i="28"/>
  <c r="K109" i="28"/>
  <c r="M115" i="28"/>
  <c r="L115" i="28"/>
  <c r="J115" i="28"/>
  <c r="K115" i="28"/>
  <c r="I115" i="28"/>
  <c r="M122" i="28"/>
  <c r="L122" i="28"/>
  <c r="J122" i="28"/>
  <c r="K122" i="28"/>
  <c r="I122" i="28"/>
  <c r="M128" i="28"/>
  <c r="L128" i="28"/>
  <c r="J128" i="28"/>
  <c r="K128" i="28"/>
  <c r="I128" i="28"/>
  <c r="K135" i="28"/>
  <c r="M135" i="28"/>
  <c r="J135" i="28"/>
  <c r="L135" i="28"/>
  <c r="I135" i="28"/>
  <c r="M137" i="28"/>
  <c r="L137" i="28"/>
  <c r="J137" i="28"/>
  <c r="K137" i="28"/>
  <c r="I137" i="28"/>
  <c r="J153" i="28"/>
  <c r="M153" i="28"/>
  <c r="K153" i="28"/>
  <c r="L153" i="28"/>
  <c r="I153" i="28"/>
  <c r="L155" i="28"/>
  <c r="M155" i="28"/>
  <c r="J155" i="28"/>
  <c r="K155" i="28"/>
  <c r="I155" i="28"/>
  <c r="K138" i="28"/>
  <c r="H146" i="28"/>
  <c r="J138" i="28"/>
  <c r="I138" i="28"/>
  <c r="M138" i="28"/>
  <c r="L138" i="28"/>
  <c r="J144" i="28"/>
  <c r="I144" i="28"/>
  <c r="L144" i="28"/>
  <c r="M144" i="28"/>
  <c r="K144" i="28"/>
  <c r="I151" i="28"/>
  <c r="M151" i="28"/>
  <c r="K151" i="28"/>
  <c r="L151" i="28"/>
  <c r="J151" i="28"/>
  <c r="M157" i="28"/>
  <c r="L157" i="28"/>
  <c r="J157" i="28"/>
  <c r="K157" i="28"/>
  <c r="I157" i="28"/>
  <c r="I156" i="26"/>
  <c r="K156" i="26"/>
  <c r="J156" i="26"/>
  <c r="K159" i="26"/>
  <c r="J159" i="26"/>
  <c r="I159" i="26"/>
  <c r="K157" i="26"/>
  <c r="J157" i="26"/>
  <c r="I157" i="26"/>
  <c r="K155" i="26"/>
  <c r="J155" i="26"/>
  <c r="I155" i="26"/>
  <c r="K153" i="26"/>
  <c r="J153" i="26"/>
  <c r="I153" i="26"/>
  <c r="K151" i="26"/>
  <c r="J151" i="26"/>
  <c r="I151" i="26"/>
  <c r="K149" i="26"/>
  <c r="J149" i="26"/>
  <c r="I149" i="26"/>
  <c r="K144" i="26"/>
  <c r="J144" i="26"/>
  <c r="I144" i="26"/>
  <c r="K142" i="26"/>
  <c r="J142" i="26"/>
  <c r="I142" i="26"/>
  <c r="K140" i="26"/>
  <c r="J140" i="26"/>
  <c r="I140" i="26"/>
  <c r="K138" i="26"/>
  <c r="J138" i="26"/>
  <c r="H146" i="26"/>
  <c r="I138" i="26"/>
  <c r="K136" i="26"/>
  <c r="J136" i="26"/>
  <c r="I136" i="26"/>
  <c r="K134" i="26"/>
  <c r="J134" i="26"/>
  <c r="I134" i="26"/>
  <c r="K131" i="26"/>
  <c r="J131" i="26"/>
  <c r="I131" i="26"/>
  <c r="K129" i="26"/>
  <c r="J129" i="26"/>
  <c r="I129" i="26"/>
  <c r="K127" i="26"/>
  <c r="J127" i="26"/>
  <c r="I127" i="26"/>
  <c r="K125" i="26"/>
  <c r="J125" i="26"/>
  <c r="I125" i="26"/>
  <c r="K123" i="26"/>
  <c r="J123" i="26"/>
  <c r="I123" i="26"/>
  <c r="K121" i="26"/>
  <c r="J121" i="26"/>
  <c r="I121" i="26"/>
  <c r="K116" i="26"/>
  <c r="J116" i="26"/>
  <c r="I116" i="26"/>
  <c r="K114" i="26"/>
  <c r="J114" i="26"/>
  <c r="I114" i="26"/>
  <c r="K112" i="26"/>
  <c r="J112" i="26"/>
  <c r="I112" i="26"/>
  <c r="K110" i="26"/>
  <c r="J110" i="26"/>
  <c r="H118" i="26"/>
  <c r="I110" i="26"/>
  <c r="K108" i="26"/>
  <c r="J108" i="26"/>
  <c r="I108" i="26"/>
  <c r="K106" i="26"/>
  <c r="J106" i="26"/>
  <c r="I106" i="26"/>
  <c r="K103" i="26"/>
  <c r="J103" i="26"/>
  <c r="I103" i="26"/>
  <c r="K101" i="26"/>
  <c r="J101" i="26"/>
  <c r="I101" i="26"/>
  <c r="J99" i="26"/>
  <c r="K99" i="26"/>
  <c r="I99" i="26"/>
  <c r="J97" i="26"/>
  <c r="K97" i="26"/>
  <c r="I97" i="26"/>
  <c r="J95" i="26"/>
  <c r="K95" i="26"/>
  <c r="I95" i="26"/>
  <c r="J93" i="26"/>
  <c r="K93" i="26"/>
  <c r="I93" i="26"/>
  <c r="J88" i="26"/>
  <c r="K88" i="26"/>
  <c r="I88" i="26"/>
  <c r="J86" i="26"/>
  <c r="K86" i="26"/>
  <c r="I86" i="26"/>
  <c r="J84" i="26"/>
  <c r="K84" i="26"/>
  <c r="I84" i="26"/>
  <c r="J82" i="26"/>
  <c r="H90" i="26"/>
  <c r="K82" i="26"/>
  <c r="I82" i="26"/>
  <c r="J80" i="26"/>
  <c r="K80" i="26"/>
  <c r="I80" i="26"/>
  <c r="J78" i="26"/>
  <c r="K78" i="26"/>
  <c r="I78" i="26"/>
  <c r="J75" i="26"/>
  <c r="K75" i="26"/>
  <c r="I75" i="26"/>
  <c r="J73" i="26"/>
  <c r="K73" i="26"/>
  <c r="I73" i="26"/>
  <c r="J71" i="26"/>
  <c r="K71" i="26"/>
  <c r="I71" i="26"/>
  <c r="J69" i="26"/>
  <c r="K69" i="26"/>
  <c r="I69" i="26"/>
  <c r="J67" i="26"/>
  <c r="K67" i="26"/>
  <c r="I67" i="26"/>
  <c r="J65" i="26"/>
  <c r="K65" i="26"/>
  <c r="I65" i="26"/>
  <c r="J60" i="26"/>
  <c r="K60" i="26"/>
  <c r="I60" i="26"/>
  <c r="J58" i="26"/>
  <c r="K58" i="26"/>
  <c r="I58" i="26"/>
  <c r="J56" i="26"/>
  <c r="K56" i="26"/>
  <c r="I56" i="26"/>
  <c r="J54" i="26"/>
  <c r="H62" i="26"/>
  <c r="K54" i="26"/>
  <c r="I54" i="26"/>
  <c r="J52" i="26"/>
  <c r="K52" i="26"/>
  <c r="I52" i="26"/>
  <c r="J50" i="26"/>
  <c r="K50" i="26"/>
  <c r="I50" i="26"/>
  <c r="J47" i="26"/>
  <c r="K47" i="26"/>
  <c r="I47" i="26"/>
  <c r="J45" i="26"/>
  <c r="I45" i="26"/>
  <c r="K45" i="26"/>
  <c r="J43" i="26"/>
  <c r="I43" i="26"/>
  <c r="K43" i="26"/>
  <c r="K41" i="26"/>
  <c r="I41" i="26"/>
  <c r="J41" i="26"/>
  <c r="I39" i="26"/>
  <c r="K39" i="26"/>
  <c r="J39" i="26"/>
  <c r="K37" i="26"/>
  <c r="I37" i="26"/>
  <c r="J37" i="26"/>
  <c r="K32" i="26"/>
  <c r="I32" i="26"/>
  <c r="J32" i="26"/>
  <c r="I30" i="26"/>
  <c r="K30" i="26"/>
  <c r="J30" i="26"/>
  <c r="K28" i="26"/>
  <c r="I28" i="26"/>
  <c r="J28" i="26"/>
  <c r="H34" i="26"/>
  <c r="I26" i="26"/>
  <c r="K26" i="26"/>
  <c r="J26" i="26"/>
  <c r="K24" i="26"/>
  <c r="I24" i="26"/>
  <c r="J24" i="26"/>
  <c r="I22" i="26"/>
  <c r="K22" i="26"/>
  <c r="J22" i="26"/>
  <c r="K19" i="26"/>
  <c r="I19" i="26"/>
  <c r="J19" i="26"/>
  <c r="I17" i="26"/>
  <c r="K17" i="26"/>
  <c r="J17" i="26"/>
  <c r="K15" i="26"/>
  <c r="I15" i="26"/>
  <c r="J15" i="26"/>
  <c r="I13" i="26"/>
  <c r="K13" i="26"/>
  <c r="J13" i="26"/>
  <c r="K11" i="26"/>
  <c r="I11" i="26"/>
  <c r="J11" i="26"/>
  <c r="I9" i="26"/>
  <c r="K9" i="26"/>
  <c r="J9" i="26"/>
  <c r="K11" i="27"/>
  <c r="J11" i="27"/>
  <c r="I11" i="27"/>
  <c r="K9" i="27"/>
  <c r="J9" i="27"/>
  <c r="I9" i="27"/>
  <c r="J13" i="27"/>
  <c r="K13" i="27"/>
  <c r="I13" i="27"/>
  <c r="K41" i="27"/>
  <c r="J41" i="27"/>
  <c r="I41" i="27"/>
  <c r="K45" i="27"/>
  <c r="J45" i="27"/>
  <c r="I45" i="27"/>
  <c r="K50" i="27"/>
  <c r="J50" i="27"/>
  <c r="I50" i="27"/>
  <c r="K54" i="27"/>
  <c r="J54" i="27"/>
  <c r="I54" i="27"/>
  <c r="H62" i="27"/>
  <c r="K58" i="27"/>
  <c r="J58" i="27"/>
  <c r="I58" i="27"/>
  <c r="K67" i="27"/>
  <c r="J67" i="27"/>
  <c r="I67" i="27"/>
  <c r="K71" i="27"/>
  <c r="J71" i="27"/>
  <c r="I71" i="27"/>
  <c r="K75" i="27"/>
  <c r="J75" i="27"/>
  <c r="I75" i="27"/>
  <c r="K80" i="27"/>
  <c r="J80" i="27"/>
  <c r="I80" i="27"/>
  <c r="K84" i="27"/>
  <c r="J84" i="27"/>
  <c r="I84" i="27"/>
  <c r="K88" i="27"/>
  <c r="J88" i="27"/>
  <c r="I88" i="27"/>
  <c r="K93" i="27"/>
  <c r="J93" i="27"/>
  <c r="I93" i="27"/>
  <c r="K97" i="27"/>
  <c r="J97" i="27"/>
  <c r="I97" i="27"/>
  <c r="K101" i="27"/>
  <c r="J101" i="27"/>
  <c r="I101" i="27"/>
  <c r="K106" i="27"/>
  <c r="J106" i="27"/>
  <c r="I106" i="27"/>
  <c r="K110" i="27"/>
  <c r="J110" i="27"/>
  <c r="I110" i="27"/>
  <c r="H118" i="27"/>
  <c r="K114" i="27"/>
  <c r="J114" i="27"/>
  <c r="I114" i="27"/>
  <c r="K123" i="27"/>
  <c r="J123" i="27"/>
  <c r="I123" i="27"/>
  <c r="K127" i="27"/>
  <c r="J127" i="27"/>
  <c r="I127" i="27"/>
  <c r="K131" i="27"/>
  <c r="J131" i="27"/>
  <c r="I131" i="27"/>
  <c r="K136" i="27"/>
  <c r="J136" i="27"/>
  <c r="I136" i="27"/>
  <c r="K140" i="27"/>
  <c r="J140" i="27"/>
  <c r="I140" i="27"/>
  <c r="K144" i="27"/>
  <c r="J144" i="27"/>
  <c r="I144" i="27"/>
  <c r="K149" i="27"/>
  <c r="J149" i="27"/>
  <c r="I149" i="27"/>
  <c r="K153" i="27"/>
  <c r="J153" i="27"/>
  <c r="I153" i="27"/>
  <c r="K157" i="27"/>
  <c r="J157" i="27"/>
  <c r="I157" i="27"/>
  <c r="J15" i="27"/>
  <c r="I15" i="27"/>
  <c r="K15" i="27"/>
  <c r="J8" i="27"/>
  <c r="I8" i="27"/>
  <c r="K8" i="27"/>
  <c r="J10" i="27"/>
  <c r="I10" i="27"/>
  <c r="K10" i="27"/>
  <c r="H20" i="27"/>
  <c r="J12" i="27"/>
  <c r="I12" i="27"/>
  <c r="K12" i="27"/>
  <c r="J16" i="27"/>
  <c r="K16" i="27"/>
  <c r="I16" i="27"/>
  <c r="J18" i="27"/>
  <c r="K18" i="27"/>
  <c r="I18" i="27"/>
  <c r="J23" i="27"/>
  <c r="K23" i="27"/>
  <c r="I23" i="27"/>
  <c r="J25" i="27"/>
  <c r="K25" i="27"/>
  <c r="I25" i="27"/>
  <c r="J27" i="27"/>
  <c r="I27" i="27"/>
  <c r="K27" i="27"/>
  <c r="J29" i="27"/>
  <c r="K29" i="27"/>
  <c r="I29" i="27"/>
  <c r="J31" i="27"/>
  <c r="K31" i="27"/>
  <c r="I31" i="27"/>
  <c r="J33" i="27"/>
  <c r="I33" i="27"/>
  <c r="K33" i="27"/>
  <c r="J36" i="27"/>
  <c r="K36" i="27"/>
  <c r="I36" i="27"/>
  <c r="J38" i="27"/>
  <c r="K38" i="27"/>
  <c r="I38" i="27"/>
  <c r="H48" i="27"/>
  <c r="J40" i="27"/>
  <c r="I40" i="27"/>
  <c r="K40" i="27"/>
  <c r="K42" i="27"/>
  <c r="I42" i="27"/>
  <c r="J42" i="27"/>
  <c r="J44" i="27"/>
  <c r="I44" i="27"/>
  <c r="K44" i="27"/>
  <c r="K46" i="27"/>
  <c r="I46" i="27"/>
  <c r="J46" i="27"/>
  <c r="K51" i="27"/>
  <c r="I51" i="27"/>
  <c r="J51" i="27"/>
  <c r="J53" i="27"/>
  <c r="I53" i="27"/>
  <c r="K53" i="27"/>
  <c r="K55" i="27"/>
  <c r="I55" i="27"/>
  <c r="J55" i="27"/>
  <c r="J57" i="27"/>
  <c r="I57" i="27"/>
  <c r="K57" i="27"/>
  <c r="K59" i="27"/>
  <c r="I59" i="27"/>
  <c r="J59" i="27"/>
  <c r="J61" i="27"/>
  <c r="I61" i="27"/>
  <c r="K61" i="27"/>
  <c r="K64" i="27"/>
  <c r="I64" i="27"/>
  <c r="J64" i="27"/>
  <c r="J66" i="27"/>
  <c r="I66" i="27"/>
  <c r="K66" i="27"/>
  <c r="H76" i="27"/>
  <c r="K68" i="27"/>
  <c r="I68" i="27"/>
  <c r="J68" i="27"/>
  <c r="J70" i="27"/>
  <c r="I70" i="27"/>
  <c r="K70" i="27"/>
  <c r="K72" i="27"/>
  <c r="I72" i="27"/>
  <c r="J72" i="27"/>
  <c r="J74" i="27"/>
  <c r="I74" i="27"/>
  <c r="K74" i="27"/>
  <c r="J79" i="27"/>
  <c r="I79" i="27"/>
  <c r="K79" i="27"/>
  <c r="K81" i="27"/>
  <c r="I81" i="27"/>
  <c r="J81" i="27"/>
  <c r="J83" i="27"/>
  <c r="I83" i="27"/>
  <c r="K83" i="27"/>
  <c r="K85" i="27"/>
  <c r="I85" i="27"/>
  <c r="J85" i="27"/>
  <c r="J87" i="27"/>
  <c r="I87" i="27"/>
  <c r="K87" i="27"/>
  <c r="K89" i="27"/>
  <c r="I89" i="27"/>
  <c r="J89" i="27"/>
  <c r="J92" i="27"/>
  <c r="I92" i="27"/>
  <c r="K92" i="27"/>
  <c r="K94" i="27"/>
  <c r="I94" i="27"/>
  <c r="J94" i="27"/>
  <c r="H104" i="27"/>
  <c r="J96" i="27"/>
  <c r="I96" i="27"/>
  <c r="K96" i="27"/>
  <c r="K98" i="27"/>
  <c r="I98" i="27"/>
  <c r="J98" i="27"/>
  <c r="J100" i="27"/>
  <c r="I100" i="27"/>
  <c r="K100" i="27"/>
  <c r="K102" i="27"/>
  <c r="I102" i="27"/>
  <c r="J102" i="27"/>
  <c r="K107" i="27"/>
  <c r="I107" i="27"/>
  <c r="J107" i="27"/>
  <c r="J109" i="27"/>
  <c r="I109" i="27"/>
  <c r="K109" i="27"/>
  <c r="K111" i="27"/>
  <c r="I111" i="27"/>
  <c r="J111" i="27"/>
  <c r="J113" i="27"/>
  <c r="I113" i="27"/>
  <c r="K113" i="27"/>
  <c r="K115" i="27"/>
  <c r="I115" i="27"/>
  <c r="J115" i="27"/>
  <c r="J117" i="27"/>
  <c r="I117" i="27"/>
  <c r="K117" i="27"/>
  <c r="K120" i="27"/>
  <c r="J120" i="27"/>
  <c r="I120" i="27"/>
  <c r="J122" i="27"/>
  <c r="I122" i="27"/>
  <c r="K122" i="27"/>
  <c r="H132" i="27"/>
  <c r="K124" i="27"/>
  <c r="J124" i="27"/>
  <c r="I124" i="27"/>
  <c r="J126" i="27"/>
  <c r="I126" i="27"/>
  <c r="K126" i="27"/>
  <c r="K128" i="27"/>
  <c r="J128" i="27"/>
  <c r="I128" i="27"/>
  <c r="J130" i="27"/>
  <c r="I130" i="27"/>
  <c r="K130" i="27"/>
  <c r="J135" i="27"/>
  <c r="I135" i="27"/>
  <c r="K135" i="27"/>
  <c r="K137" i="27"/>
  <c r="J137" i="27"/>
  <c r="I137" i="27"/>
  <c r="J139" i="27"/>
  <c r="I139" i="27"/>
  <c r="K139" i="27"/>
  <c r="K141" i="27"/>
  <c r="J141" i="27"/>
  <c r="I141" i="27"/>
  <c r="J143" i="27"/>
  <c r="I143" i="27"/>
  <c r="K143" i="27"/>
  <c r="K145" i="27"/>
  <c r="J145" i="27"/>
  <c r="I145" i="27"/>
  <c r="J148" i="27"/>
  <c r="I148" i="27"/>
  <c r="K148" i="27"/>
  <c r="K150" i="27"/>
  <c r="J150" i="27"/>
  <c r="I150" i="27"/>
  <c r="H160" i="27"/>
  <c r="J152" i="27"/>
  <c r="I152" i="27"/>
  <c r="K152" i="27"/>
  <c r="K154" i="27"/>
  <c r="J154" i="27"/>
  <c r="I154" i="27"/>
  <c r="J156" i="27"/>
  <c r="I156" i="27"/>
  <c r="K156" i="27"/>
  <c r="K158" i="27"/>
  <c r="J158" i="27"/>
  <c r="I158" i="27"/>
  <c r="L107" i="25"/>
  <c r="L104" i="25"/>
  <c r="L103" i="25"/>
  <c r="L102" i="25"/>
  <c r="L101" i="25"/>
  <c r="L100" i="25"/>
  <c r="L99" i="25"/>
  <c r="L98" i="25"/>
  <c r="L97" i="25"/>
  <c r="L63" i="25"/>
  <c r="L60" i="25"/>
  <c r="L59" i="25"/>
  <c r="L58" i="25"/>
  <c r="L57" i="25"/>
  <c r="L56" i="25"/>
  <c r="L83" i="25"/>
  <c r="L81" i="25"/>
  <c r="L78" i="25"/>
  <c r="L75" i="25"/>
  <c r="L64" i="25"/>
  <c r="L42" i="25"/>
  <c r="L39" i="25"/>
  <c r="L85" i="25"/>
  <c r="L61" i="25"/>
  <c r="L55" i="25"/>
  <c r="L54" i="25"/>
  <c r="L53" i="25"/>
  <c r="L106" i="25"/>
  <c r="L84" i="25"/>
  <c r="L108" i="25"/>
  <c r="L80" i="25"/>
  <c r="L77" i="25"/>
  <c r="L65" i="25"/>
  <c r="L41" i="25"/>
  <c r="L38" i="25"/>
  <c r="L37" i="25"/>
  <c r="L36" i="25"/>
  <c r="L35" i="25"/>
  <c r="L34" i="25"/>
  <c r="L33" i="25"/>
  <c r="L32" i="25"/>
  <c r="L31" i="25"/>
  <c r="L105" i="25"/>
  <c r="L86" i="25"/>
  <c r="L40" i="25"/>
  <c r="L76" i="25"/>
  <c r="L87" i="25"/>
  <c r="L79" i="25"/>
  <c r="L43" i="25"/>
  <c r="L109" i="25"/>
  <c r="L82" i="25"/>
  <c r="L62" i="25"/>
  <c r="I51" i="25"/>
  <c r="I29" i="25"/>
  <c r="L30" i="25" s="1"/>
  <c r="I73" i="25"/>
  <c r="L74" i="25" s="1"/>
  <c r="I95" i="25"/>
  <c r="G7" i="25"/>
  <c r="J8" i="25" s="1"/>
  <c r="W9" i="22"/>
  <c r="V9" i="22"/>
  <c r="X9" i="22"/>
  <c r="W19" i="22"/>
  <c r="X19" i="22"/>
  <c r="V19" i="22"/>
  <c r="U21" i="22"/>
  <c r="W13" i="22"/>
  <c r="V13" i="22"/>
  <c r="X13" i="22"/>
  <c r="N57" i="24"/>
  <c r="N54" i="24"/>
  <c r="N58" i="24"/>
  <c r="N55" i="24"/>
  <c r="N59" i="24"/>
  <c r="N56" i="24"/>
  <c r="N53" i="24"/>
  <c r="W17" i="22"/>
  <c r="X17" i="22"/>
  <c r="V17" i="22"/>
  <c r="W11" i="22"/>
  <c r="X11" i="22"/>
  <c r="V11" i="22"/>
  <c r="L19" i="22"/>
  <c r="J19" i="22"/>
  <c r="K19" i="22"/>
  <c r="H153" i="21"/>
  <c r="I153" i="21"/>
  <c r="H140" i="21"/>
  <c r="G148" i="21"/>
  <c r="I140" i="21"/>
  <c r="H127" i="21"/>
  <c r="I127" i="21"/>
  <c r="H114" i="21"/>
  <c r="I114" i="21"/>
  <c r="H101" i="21"/>
  <c r="I101" i="21"/>
  <c r="H88" i="21"/>
  <c r="I88" i="21"/>
  <c r="H75" i="21"/>
  <c r="I75" i="21"/>
  <c r="H62" i="21"/>
  <c r="I62" i="21"/>
  <c r="I44" i="21"/>
  <c r="H44" i="21"/>
  <c r="I38" i="21"/>
  <c r="H38" i="21"/>
  <c r="I31" i="21"/>
  <c r="H31" i="21"/>
  <c r="I25" i="21"/>
  <c r="H25" i="21"/>
  <c r="I59" i="21"/>
  <c r="H59" i="21"/>
  <c r="I66" i="21"/>
  <c r="H66" i="21"/>
  <c r="I72" i="21"/>
  <c r="H72" i="21"/>
  <c r="I85" i="21"/>
  <c r="H85" i="21"/>
  <c r="I91" i="21"/>
  <c r="H91" i="21"/>
  <c r="G106" i="21"/>
  <c r="I98" i="21"/>
  <c r="H98" i="21"/>
  <c r="I104" i="21"/>
  <c r="H104" i="21"/>
  <c r="I111" i="21"/>
  <c r="H111" i="21"/>
  <c r="I117" i="21"/>
  <c r="H117" i="21"/>
  <c r="I124" i="21"/>
  <c r="H124" i="21"/>
  <c r="I130" i="21"/>
  <c r="H130" i="21"/>
  <c r="I137" i="21"/>
  <c r="H137" i="21"/>
  <c r="I143" i="21"/>
  <c r="H143" i="21"/>
  <c r="I150" i="21"/>
  <c r="H150" i="21"/>
  <c r="I156" i="21"/>
  <c r="H156" i="21"/>
  <c r="I55" i="21"/>
  <c r="H55" i="21"/>
  <c r="I61" i="21"/>
  <c r="H61" i="21"/>
  <c r="I68" i="21"/>
  <c r="H68" i="21"/>
  <c r="I74" i="21"/>
  <c r="H74" i="21"/>
  <c r="I81" i="21"/>
  <c r="H81" i="21"/>
  <c r="I87" i="21"/>
  <c r="H87" i="21"/>
  <c r="I94" i="21"/>
  <c r="H94" i="21"/>
  <c r="I100" i="21"/>
  <c r="H100" i="21"/>
  <c r="I113" i="21"/>
  <c r="H113" i="21"/>
  <c r="I119" i="21"/>
  <c r="H119" i="21"/>
  <c r="G134" i="21"/>
  <c r="I126" i="21"/>
  <c r="H126" i="21"/>
  <c r="I132" i="21"/>
  <c r="H132" i="21"/>
  <c r="I139" i="21"/>
  <c r="H139" i="21"/>
  <c r="I145" i="21"/>
  <c r="H145" i="21"/>
  <c r="I152" i="21"/>
  <c r="H152" i="21"/>
  <c r="I158" i="21"/>
  <c r="H158" i="21"/>
  <c r="I57" i="21"/>
  <c r="H57" i="21"/>
  <c r="I63" i="21"/>
  <c r="H63" i="21"/>
  <c r="G78" i="21"/>
  <c r="I70" i="21"/>
  <c r="H70" i="21"/>
  <c r="I76" i="21"/>
  <c r="H76" i="21"/>
  <c r="I83" i="21"/>
  <c r="H83" i="21"/>
  <c r="I89" i="21"/>
  <c r="H89" i="21"/>
  <c r="I96" i="21"/>
  <c r="H96" i="21"/>
  <c r="I102" i="21"/>
  <c r="H102" i="21"/>
  <c r="I109" i="21"/>
  <c r="H109" i="21"/>
  <c r="I115" i="21"/>
  <c r="H115" i="21"/>
  <c r="I122" i="21"/>
  <c r="H122" i="21"/>
  <c r="I128" i="21"/>
  <c r="H128" i="21"/>
  <c r="I141" i="21"/>
  <c r="H141" i="21"/>
  <c r="I147" i="21"/>
  <c r="H147" i="21"/>
  <c r="G162" i="21"/>
  <c r="I154" i="21"/>
  <c r="H154" i="21"/>
  <c r="I160" i="21"/>
  <c r="H160" i="21"/>
  <c r="L86" i="24"/>
  <c r="L83" i="24"/>
  <c r="L84" i="24"/>
  <c r="L85" i="24"/>
  <c r="L82" i="24"/>
  <c r="L81" i="24"/>
  <c r="L80" i="24"/>
  <c r="L79" i="24"/>
  <c r="L78" i="24"/>
  <c r="L77" i="24"/>
  <c r="L76" i="24"/>
  <c r="L75" i="24"/>
  <c r="I253" i="24"/>
  <c r="I183" i="24"/>
  <c r="I95" i="24"/>
  <c r="I51" i="24"/>
  <c r="J8" i="24"/>
  <c r="I227" i="24"/>
  <c r="I205" i="24"/>
  <c r="I161" i="24"/>
  <c r="G7" i="24"/>
  <c r="I117" i="24"/>
  <c r="I139" i="24"/>
  <c r="I29" i="24"/>
  <c r="I73" i="24"/>
  <c r="J17" i="22"/>
  <c r="L17" i="22"/>
  <c r="K17" i="22"/>
  <c r="K14" i="22"/>
  <c r="L14" i="22"/>
  <c r="J14" i="22"/>
  <c r="K20" i="22"/>
  <c r="L20" i="22"/>
  <c r="J20" i="22"/>
  <c r="K24" i="22"/>
  <c r="L24" i="22"/>
  <c r="J24" i="22"/>
  <c r="I35" i="22"/>
  <c r="K27" i="22"/>
  <c r="L27" i="22"/>
  <c r="J27" i="22"/>
  <c r="K30" i="22"/>
  <c r="L30" i="22"/>
  <c r="J30" i="22"/>
  <c r="K33" i="22"/>
  <c r="L33" i="22"/>
  <c r="J33" i="22"/>
  <c r="K37" i="22"/>
  <c r="L37" i="22"/>
  <c r="J37" i="22"/>
  <c r="K40" i="22"/>
  <c r="L40" i="22"/>
  <c r="J40" i="22"/>
  <c r="K43" i="22"/>
  <c r="L43" i="22"/>
  <c r="J43" i="22"/>
  <c r="K46" i="22"/>
  <c r="L46" i="22"/>
  <c r="J46" i="22"/>
  <c r="K53" i="22"/>
  <c r="L53" i="22"/>
  <c r="J53" i="22"/>
  <c r="K56" i="22"/>
  <c r="L56" i="22"/>
  <c r="J56" i="22"/>
  <c r="K59" i="22"/>
  <c r="L59" i="22"/>
  <c r="J59" i="22"/>
  <c r="K62" i="22"/>
  <c r="L62" i="22"/>
  <c r="J62" i="22"/>
  <c r="K66" i="22"/>
  <c r="L66" i="22"/>
  <c r="J66" i="22"/>
  <c r="I77" i="22"/>
  <c r="K69" i="22"/>
  <c r="L69" i="22"/>
  <c r="J69" i="22"/>
  <c r="K72" i="22"/>
  <c r="L72" i="22"/>
  <c r="J72" i="22"/>
  <c r="K75" i="22"/>
  <c r="L75" i="22"/>
  <c r="J75" i="22"/>
  <c r="K79" i="22"/>
  <c r="L79" i="22"/>
  <c r="J79" i="22"/>
  <c r="K82" i="22"/>
  <c r="L82" i="22"/>
  <c r="J82" i="22"/>
  <c r="K85" i="22"/>
  <c r="L85" i="22"/>
  <c r="J85" i="22"/>
  <c r="K88" i="22"/>
  <c r="L88" i="22"/>
  <c r="J88" i="22"/>
  <c r="K95" i="22"/>
  <c r="L95" i="22"/>
  <c r="J95" i="22"/>
  <c r="K98" i="22"/>
  <c r="L98" i="22"/>
  <c r="J98" i="22"/>
  <c r="K101" i="22"/>
  <c r="L101" i="22"/>
  <c r="J101" i="22"/>
  <c r="K104" i="22"/>
  <c r="L104" i="22"/>
  <c r="J104" i="22"/>
  <c r="K108" i="22"/>
  <c r="L108" i="22"/>
  <c r="J108" i="22"/>
  <c r="I119" i="22"/>
  <c r="K111" i="22"/>
  <c r="L111" i="22"/>
  <c r="J111" i="22"/>
  <c r="K114" i="22"/>
  <c r="L114" i="22"/>
  <c r="J114" i="22"/>
  <c r="K117" i="22"/>
  <c r="L117" i="22"/>
  <c r="J117" i="22"/>
  <c r="K121" i="22"/>
  <c r="L121" i="22"/>
  <c r="J121" i="22"/>
  <c r="K124" i="22"/>
  <c r="L124" i="22"/>
  <c r="J124" i="22"/>
  <c r="L127" i="22"/>
  <c r="K127" i="22"/>
  <c r="J127" i="22"/>
  <c r="L130" i="22"/>
  <c r="K130" i="22"/>
  <c r="J130" i="22"/>
  <c r="L137" i="22"/>
  <c r="K137" i="22"/>
  <c r="J137" i="22"/>
  <c r="L140" i="22"/>
  <c r="K140" i="22"/>
  <c r="J140" i="22"/>
  <c r="L143" i="22"/>
  <c r="K143" i="22"/>
  <c r="J143" i="22"/>
  <c r="L146" i="22"/>
  <c r="K146" i="22"/>
  <c r="J146" i="22"/>
  <c r="L150" i="22"/>
  <c r="K150" i="22"/>
  <c r="J150" i="22"/>
  <c r="L153" i="22"/>
  <c r="I161" i="22"/>
  <c r="K153" i="22"/>
  <c r="J153" i="22"/>
  <c r="L156" i="22"/>
  <c r="K156" i="22"/>
  <c r="J156" i="22"/>
  <c r="L159" i="22"/>
  <c r="K159" i="22"/>
  <c r="J159" i="22"/>
  <c r="K10" i="22"/>
  <c r="L10" i="22"/>
  <c r="J10" i="22"/>
  <c r="K16" i="22"/>
  <c r="J16" i="22"/>
  <c r="L16" i="22"/>
  <c r="K23" i="22"/>
  <c r="L23" i="22"/>
  <c r="J23" i="22"/>
  <c r="K26" i="22"/>
  <c r="J26" i="22"/>
  <c r="L26" i="22"/>
  <c r="K29" i="22"/>
  <c r="L29" i="22"/>
  <c r="J29" i="22"/>
  <c r="K32" i="22"/>
  <c r="J32" i="22"/>
  <c r="L32" i="22"/>
  <c r="K39" i="22"/>
  <c r="J39" i="22"/>
  <c r="L39" i="22"/>
  <c r="K42" i="22"/>
  <c r="L42" i="22"/>
  <c r="J42" i="22"/>
  <c r="K45" i="22"/>
  <c r="J45" i="22"/>
  <c r="L45" i="22"/>
  <c r="K48" i="22"/>
  <c r="L48" i="22"/>
  <c r="J48" i="22"/>
  <c r="K52" i="22"/>
  <c r="J52" i="22"/>
  <c r="L52" i="22"/>
  <c r="I63" i="22"/>
  <c r="K55" i="22"/>
  <c r="L55" i="22"/>
  <c r="J55" i="22"/>
  <c r="K58" i="22"/>
  <c r="J58" i="22"/>
  <c r="L58" i="22"/>
  <c r="K61" i="22"/>
  <c r="L61" i="22"/>
  <c r="J61" i="22"/>
  <c r="K65" i="22"/>
  <c r="J65" i="22"/>
  <c r="L65" i="22"/>
  <c r="K68" i="22"/>
  <c r="L68" i="22"/>
  <c r="J68" i="22"/>
  <c r="K71" i="22"/>
  <c r="J71" i="22"/>
  <c r="L71" i="22"/>
  <c r="K74" i="22"/>
  <c r="L74" i="22"/>
  <c r="J74" i="22"/>
  <c r="K81" i="22"/>
  <c r="L81" i="22"/>
  <c r="J81" i="22"/>
  <c r="K84" i="22"/>
  <c r="J84" i="22"/>
  <c r="L84" i="22"/>
  <c r="K87" i="22"/>
  <c r="L87" i="22"/>
  <c r="J87" i="22"/>
  <c r="K90" i="22"/>
  <c r="J90" i="22"/>
  <c r="L90" i="22"/>
  <c r="K94" i="22"/>
  <c r="L94" i="22"/>
  <c r="J94" i="22"/>
  <c r="I105" i="22"/>
  <c r="K97" i="22"/>
  <c r="J97" i="22"/>
  <c r="L97" i="22"/>
  <c r="K100" i="22"/>
  <c r="L100" i="22"/>
  <c r="J100" i="22"/>
  <c r="K103" i="22"/>
  <c r="J103" i="22"/>
  <c r="L103" i="22"/>
  <c r="K107" i="22"/>
  <c r="L107" i="22"/>
  <c r="J107" i="22"/>
  <c r="K110" i="22"/>
  <c r="J110" i="22"/>
  <c r="L110" i="22"/>
  <c r="K113" i="22"/>
  <c r="L113" i="22"/>
  <c r="J113" i="22"/>
  <c r="K116" i="22"/>
  <c r="J116" i="22"/>
  <c r="L116" i="22"/>
  <c r="K123" i="22"/>
  <c r="J123" i="22"/>
  <c r="L123" i="22"/>
  <c r="K126" i="22"/>
  <c r="L126" i="22"/>
  <c r="J126" i="22"/>
  <c r="K129" i="22"/>
  <c r="J129" i="22"/>
  <c r="L129" i="22"/>
  <c r="K132" i="22"/>
  <c r="J132" i="22"/>
  <c r="L132" i="22"/>
  <c r="K136" i="22"/>
  <c r="J136" i="22"/>
  <c r="L136" i="22"/>
  <c r="I147" i="22"/>
  <c r="K139" i="22"/>
  <c r="J139" i="22"/>
  <c r="L139" i="22"/>
  <c r="K142" i="22"/>
  <c r="J142" i="22"/>
  <c r="L142" i="22"/>
  <c r="K145" i="22"/>
  <c r="J145" i="22"/>
  <c r="L145" i="22"/>
  <c r="K149" i="22"/>
  <c r="J149" i="22"/>
  <c r="L149" i="22"/>
  <c r="K152" i="22"/>
  <c r="J152" i="22"/>
  <c r="L152" i="22"/>
  <c r="K155" i="22"/>
  <c r="J155" i="22"/>
  <c r="L155" i="22"/>
  <c r="K158" i="22"/>
  <c r="J158" i="22"/>
  <c r="L158" i="22"/>
  <c r="K12" i="22"/>
  <c r="J12" i="22"/>
  <c r="L12" i="22"/>
  <c r="K18" i="22"/>
  <c r="L18" i="22"/>
  <c r="J18" i="22"/>
  <c r="K25" i="22"/>
  <c r="L25" i="22"/>
  <c r="J25" i="22"/>
  <c r="K28" i="22"/>
  <c r="J28" i="22"/>
  <c r="L28" i="22"/>
  <c r="K31" i="22"/>
  <c r="L31" i="22"/>
  <c r="J31" i="22"/>
  <c r="K34" i="22"/>
  <c r="J34" i="22"/>
  <c r="L34" i="22"/>
  <c r="K38" i="22"/>
  <c r="L38" i="22"/>
  <c r="J38" i="22"/>
  <c r="I49" i="22"/>
  <c r="K41" i="22"/>
  <c r="J41" i="22"/>
  <c r="L41" i="22"/>
  <c r="K44" i="22"/>
  <c r="L44" i="22"/>
  <c r="J44" i="22"/>
  <c r="K47" i="22"/>
  <c r="J47" i="22"/>
  <c r="L47" i="22"/>
  <c r="K51" i="22"/>
  <c r="L51" i="22"/>
  <c r="J51" i="22"/>
  <c r="K54" i="22"/>
  <c r="J54" i="22"/>
  <c r="L54" i="22"/>
  <c r="K57" i="22"/>
  <c r="L57" i="22"/>
  <c r="J57" i="22"/>
  <c r="K60" i="22"/>
  <c r="J60" i="22"/>
  <c r="L60" i="22"/>
  <c r="K67" i="22"/>
  <c r="J67" i="22"/>
  <c r="L67" i="22"/>
  <c r="K70" i="22"/>
  <c r="L70" i="22"/>
  <c r="J70" i="22"/>
  <c r="K73" i="22"/>
  <c r="J73" i="22"/>
  <c r="L73" i="22"/>
  <c r="K76" i="22"/>
  <c r="L76" i="22"/>
  <c r="J76" i="22"/>
  <c r="K80" i="22"/>
  <c r="J80" i="22"/>
  <c r="L80" i="22"/>
  <c r="I91" i="22"/>
  <c r="K83" i="22"/>
  <c r="L83" i="22"/>
  <c r="J83" i="22"/>
  <c r="K86" i="22"/>
  <c r="J86" i="22"/>
  <c r="L86" i="22"/>
  <c r="K89" i="22"/>
  <c r="L89" i="22"/>
  <c r="J89" i="22"/>
  <c r="K93" i="22"/>
  <c r="J93" i="22"/>
  <c r="L93" i="22"/>
  <c r="K96" i="22"/>
  <c r="L96" i="22"/>
  <c r="J96" i="22"/>
  <c r="K99" i="22"/>
  <c r="J99" i="22"/>
  <c r="L99" i="22"/>
  <c r="K102" i="22"/>
  <c r="L102" i="22"/>
  <c r="J102" i="22"/>
  <c r="K109" i="22"/>
  <c r="L109" i="22"/>
  <c r="J109" i="22"/>
  <c r="K112" i="22"/>
  <c r="J112" i="22"/>
  <c r="L112" i="22"/>
  <c r="K115" i="22"/>
  <c r="L115" i="22"/>
  <c r="J115" i="22"/>
  <c r="K118" i="22"/>
  <c r="J118" i="22"/>
  <c r="L118" i="22"/>
  <c r="K122" i="22"/>
  <c r="L122" i="22"/>
  <c r="J122" i="22"/>
  <c r="I133" i="22"/>
  <c r="K125" i="22"/>
  <c r="J125" i="22"/>
  <c r="L125" i="22"/>
  <c r="K128" i="22"/>
  <c r="J128" i="22"/>
  <c r="L128" i="22"/>
  <c r="K131" i="22"/>
  <c r="L131" i="22"/>
  <c r="J131" i="22"/>
  <c r="K135" i="22"/>
  <c r="J135" i="22"/>
  <c r="L135" i="22"/>
  <c r="K138" i="22"/>
  <c r="J138" i="22"/>
  <c r="L138" i="22"/>
  <c r="K141" i="22"/>
  <c r="L141" i="22"/>
  <c r="J141" i="22"/>
  <c r="K144" i="22"/>
  <c r="J144" i="22"/>
  <c r="L144" i="22"/>
  <c r="K151" i="22"/>
  <c r="L151" i="22"/>
  <c r="J151" i="22"/>
  <c r="K154" i="22"/>
  <c r="J154" i="22"/>
  <c r="L154" i="22"/>
  <c r="K157" i="22"/>
  <c r="J157" i="22"/>
  <c r="L157" i="22"/>
  <c r="K160" i="22"/>
  <c r="L160" i="22"/>
  <c r="J160" i="22"/>
  <c r="H138" i="21"/>
  <c r="I138" i="21"/>
  <c r="H125" i="21"/>
  <c r="I125" i="21"/>
  <c r="H112" i="21"/>
  <c r="I112" i="21"/>
  <c r="G120" i="21"/>
  <c r="H99" i="21"/>
  <c r="I99" i="21"/>
  <c r="H86" i="21"/>
  <c r="I86" i="21"/>
  <c r="H73" i="21"/>
  <c r="I73" i="21"/>
  <c r="H60" i="21"/>
  <c r="I60" i="21"/>
  <c r="H49" i="21"/>
  <c r="I49" i="21"/>
  <c r="H43" i="21"/>
  <c r="I43" i="21"/>
  <c r="L63" i="24"/>
  <c r="L60" i="24"/>
  <c r="L59" i="24"/>
  <c r="L58" i="24"/>
  <c r="L57" i="24"/>
  <c r="L56" i="24"/>
  <c r="L55" i="24"/>
  <c r="L54" i="24"/>
  <c r="L53" i="24"/>
  <c r="L87" i="24"/>
  <c r="L62" i="24"/>
  <c r="L65" i="24"/>
  <c r="L61" i="24"/>
  <c r="L64" i="24"/>
  <c r="H161" i="21"/>
  <c r="I161" i="21"/>
  <c r="H136" i="21"/>
  <c r="I136" i="21"/>
  <c r="H123" i="21"/>
  <c r="I123" i="21"/>
  <c r="H110" i="21"/>
  <c r="I110" i="21"/>
  <c r="H97" i="21"/>
  <c r="I97" i="21"/>
  <c r="H84" i="21"/>
  <c r="I84" i="21"/>
  <c r="G92" i="21"/>
  <c r="H71" i="21"/>
  <c r="I71" i="21"/>
  <c r="H58" i="21"/>
  <c r="I58" i="21"/>
  <c r="I48" i="21"/>
  <c r="H48" i="21"/>
  <c r="G50" i="21"/>
  <c r="I42" i="21"/>
  <c r="H42" i="21"/>
  <c r="I35" i="21"/>
  <c r="H35" i="21"/>
  <c r="I29" i="21"/>
  <c r="H29" i="21"/>
  <c r="J11" i="22"/>
  <c r="L11" i="22"/>
  <c r="K11" i="22"/>
  <c r="H157" i="21"/>
  <c r="I157" i="21"/>
  <c r="H144" i="21"/>
  <c r="I144" i="21"/>
  <c r="H131" i="21"/>
  <c r="I131" i="21"/>
  <c r="H118" i="21"/>
  <c r="I118" i="21"/>
  <c r="H105" i="21"/>
  <c r="I105" i="21"/>
  <c r="H80" i="21"/>
  <c r="I80" i="21"/>
  <c r="H67" i="21"/>
  <c r="I67" i="21"/>
  <c r="I56" i="21"/>
  <c r="G64" i="21"/>
  <c r="H56" i="21"/>
  <c r="I53" i="21"/>
  <c r="H53" i="21"/>
  <c r="I46" i="21"/>
  <c r="H46" i="21"/>
  <c r="I40" i="21"/>
  <c r="H40" i="21"/>
  <c r="I33" i="21"/>
  <c r="H33" i="21"/>
  <c r="I27" i="21"/>
  <c r="H27" i="21"/>
  <c r="I58" i="19"/>
  <c r="H58" i="19"/>
  <c r="I57" i="19"/>
  <c r="H57" i="19"/>
  <c r="I56" i="19"/>
  <c r="H56" i="19"/>
  <c r="G63" i="19"/>
  <c r="I55" i="19"/>
  <c r="H55" i="19"/>
  <c r="I54" i="19"/>
  <c r="H54" i="19"/>
  <c r="I53" i="19"/>
  <c r="H53" i="19"/>
  <c r="G51" i="19"/>
  <c r="I52" i="19"/>
  <c r="H52" i="19"/>
  <c r="I48" i="19"/>
  <c r="H48" i="19"/>
  <c r="I47" i="19"/>
  <c r="H47" i="19"/>
  <c r="I46" i="19"/>
  <c r="H46" i="19"/>
  <c r="I45" i="19"/>
  <c r="H45" i="19"/>
  <c r="I44" i="19"/>
  <c r="H44" i="19"/>
  <c r="I43" i="19"/>
  <c r="H43" i="19"/>
  <c r="I42" i="19"/>
  <c r="H42" i="19"/>
  <c r="G49" i="19"/>
  <c r="I41" i="19"/>
  <c r="H41" i="19"/>
  <c r="I40" i="19"/>
  <c r="H40" i="19"/>
  <c r="I39" i="19"/>
  <c r="H39" i="19"/>
  <c r="G37" i="19"/>
  <c r="I38" i="19"/>
  <c r="H38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G35" i="19"/>
  <c r="I27" i="19"/>
  <c r="H27" i="19"/>
  <c r="I26" i="19"/>
  <c r="H26" i="19"/>
  <c r="I25" i="19"/>
  <c r="H25" i="19"/>
  <c r="G23" i="19"/>
  <c r="I24" i="19"/>
  <c r="H24" i="19"/>
  <c r="I20" i="19"/>
  <c r="H20" i="19"/>
  <c r="I19" i="19"/>
  <c r="H19" i="19"/>
  <c r="I18" i="19"/>
  <c r="H18" i="19"/>
  <c r="I17" i="19"/>
  <c r="H17" i="19"/>
  <c r="I16" i="19"/>
  <c r="H16" i="19"/>
  <c r="I15" i="19"/>
  <c r="H15" i="19"/>
  <c r="I14" i="19"/>
  <c r="H14" i="19"/>
  <c r="G21" i="19"/>
  <c r="I13" i="19"/>
  <c r="H13" i="19"/>
  <c r="J13" i="19"/>
  <c r="I12" i="19"/>
  <c r="H12" i="19"/>
  <c r="I11" i="19"/>
  <c r="H11" i="19"/>
  <c r="J11" i="19"/>
  <c r="G9" i="19"/>
  <c r="J59" i="19" s="1"/>
  <c r="I10" i="19"/>
  <c r="H10" i="19"/>
  <c r="I60" i="19"/>
  <c r="H60" i="19"/>
  <c r="J60" i="19"/>
  <c r="I61" i="19"/>
  <c r="H61" i="19"/>
  <c r="I62" i="19"/>
  <c r="H62" i="19"/>
  <c r="J62" i="19"/>
  <c r="I66" i="19"/>
  <c r="H66" i="19"/>
  <c r="G65" i="19"/>
  <c r="I67" i="19"/>
  <c r="H67" i="19"/>
  <c r="I68" i="19"/>
  <c r="H68" i="19"/>
  <c r="I69" i="19"/>
  <c r="H69" i="19"/>
  <c r="G77" i="19"/>
  <c r="I70" i="19"/>
  <c r="H70" i="19"/>
  <c r="J70" i="19"/>
  <c r="I71" i="19"/>
  <c r="H71" i="19"/>
  <c r="I72" i="19"/>
  <c r="H72" i="19"/>
  <c r="J72" i="19"/>
  <c r="I73" i="19"/>
  <c r="H73" i="19"/>
  <c r="I74" i="19"/>
  <c r="H74" i="19"/>
  <c r="J74" i="19"/>
  <c r="I75" i="19"/>
  <c r="H75" i="19"/>
  <c r="I76" i="19"/>
  <c r="H76" i="19"/>
  <c r="J76" i="19"/>
  <c r="I80" i="19"/>
  <c r="H80" i="19"/>
  <c r="G79" i="19"/>
  <c r="I81" i="19"/>
  <c r="H81" i="19"/>
  <c r="J81" i="19"/>
  <c r="I82" i="19"/>
  <c r="H82" i="19"/>
  <c r="I83" i="19"/>
  <c r="H83" i="19"/>
  <c r="G91" i="19"/>
  <c r="I84" i="19"/>
  <c r="H84" i="19"/>
  <c r="I85" i="19"/>
  <c r="H85" i="19"/>
  <c r="I86" i="19"/>
  <c r="H86" i="19"/>
  <c r="I87" i="19"/>
  <c r="H87" i="19"/>
  <c r="I88" i="19"/>
  <c r="H88" i="19"/>
  <c r="I89" i="19"/>
  <c r="H89" i="19"/>
  <c r="I90" i="19"/>
  <c r="H90" i="19"/>
  <c r="I94" i="19"/>
  <c r="H94" i="19"/>
  <c r="G93" i="19"/>
  <c r="I95" i="19"/>
  <c r="H95" i="19"/>
  <c r="J95" i="19"/>
  <c r="I96" i="19"/>
  <c r="H96" i="19"/>
  <c r="I97" i="19"/>
  <c r="H97" i="19"/>
  <c r="G105" i="19"/>
  <c r="J97" i="19"/>
  <c r="I98" i="19"/>
  <c r="H98" i="19"/>
  <c r="I99" i="19"/>
  <c r="H99" i="19"/>
  <c r="J99" i="19"/>
  <c r="I100" i="19"/>
  <c r="H100" i="19"/>
  <c r="I101" i="19"/>
  <c r="H101" i="19"/>
  <c r="J101" i="19"/>
  <c r="I102" i="19"/>
  <c r="H102" i="19"/>
  <c r="J102" i="19"/>
  <c r="I103" i="19"/>
  <c r="H103" i="19"/>
  <c r="J103" i="19"/>
  <c r="I104" i="19"/>
  <c r="H104" i="19"/>
  <c r="J104" i="19"/>
  <c r="I108" i="19"/>
  <c r="H108" i="19"/>
  <c r="G107" i="19"/>
  <c r="J108" i="19"/>
  <c r="I109" i="19"/>
  <c r="H109" i="19"/>
  <c r="J109" i="19"/>
  <c r="I110" i="19"/>
  <c r="H110" i="19"/>
  <c r="J110" i="19"/>
  <c r="I111" i="19"/>
  <c r="H111" i="19"/>
  <c r="G119" i="19"/>
  <c r="J111" i="19"/>
  <c r="I112" i="19"/>
  <c r="H112" i="19"/>
  <c r="J112" i="19"/>
  <c r="I113" i="19"/>
  <c r="H113" i="19"/>
  <c r="J113" i="19"/>
  <c r="I114" i="19"/>
  <c r="H114" i="19"/>
  <c r="J114" i="19"/>
  <c r="I115" i="19"/>
  <c r="H115" i="19"/>
  <c r="J115" i="19"/>
  <c r="I116" i="19"/>
  <c r="H116" i="19"/>
  <c r="J116" i="19"/>
  <c r="I117" i="19"/>
  <c r="H117" i="19"/>
  <c r="J117" i="19"/>
  <c r="I118" i="19"/>
  <c r="H118" i="19"/>
  <c r="J118" i="19"/>
  <c r="I122" i="19"/>
  <c r="H122" i="19"/>
  <c r="G121" i="19"/>
  <c r="J122" i="19"/>
  <c r="I123" i="19"/>
  <c r="H123" i="19"/>
  <c r="J123" i="19"/>
  <c r="I124" i="19"/>
  <c r="H124" i="19"/>
  <c r="J124" i="19"/>
  <c r="I125" i="19"/>
  <c r="H125" i="19"/>
  <c r="G133" i="19"/>
  <c r="J125" i="19"/>
  <c r="I126" i="19"/>
  <c r="H126" i="19"/>
  <c r="J126" i="19"/>
  <c r="I127" i="19"/>
  <c r="H127" i="19"/>
  <c r="J127" i="19"/>
  <c r="I128" i="19"/>
  <c r="H128" i="19"/>
  <c r="J128" i="19"/>
  <c r="I129" i="19"/>
  <c r="H129" i="19"/>
  <c r="J129" i="19"/>
  <c r="I130" i="19"/>
  <c r="H130" i="19"/>
  <c r="J130" i="19"/>
  <c r="I131" i="19"/>
  <c r="H131" i="19"/>
  <c r="J131" i="19"/>
  <c r="I132" i="19"/>
  <c r="H132" i="19"/>
  <c r="J132" i="19"/>
  <c r="I136" i="19"/>
  <c r="H136" i="19"/>
  <c r="G135" i="19"/>
  <c r="J136" i="19"/>
  <c r="I137" i="19"/>
  <c r="H137" i="19"/>
  <c r="J137" i="19"/>
  <c r="I138" i="19"/>
  <c r="H138" i="19"/>
  <c r="J138" i="19"/>
  <c r="I139" i="19"/>
  <c r="H139" i="19"/>
  <c r="G147" i="19"/>
  <c r="J139" i="19"/>
  <c r="I140" i="19"/>
  <c r="H140" i="19"/>
  <c r="J140" i="19"/>
  <c r="I141" i="19"/>
  <c r="H141" i="19"/>
  <c r="J141" i="19"/>
  <c r="I142" i="19"/>
  <c r="H142" i="19"/>
  <c r="J142" i="19"/>
  <c r="I143" i="19"/>
  <c r="H143" i="19"/>
  <c r="J143" i="19"/>
  <c r="I144" i="19"/>
  <c r="H144" i="19"/>
  <c r="J144" i="19"/>
  <c r="I145" i="19"/>
  <c r="H145" i="19"/>
  <c r="J145" i="19"/>
  <c r="I146" i="19"/>
  <c r="H146" i="19"/>
  <c r="J146" i="19"/>
  <c r="I150" i="19"/>
  <c r="H150" i="19"/>
  <c r="G149" i="19"/>
  <c r="J150" i="19"/>
  <c r="I151" i="19"/>
  <c r="H151" i="19"/>
  <c r="J151" i="19"/>
  <c r="I152" i="19"/>
  <c r="H152" i="19"/>
  <c r="J152" i="19"/>
  <c r="I153" i="19"/>
  <c r="H153" i="19"/>
  <c r="G161" i="19"/>
  <c r="J153" i="19"/>
  <c r="I154" i="19"/>
  <c r="H154" i="19"/>
  <c r="J154" i="19"/>
  <c r="I155" i="19"/>
  <c r="H155" i="19"/>
  <c r="J155" i="19"/>
  <c r="I156" i="19"/>
  <c r="H156" i="19"/>
  <c r="J156" i="19"/>
  <c r="I157" i="19"/>
  <c r="H157" i="19"/>
  <c r="J157" i="19"/>
  <c r="I158" i="19"/>
  <c r="H158" i="19"/>
  <c r="J158" i="19"/>
  <c r="I159" i="19"/>
  <c r="H159" i="19"/>
  <c r="J159" i="19"/>
  <c r="I160" i="19"/>
  <c r="H160" i="19"/>
  <c r="J160" i="19"/>
  <c r="F147" i="19"/>
  <c r="F135" i="19"/>
  <c r="F105" i="19"/>
  <c r="F93" i="19"/>
  <c r="F63" i="19"/>
  <c r="F51" i="19"/>
  <c r="F49" i="19"/>
  <c r="F37" i="19"/>
  <c r="F35" i="19"/>
  <c r="F23" i="19"/>
  <c r="F21" i="19"/>
  <c r="F9" i="19"/>
  <c r="F161" i="19"/>
  <c r="F149" i="19"/>
  <c r="F119" i="19"/>
  <c r="F107" i="19"/>
  <c r="F77" i="19"/>
  <c r="F65" i="19"/>
  <c r="F133" i="19"/>
  <c r="H7" i="19"/>
  <c r="F121" i="19"/>
  <c r="F91" i="19"/>
  <c r="E7" i="19"/>
  <c r="F79" i="19"/>
  <c r="Q58" i="19"/>
  <c r="P58" i="19"/>
  <c r="Q57" i="19"/>
  <c r="P57" i="19"/>
  <c r="P56" i="19"/>
  <c r="Q56" i="19"/>
  <c r="O63" i="19"/>
  <c r="Q55" i="19"/>
  <c r="P55" i="19"/>
  <c r="Q54" i="19"/>
  <c r="P54" i="19"/>
  <c r="P53" i="19"/>
  <c r="Q53" i="19"/>
  <c r="O51" i="19"/>
  <c r="Q52" i="19"/>
  <c r="P52" i="19"/>
  <c r="Q48" i="19"/>
  <c r="P48" i="19"/>
  <c r="Q47" i="19"/>
  <c r="P47" i="19"/>
  <c r="P46" i="19"/>
  <c r="Q46" i="19"/>
  <c r="Q45" i="19"/>
  <c r="P45" i="19"/>
  <c r="Q44" i="19"/>
  <c r="P44" i="19"/>
  <c r="P43" i="19"/>
  <c r="Q43" i="19"/>
  <c r="Q42" i="19"/>
  <c r="P42" i="19"/>
  <c r="O49" i="19"/>
  <c r="Q41" i="19"/>
  <c r="P41" i="19"/>
  <c r="P40" i="19"/>
  <c r="Q40" i="19"/>
  <c r="Q39" i="19"/>
  <c r="P39" i="19"/>
  <c r="O37" i="19"/>
  <c r="Q38" i="19"/>
  <c r="P38" i="19"/>
  <c r="Q34" i="19"/>
  <c r="P34" i="19"/>
  <c r="P33" i="19"/>
  <c r="Q33" i="19"/>
  <c r="Q32" i="19"/>
  <c r="P32" i="19"/>
  <c r="Q31" i="19"/>
  <c r="P31" i="19"/>
  <c r="P30" i="19"/>
  <c r="Q30" i="19"/>
  <c r="Q29" i="19"/>
  <c r="P29" i="19"/>
  <c r="Q28" i="19"/>
  <c r="P28" i="19"/>
  <c r="O35" i="19"/>
  <c r="Q27" i="19"/>
  <c r="P27" i="19"/>
  <c r="Q26" i="19"/>
  <c r="P26" i="19"/>
  <c r="Q25" i="19"/>
  <c r="P25" i="19"/>
  <c r="O23" i="19"/>
  <c r="Q24" i="19"/>
  <c r="P24" i="19"/>
  <c r="Q20" i="19"/>
  <c r="P20" i="19"/>
  <c r="Q19" i="19"/>
  <c r="P19" i="19"/>
  <c r="Q18" i="19"/>
  <c r="P18" i="19"/>
  <c r="Q17" i="19"/>
  <c r="P17" i="19"/>
  <c r="Q16" i="19"/>
  <c r="P16" i="19"/>
  <c r="Q15" i="19"/>
  <c r="P15" i="19"/>
  <c r="Q14" i="19"/>
  <c r="P14" i="19"/>
  <c r="O21" i="19"/>
  <c r="Q13" i="19"/>
  <c r="P13" i="19"/>
  <c r="Q12" i="19"/>
  <c r="P12" i="19"/>
  <c r="Q11" i="19"/>
  <c r="P11" i="19"/>
  <c r="O9" i="19"/>
  <c r="R59" i="19" s="1"/>
  <c r="Q10" i="19"/>
  <c r="P10" i="19"/>
  <c r="Q60" i="19"/>
  <c r="P60" i="19"/>
  <c r="Q61" i="19"/>
  <c r="P61" i="19"/>
  <c r="R61" i="19"/>
  <c r="Q62" i="19"/>
  <c r="P62" i="19"/>
  <c r="O65" i="19"/>
  <c r="Q66" i="19"/>
  <c r="P66" i="19"/>
  <c r="R66" i="19"/>
  <c r="Q67" i="19"/>
  <c r="P67" i="19"/>
  <c r="R67" i="19"/>
  <c r="Q68" i="19"/>
  <c r="P68" i="19"/>
  <c r="R68" i="19"/>
  <c r="O77" i="19"/>
  <c r="Q69" i="19"/>
  <c r="P69" i="19"/>
  <c r="R69" i="19"/>
  <c r="Q70" i="19"/>
  <c r="P70" i="19"/>
  <c r="R70" i="19"/>
  <c r="Q71" i="19"/>
  <c r="P71" i="19"/>
  <c r="R71" i="19"/>
  <c r="Q72" i="19"/>
  <c r="P72" i="19"/>
  <c r="R72" i="19"/>
  <c r="Q73" i="19"/>
  <c r="P73" i="19"/>
  <c r="R73" i="19"/>
  <c r="Q74" i="19"/>
  <c r="P74" i="19"/>
  <c r="R74" i="19"/>
  <c r="Q75" i="19"/>
  <c r="R75" i="19"/>
  <c r="P75" i="19"/>
  <c r="Q76" i="19"/>
  <c r="P76" i="19"/>
  <c r="R76" i="19"/>
  <c r="O79" i="19"/>
  <c r="Q80" i="19"/>
  <c r="P80" i="19"/>
  <c r="R80" i="19"/>
  <c r="Q81" i="19"/>
  <c r="P81" i="19"/>
  <c r="R81" i="19"/>
  <c r="Q82" i="19"/>
  <c r="R82" i="19"/>
  <c r="P82" i="19"/>
  <c r="O91" i="19"/>
  <c r="Q83" i="19"/>
  <c r="P83" i="19"/>
  <c r="R83" i="19"/>
  <c r="Q84" i="19"/>
  <c r="P84" i="19"/>
  <c r="R84" i="19"/>
  <c r="Q85" i="19"/>
  <c r="R85" i="19"/>
  <c r="P85" i="19"/>
  <c r="Q86" i="19"/>
  <c r="P86" i="19"/>
  <c r="R86" i="19"/>
  <c r="Q87" i="19"/>
  <c r="P87" i="19"/>
  <c r="R87" i="19"/>
  <c r="Q88" i="19"/>
  <c r="R88" i="19"/>
  <c r="P88" i="19"/>
  <c r="Q89" i="19"/>
  <c r="P89" i="19"/>
  <c r="R89" i="19"/>
  <c r="Q90" i="19"/>
  <c r="P90" i="19"/>
  <c r="R90" i="19"/>
  <c r="O93" i="19"/>
  <c r="Q94" i="19"/>
  <c r="P94" i="19"/>
  <c r="R94" i="19"/>
  <c r="Q95" i="19"/>
  <c r="R95" i="19"/>
  <c r="P95" i="19"/>
  <c r="Q96" i="19"/>
  <c r="P96" i="19"/>
  <c r="R96" i="19"/>
  <c r="O105" i="19"/>
  <c r="Q97" i="19"/>
  <c r="P97" i="19"/>
  <c r="R97" i="19"/>
  <c r="Q98" i="19"/>
  <c r="R98" i="19"/>
  <c r="P98" i="19"/>
  <c r="Q99" i="19"/>
  <c r="P99" i="19"/>
  <c r="R99" i="19"/>
  <c r="Q100" i="19"/>
  <c r="P100" i="19"/>
  <c r="R100" i="19"/>
  <c r="Q101" i="19"/>
  <c r="R101" i="19"/>
  <c r="P101" i="19"/>
  <c r="Q102" i="19"/>
  <c r="P102" i="19"/>
  <c r="R102" i="19"/>
  <c r="Q103" i="19"/>
  <c r="P103" i="19"/>
  <c r="R103" i="19"/>
  <c r="Q104" i="19"/>
  <c r="R104" i="19"/>
  <c r="P104" i="19"/>
  <c r="O107" i="19"/>
  <c r="Q108" i="19"/>
  <c r="R108" i="19"/>
  <c r="P108" i="19"/>
  <c r="Q109" i="19"/>
  <c r="P109" i="19"/>
  <c r="R109" i="19"/>
  <c r="Q110" i="19"/>
  <c r="P110" i="19"/>
  <c r="R110" i="19"/>
  <c r="O119" i="19"/>
  <c r="Q111" i="19"/>
  <c r="R111" i="19"/>
  <c r="P111" i="19"/>
  <c r="Q112" i="19"/>
  <c r="P112" i="19"/>
  <c r="R112" i="19"/>
  <c r="Q113" i="19"/>
  <c r="P113" i="19"/>
  <c r="R113" i="19"/>
  <c r="Q114" i="19"/>
  <c r="R114" i="19"/>
  <c r="P114" i="19"/>
  <c r="Q115" i="19"/>
  <c r="P115" i="19"/>
  <c r="R115" i="19"/>
  <c r="Q116" i="19"/>
  <c r="P116" i="19"/>
  <c r="R116" i="19"/>
  <c r="Q117" i="19"/>
  <c r="R117" i="19"/>
  <c r="P117" i="19"/>
  <c r="Q118" i="19"/>
  <c r="P118" i="19"/>
  <c r="R118" i="19"/>
  <c r="O121" i="19"/>
  <c r="Q122" i="19"/>
  <c r="P122" i="19"/>
  <c r="R122" i="19"/>
  <c r="Q123" i="19"/>
  <c r="P123" i="19"/>
  <c r="R123" i="19"/>
  <c r="Q124" i="19"/>
  <c r="R124" i="19"/>
  <c r="P124" i="19"/>
  <c r="O133" i="19"/>
  <c r="Q125" i="19"/>
  <c r="P125" i="19"/>
  <c r="R125" i="19"/>
  <c r="Q126" i="19"/>
  <c r="P126" i="19"/>
  <c r="R126" i="19"/>
  <c r="Q127" i="19"/>
  <c r="R127" i="19"/>
  <c r="P127" i="19"/>
  <c r="Q128" i="19"/>
  <c r="P128" i="19"/>
  <c r="R128" i="19"/>
  <c r="Q129" i="19"/>
  <c r="P129" i="19"/>
  <c r="R129" i="19"/>
  <c r="Q130" i="19"/>
  <c r="R130" i="19"/>
  <c r="P130" i="19"/>
  <c r="Q131" i="19"/>
  <c r="P131" i="19"/>
  <c r="R131" i="19"/>
  <c r="Q132" i="19"/>
  <c r="P132" i="19"/>
  <c r="R132" i="19"/>
  <c r="O135" i="19"/>
  <c r="Q136" i="19"/>
  <c r="P136" i="19"/>
  <c r="R136" i="19"/>
  <c r="Q137" i="19"/>
  <c r="R137" i="19"/>
  <c r="P137" i="19"/>
  <c r="Q138" i="19"/>
  <c r="P138" i="19"/>
  <c r="R138" i="19"/>
  <c r="O147" i="19"/>
  <c r="Q139" i="19"/>
  <c r="P139" i="19"/>
  <c r="R139" i="19"/>
  <c r="Q140" i="19"/>
  <c r="R140" i="19"/>
  <c r="P140" i="19"/>
  <c r="Q141" i="19"/>
  <c r="P141" i="19"/>
  <c r="R141" i="19"/>
  <c r="Q142" i="19"/>
  <c r="P142" i="19"/>
  <c r="R142" i="19"/>
  <c r="Q143" i="19"/>
  <c r="R143" i="19"/>
  <c r="P143" i="19"/>
  <c r="Q144" i="19"/>
  <c r="P144" i="19"/>
  <c r="R144" i="19"/>
  <c r="Q145" i="19"/>
  <c r="P145" i="19"/>
  <c r="R145" i="19"/>
  <c r="Q146" i="19"/>
  <c r="R146" i="19"/>
  <c r="P146" i="19"/>
  <c r="O149" i="19"/>
  <c r="Q150" i="19"/>
  <c r="R150" i="19"/>
  <c r="P150" i="19"/>
  <c r="Q151" i="19"/>
  <c r="P151" i="19"/>
  <c r="R151" i="19"/>
  <c r="Q152" i="19"/>
  <c r="P152" i="19"/>
  <c r="R152" i="19"/>
  <c r="O161" i="19"/>
  <c r="Q153" i="19"/>
  <c r="R153" i="19"/>
  <c r="P153" i="19"/>
  <c r="Q154" i="19"/>
  <c r="P154" i="19"/>
  <c r="R154" i="19"/>
  <c r="Q155" i="19"/>
  <c r="P155" i="19"/>
  <c r="R155" i="19"/>
  <c r="Q156" i="19"/>
  <c r="R156" i="19"/>
  <c r="P156" i="19"/>
  <c r="Q157" i="19"/>
  <c r="P157" i="19"/>
  <c r="R157" i="19"/>
  <c r="Q158" i="19"/>
  <c r="P158" i="19"/>
  <c r="R158" i="19"/>
  <c r="Q159" i="19"/>
  <c r="R159" i="19"/>
  <c r="P159" i="19"/>
  <c r="Q160" i="19"/>
  <c r="P160" i="19"/>
  <c r="R160" i="19"/>
  <c r="R12" i="21"/>
  <c r="Q12" i="21"/>
  <c r="R15" i="21"/>
  <c r="Q15" i="21"/>
  <c r="R18" i="21"/>
  <c r="Q18" i="21"/>
  <c r="R21" i="21"/>
  <c r="Q21" i="21"/>
  <c r="R10" i="21"/>
  <c r="Q10" i="21"/>
  <c r="R13" i="21"/>
  <c r="Q13" i="21"/>
  <c r="R16" i="21"/>
  <c r="Q16" i="21"/>
  <c r="R19" i="21"/>
  <c r="Q19" i="21"/>
  <c r="R11" i="21"/>
  <c r="Q11" i="21"/>
  <c r="P22" i="21"/>
  <c r="R14" i="21"/>
  <c r="Q14" i="21"/>
  <c r="R17" i="21"/>
  <c r="Q17" i="21"/>
  <c r="R20" i="21"/>
  <c r="Q20" i="21"/>
  <c r="Y72" i="19"/>
  <c r="X72" i="19"/>
  <c r="Y69" i="19"/>
  <c r="W77" i="19"/>
  <c r="X69" i="19"/>
  <c r="Y66" i="19"/>
  <c r="W65" i="19"/>
  <c r="X66" i="19"/>
  <c r="Y62" i="19"/>
  <c r="X62" i="19"/>
  <c r="Y59" i="19"/>
  <c r="X59" i="19"/>
  <c r="J157" i="18"/>
  <c r="I157" i="18"/>
  <c r="Q153" i="18"/>
  <c r="J144" i="18"/>
  <c r="I144" i="18"/>
  <c r="Q140" i="18"/>
  <c r="X135" i="18"/>
  <c r="W134" i="18"/>
  <c r="J131" i="18"/>
  <c r="I131" i="18"/>
  <c r="Q127" i="18"/>
  <c r="X122" i="18"/>
  <c r="Q114" i="18"/>
  <c r="X109" i="18"/>
  <c r="Q101" i="18"/>
  <c r="X96" i="18"/>
  <c r="W104" i="18"/>
  <c r="J93" i="18"/>
  <c r="I93" i="18"/>
  <c r="H92" i="18"/>
  <c r="Q88" i="18"/>
  <c r="X83" i="18"/>
  <c r="J80" i="18"/>
  <c r="I80" i="18"/>
  <c r="Q75" i="18"/>
  <c r="X70" i="18"/>
  <c r="J67" i="18"/>
  <c r="I67" i="18"/>
  <c r="X57" i="18"/>
  <c r="J54" i="18"/>
  <c r="I54" i="18"/>
  <c r="H62" i="18"/>
  <c r="Q39" i="18"/>
  <c r="Q37" i="18"/>
  <c r="P36" i="18"/>
  <c r="H36" i="18"/>
  <c r="J37" i="18"/>
  <c r="I37" i="18"/>
  <c r="X33" i="18"/>
  <c r="X31" i="18"/>
  <c r="Q29" i="18"/>
  <c r="W34" i="18"/>
  <c r="X26" i="18"/>
  <c r="Q25" i="18"/>
  <c r="J23" i="18"/>
  <c r="H22" i="18"/>
  <c r="I23" i="18"/>
  <c r="X19" i="18"/>
  <c r="Q18" i="18"/>
  <c r="J16" i="18"/>
  <c r="I16" i="18"/>
  <c r="X13" i="18"/>
  <c r="P20" i="18"/>
  <c r="Q12" i="18"/>
  <c r="J10" i="18"/>
  <c r="I10" i="18"/>
  <c r="X46" i="18"/>
  <c r="X53" i="18"/>
  <c r="X59" i="18"/>
  <c r="X66" i="18"/>
  <c r="X72" i="18"/>
  <c r="X79" i="18"/>
  <c r="W78" i="18"/>
  <c r="X85" i="18"/>
  <c r="X98" i="18"/>
  <c r="X111" i="18"/>
  <c r="X117" i="18"/>
  <c r="W132" i="18"/>
  <c r="X124" i="18"/>
  <c r="X130" i="18"/>
  <c r="X137" i="18"/>
  <c r="X143" i="18"/>
  <c r="X150" i="18"/>
  <c r="X156" i="18"/>
  <c r="X30" i="18"/>
  <c r="X37" i="18"/>
  <c r="W36" i="18"/>
  <c r="X43" i="18"/>
  <c r="X56" i="18"/>
  <c r="X69" i="18"/>
  <c r="X75" i="18"/>
  <c r="X82" i="18"/>
  <c r="W90" i="18"/>
  <c r="X88" i="18"/>
  <c r="X95" i="18"/>
  <c r="X101" i="18"/>
  <c r="X108" i="18"/>
  <c r="X114" i="18"/>
  <c r="X121" i="18"/>
  <c r="W120" i="18"/>
  <c r="X127" i="18"/>
  <c r="X140" i="18"/>
  <c r="X153" i="18"/>
  <c r="X159" i="18"/>
  <c r="X29" i="18"/>
  <c r="X42" i="18"/>
  <c r="X55" i="18"/>
  <c r="X61" i="18"/>
  <c r="W76" i="18"/>
  <c r="X68" i="18"/>
  <c r="X74" i="18"/>
  <c r="X81" i="18"/>
  <c r="X87" i="18"/>
  <c r="X94" i="18"/>
  <c r="X100" i="18"/>
  <c r="W106" i="18"/>
  <c r="X107" i="18"/>
  <c r="X113" i="18"/>
  <c r="X126" i="18"/>
  <c r="X139" i="18"/>
  <c r="X145" i="18"/>
  <c r="W160" i="18"/>
  <c r="X152" i="18"/>
  <c r="X158" i="18"/>
  <c r="J158" i="18"/>
  <c r="I158" i="18"/>
  <c r="Q154" i="18"/>
  <c r="J145" i="18"/>
  <c r="I145" i="18"/>
  <c r="Q141" i="18"/>
  <c r="X136" i="18"/>
  <c r="Q128" i="18"/>
  <c r="X123" i="18"/>
  <c r="Q115" i="18"/>
  <c r="X110" i="18"/>
  <c r="W118" i="18"/>
  <c r="J107" i="18"/>
  <c r="I107" i="18"/>
  <c r="H106" i="18"/>
  <c r="Q102" i="18"/>
  <c r="X97" i="18"/>
  <c r="J94" i="18"/>
  <c r="I94" i="18"/>
  <c r="Q89" i="18"/>
  <c r="X84" i="18"/>
  <c r="J81" i="18"/>
  <c r="I81" i="18"/>
  <c r="X71" i="18"/>
  <c r="J68" i="18"/>
  <c r="I68" i="18"/>
  <c r="H76" i="18"/>
  <c r="X58" i="18"/>
  <c r="J55" i="18"/>
  <c r="I55" i="18"/>
  <c r="Q51" i="18"/>
  <c r="P50" i="18"/>
  <c r="X45" i="18"/>
  <c r="Q44" i="18"/>
  <c r="I44" i="18"/>
  <c r="J44" i="18"/>
  <c r="J42" i="18"/>
  <c r="I42" i="18"/>
  <c r="X41" i="18"/>
  <c r="X39" i="18"/>
  <c r="I29" i="18"/>
  <c r="J29" i="18"/>
  <c r="X27" i="18"/>
  <c r="P34" i="18"/>
  <c r="Q26" i="18"/>
  <c r="I24" i="18"/>
  <c r="J24" i="18"/>
  <c r="Q19" i="18"/>
  <c r="Q13" i="18"/>
  <c r="Q45" i="18"/>
  <c r="Q52" i="18"/>
  <c r="Q58" i="18"/>
  <c r="Q65" i="18"/>
  <c r="P64" i="18"/>
  <c r="Q71" i="18"/>
  <c r="Q84" i="18"/>
  <c r="Q97" i="18"/>
  <c r="Q103" i="18"/>
  <c r="P118" i="18"/>
  <c r="Q110" i="18"/>
  <c r="Q116" i="18"/>
  <c r="Q123" i="18"/>
  <c r="Q129" i="18"/>
  <c r="Q136" i="18"/>
  <c r="Q142" i="18"/>
  <c r="Q149" i="18"/>
  <c r="P148" i="18"/>
  <c r="Q155" i="18"/>
  <c r="Q42" i="18"/>
  <c r="Q55" i="18"/>
  <c r="Q61" i="18"/>
  <c r="Q68" i="18"/>
  <c r="P76" i="18"/>
  <c r="Q74" i="18"/>
  <c r="Q81" i="18"/>
  <c r="Q87" i="18"/>
  <c r="Q94" i="18"/>
  <c r="Q100" i="18"/>
  <c r="Q107" i="18"/>
  <c r="P106" i="18"/>
  <c r="Q113" i="18"/>
  <c r="Q126" i="18"/>
  <c r="Q139" i="18"/>
  <c r="Q145" i="18"/>
  <c r="Q152" i="18"/>
  <c r="P160" i="18"/>
  <c r="Q158" i="18"/>
  <c r="Q41" i="18"/>
  <c r="Q47" i="18"/>
  <c r="P62" i="18"/>
  <c r="Q54" i="18"/>
  <c r="Q60" i="18"/>
  <c r="Q67" i="18"/>
  <c r="Q73" i="18"/>
  <c r="Q80" i="18"/>
  <c r="Q86" i="18"/>
  <c r="Q93" i="18"/>
  <c r="P92" i="18"/>
  <c r="Q99" i="18"/>
  <c r="Q112" i="18"/>
  <c r="Q125" i="18"/>
  <c r="Q131" i="18"/>
  <c r="P146" i="18"/>
  <c r="Q138" i="18"/>
  <c r="Q144" i="18"/>
  <c r="Q151" i="18"/>
  <c r="Q157" i="18"/>
  <c r="Y73" i="19"/>
  <c r="X73" i="19"/>
  <c r="Y70" i="19"/>
  <c r="X70" i="19"/>
  <c r="Y67" i="19"/>
  <c r="X67" i="19"/>
  <c r="Y60" i="19"/>
  <c r="X60" i="19"/>
  <c r="X151" i="18"/>
  <c r="Q143" i="18"/>
  <c r="W146" i="18"/>
  <c r="X138" i="18"/>
  <c r="I135" i="18"/>
  <c r="H134" i="18"/>
  <c r="J135" i="18"/>
  <c r="Q130" i="18"/>
  <c r="X125" i="18"/>
  <c r="I122" i="18"/>
  <c r="J122" i="18"/>
  <c r="Q117" i="18"/>
  <c r="X112" i="18"/>
  <c r="I109" i="18"/>
  <c r="J109" i="18"/>
  <c r="X99" i="18"/>
  <c r="H104" i="18"/>
  <c r="I96" i="18"/>
  <c r="J96" i="18"/>
  <c r="X86" i="18"/>
  <c r="I83" i="18"/>
  <c r="J83" i="18"/>
  <c r="Q79" i="18"/>
  <c r="P78" i="18"/>
  <c r="X73" i="18"/>
  <c r="I70" i="18"/>
  <c r="J70" i="18"/>
  <c r="Q66" i="18"/>
  <c r="X60" i="18"/>
  <c r="I57" i="18"/>
  <c r="J57" i="18"/>
  <c r="Q53" i="18"/>
  <c r="X47" i="18"/>
  <c r="Y44" i="18"/>
  <c r="X44" i="18"/>
  <c r="Q32" i="18"/>
  <c r="Q30" i="18"/>
  <c r="J30" i="18"/>
  <c r="I30" i="18"/>
  <c r="Y28" i="18"/>
  <c r="X28" i="18"/>
  <c r="Q27" i="18"/>
  <c r="J25" i="18"/>
  <c r="I25" i="18"/>
  <c r="J18" i="18"/>
  <c r="I18" i="18"/>
  <c r="X15" i="18"/>
  <c r="Q14" i="18"/>
  <c r="J12" i="18"/>
  <c r="I12" i="18"/>
  <c r="H20" i="18"/>
  <c r="X9" i="18"/>
  <c r="W8" i="18"/>
  <c r="Y56" i="19"/>
  <c r="X56" i="19"/>
  <c r="Y53" i="19"/>
  <c r="X53" i="19"/>
  <c r="Y46" i="19"/>
  <c r="X46" i="19"/>
  <c r="Y43" i="19"/>
  <c r="X43" i="19"/>
  <c r="Y40" i="19"/>
  <c r="X40" i="19"/>
  <c r="Y33" i="19"/>
  <c r="X33" i="19"/>
  <c r="Y30" i="19"/>
  <c r="X30" i="19"/>
  <c r="Q159" i="18"/>
  <c r="Y154" i="18"/>
  <c r="X154" i="18"/>
  <c r="J151" i="18"/>
  <c r="I151" i="18"/>
  <c r="Y141" i="18"/>
  <c r="X141" i="18"/>
  <c r="J138" i="18"/>
  <c r="I138" i="18"/>
  <c r="H146" i="18"/>
  <c r="Y128" i="18"/>
  <c r="X128" i="18"/>
  <c r="J125" i="18"/>
  <c r="I125" i="18"/>
  <c r="Q121" i="18"/>
  <c r="P120" i="18"/>
  <c r="Y115" i="18"/>
  <c r="X115" i="18"/>
  <c r="J112" i="18"/>
  <c r="I112" i="18"/>
  <c r="Q108" i="18"/>
  <c r="Y102" i="18"/>
  <c r="X102" i="18"/>
  <c r="J99" i="18"/>
  <c r="I99" i="18"/>
  <c r="Q95" i="18"/>
  <c r="Y89" i="18"/>
  <c r="X89" i="18"/>
  <c r="J86" i="18"/>
  <c r="I86" i="18"/>
  <c r="Q82" i="18"/>
  <c r="P90" i="18"/>
  <c r="J73" i="18"/>
  <c r="I73" i="18"/>
  <c r="Q69" i="18"/>
  <c r="J60" i="18"/>
  <c r="I60" i="18"/>
  <c r="Q56" i="18"/>
  <c r="Y51" i="18"/>
  <c r="X51" i="18"/>
  <c r="W50" i="18"/>
  <c r="J47" i="18"/>
  <c r="I47" i="18"/>
  <c r="P48" i="18"/>
  <c r="Q40" i="18"/>
  <c r="Q38" i="18"/>
  <c r="J38" i="18"/>
  <c r="I38" i="18"/>
  <c r="Y32" i="18"/>
  <c r="X32" i="18"/>
  <c r="Q28" i="18"/>
  <c r="H34" i="18"/>
  <c r="J26" i="18"/>
  <c r="I26" i="18"/>
  <c r="Y23" i="18"/>
  <c r="X23" i="18"/>
  <c r="W22" i="18"/>
  <c r="J19" i="18"/>
  <c r="I19" i="18"/>
  <c r="Y16" i="18"/>
  <c r="X16" i="18"/>
  <c r="R15" i="18"/>
  <c r="Q15" i="18"/>
  <c r="J13" i="18"/>
  <c r="I13" i="18"/>
  <c r="Y10" i="18"/>
  <c r="X10" i="18"/>
  <c r="R9" i="18"/>
  <c r="Q9" i="18"/>
  <c r="P8" i="18"/>
  <c r="R101" i="18" s="1"/>
  <c r="J56" i="18"/>
  <c r="I56" i="18"/>
  <c r="J69" i="18"/>
  <c r="I69" i="18"/>
  <c r="J75" i="18"/>
  <c r="I75" i="18"/>
  <c r="H90" i="18"/>
  <c r="J82" i="18"/>
  <c r="I82" i="18"/>
  <c r="J88" i="18"/>
  <c r="I88" i="18"/>
  <c r="J95" i="18"/>
  <c r="I95" i="18"/>
  <c r="J101" i="18"/>
  <c r="I101" i="18"/>
  <c r="J108" i="18"/>
  <c r="I108" i="18"/>
  <c r="J114" i="18"/>
  <c r="I114" i="18"/>
  <c r="J121" i="18"/>
  <c r="I121" i="18"/>
  <c r="H120" i="18"/>
  <c r="J127" i="18"/>
  <c r="I127" i="18"/>
  <c r="J140" i="18"/>
  <c r="I140" i="18"/>
  <c r="J153" i="18"/>
  <c r="I153" i="18"/>
  <c r="J159" i="18"/>
  <c r="I159" i="18"/>
  <c r="I33" i="18"/>
  <c r="J33" i="18"/>
  <c r="I40" i="18"/>
  <c r="J40" i="18"/>
  <c r="H48" i="18"/>
  <c r="I46" i="18"/>
  <c r="J46" i="18"/>
  <c r="I53" i="18"/>
  <c r="J53" i="18"/>
  <c r="I59" i="18"/>
  <c r="J59" i="18"/>
  <c r="I66" i="18"/>
  <c r="J66" i="18"/>
  <c r="I72" i="18"/>
  <c r="J72" i="18"/>
  <c r="I79" i="18"/>
  <c r="H78" i="18"/>
  <c r="J79" i="18"/>
  <c r="I85" i="18"/>
  <c r="J85" i="18"/>
  <c r="I98" i="18"/>
  <c r="J98" i="18"/>
  <c r="I111" i="18"/>
  <c r="J111" i="18"/>
  <c r="I117" i="18"/>
  <c r="J117" i="18"/>
  <c r="I124" i="18"/>
  <c r="H132" i="18"/>
  <c r="J124" i="18"/>
  <c r="I130" i="18"/>
  <c r="J130" i="18"/>
  <c r="I137" i="18"/>
  <c r="J137" i="18"/>
  <c r="I143" i="18"/>
  <c r="J143" i="18"/>
  <c r="I150" i="18"/>
  <c r="J150" i="18"/>
  <c r="I156" i="18"/>
  <c r="J156" i="18"/>
  <c r="J32" i="18"/>
  <c r="I32" i="18"/>
  <c r="J39" i="18"/>
  <c r="I39" i="18"/>
  <c r="J45" i="18"/>
  <c r="I45" i="18"/>
  <c r="J52" i="18"/>
  <c r="I52" i="18"/>
  <c r="J58" i="18"/>
  <c r="I58" i="18"/>
  <c r="J65" i="18"/>
  <c r="I65" i="18"/>
  <c r="H64" i="18"/>
  <c r="J71" i="18"/>
  <c r="I71" i="18"/>
  <c r="J84" i="18"/>
  <c r="I84" i="18"/>
  <c r="J97" i="18"/>
  <c r="I97" i="18"/>
  <c r="J103" i="18"/>
  <c r="I103" i="18"/>
  <c r="J110" i="18"/>
  <c r="H118" i="18"/>
  <c r="I110" i="18"/>
  <c r="J116" i="18"/>
  <c r="I116" i="18"/>
  <c r="J123" i="18"/>
  <c r="I123" i="18"/>
  <c r="J129" i="18"/>
  <c r="I129" i="18"/>
  <c r="J136" i="18"/>
  <c r="I136" i="18"/>
  <c r="J142" i="18"/>
  <c r="I142" i="18"/>
  <c r="J149" i="18"/>
  <c r="I149" i="18"/>
  <c r="H148" i="18"/>
  <c r="J155" i="18"/>
  <c r="I155" i="18"/>
  <c r="Y74" i="19"/>
  <c r="X74" i="19"/>
  <c r="Y71" i="19"/>
  <c r="X71" i="19"/>
  <c r="Y68" i="19"/>
  <c r="X68" i="19"/>
  <c r="Y61" i="19"/>
  <c r="X61" i="19"/>
  <c r="Y27" i="19"/>
  <c r="X27" i="19"/>
  <c r="W35" i="19"/>
  <c r="Y26" i="19"/>
  <c r="X26" i="19"/>
  <c r="Y25" i="19"/>
  <c r="X25" i="19"/>
  <c r="Y24" i="19"/>
  <c r="X24" i="19"/>
  <c r="W23" i="19"/>
  <c r="Y20" i="19"/>
  <c r="X20" i="19"/>
  <c r="Y19" i="19"/>
  <c r="X19" i="19"/>
  <c r="Y18" i="19"/>
  <c r="X18" i="19"/>
  <c r="Y17" i="19"/>
  <c r="X17" i="19"/>
  <c r="Y16" i="19"/>
  <c r="X16" i="19"/>
  <c r="Y15" i="19"/>
  <c r="X15" i="19"/>
  <c r="Y14" i="19"/>
  <c r="X14" i="19"/>
  <c r="Y13" i="19"/>
  <c r="X13" i="19"/>
  <c r="W21" i="19"/>
  <c r="Y12" i="19"/>
  <c r="X12" i="19"/>
  <c r="Y11" i="19"/>
  <c r="X11" i="19"/>
  <c r="Y10" i="19"/>
  <c r="X10" i="19"/>
  <c r="W9" i="19"/>
  <c r="Y75" i="19"/>
  <c r="X75" i="19"/>
  <c r="Y76" i="19"/>
  <c r="X76" i="19"/>
  <c r="Y80" i="19"/>
  <c r="W79" i="19"/>
  <c r="X80" i="19"/>
  <c r="Y81" i="19"/>
  <c r="X81" i="19"/>
  <c r="Y82" i="19"/>
  <c r="X82" i="19"/>
  <c r="Y83" i="19"/>
  <c r="W91" i="19"/>
  <c r="X83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W93" i="19"/>
  <c r="X94" i="19"/>
  <c r="Y95" i="19"/>
  <c r="X95" i="19"/>
  <c r="Y96" i="19"/>
  <c r="X96" i="19"/>
  <c r="Y97" i="19"/>
  <c r="W105" i="19"/>
  <c r="X97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W107" i="19"/>
  <c r="X108" i="19"/>
  <c r="Y109" i="19"/>
  <c r="X109" i="19"/>
  <c r="Y110" i="19"/>
  <c r="X110" i="19"/>
  <c r="Y111" i="19"/>
  <c r="W119" i="19"/>
  <c r="X111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W121" i="19"/>
  <c r="X122" i="19"/>
  <c r="Y123" i="19"/>
  <c r="X123" i="19"/>
  <c r="Y124" i="19"/>
  <c r="X124" i="19"/>
  <c r="Y125" i="19"/>
  <c r="W133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W135" i="19"/>
  <c r="X136" i="19"/>
  <c r="Y137" i="19"/>
  <c r="X137" i="19"/>
  <c r="Y138" i="19"/>
  <c r="X138" i="19"/>
  <c r="Y139" i="19"/>
  <c r="W147" i="19"/>
  <c r="X139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W149" i="19"/>
  <c r="X150" i="19"/>
  <c r="Y151" i="19"/>
  <c r="X151" i="19"/>
  <c r="Y152" i="19"/>
  <c r="X152" i="19"/>
  <c r="Y153" i="19"/>
  <c r="W161" i="19"/>
  <c r="X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Y155" i="18"/>
  <c r="X155" i="18"/>
  <c r="Y142" i="18"/>
  <c r="X142" i="18"/>
  <c r="J139" i="18"/>
  <c r="I139" i="18"/>
  <c r="R135" i="18"/>
  <c r="Q135" i="18"/>
  <c r="P134" i="18"/>
  <c r="Y129" i="18"/>
  <c r="X129" i="18"/>
  <c r="J126" i="18"/>
  <c r="I126" i="18"/>
  <c r="R122" i="18"/>
  <c r="Q122" i="18"/>
  <c r="Y116" i="18"/>
  <c r="X116" i="18"/>
  <c r="J113" i="18"/>
  <c r="I113" i="18"/>
  <c r="R109" i="18"/>
  <c r="Q109" i="18"/>
  <c r="Y103" i="18"/>
  <c r="X103" i="18"/>
  <c r="J100" i="18"/>
  <c r="I100" i="18"/>
  <c r="R96" i="18"/>
  <c r="P104" i="18"/>
  <c r="Q96" i="18"/>
  <c r="J87" i="18"/>
  <c r="I87" i="18"/>
  <c r="R83" i="18"/>
  <c r="Q83" i="18"/>
  <c r="J74" i="18"/>
  <c r="I74" i="18"/>
  <c r="R70" i="18"/>
  <c r="Q70" i="18"/>
  <c r="Y65" i="18"/>
  <c r="X65" i="18"/>
  <c r="W64" i="18"/>
  <c r="J61" i="18"/>
  <c r="I61" i="18"/>
  <c r="R57" i="18"/>
  <c r="Q57" i="18"/>
  <c r="Y52" i="18"/>
  <c r="X52" i="18"/>
  <c r="R43" i="18"/>
  <c r="Q43" i="18"/>
  <c r="J43" i="18"/>
  <c r="I43" i="18"/>
  <c r="J41" i="18"/>
  <c r="I41" i="18"/>
  <c r="W48" i="18"/>
  <c r="Y40" i="18"/>
  <c r="X40" i="18"/>
  <c r="Y38" i="18"/>
  <c r="X38" i="18"/>
  <c r="J27" i="18"/>
  <c r="I27" i="18"/>
  <c r="Y24" i="18"/>
  <c r="X24" i="18"/>
  <c r="R23" i="18"/>
  <c r="Q23" i="18"/>
  <c r="P22" i="18"/>
  <c r="Y17" i="18"/>
  <c r="X17" i="18"/>
  <c r="R16" i="18"/>
  <c r="Q16" i="18"/>
  <c r="J14" i="18"/>
  <c r="I14" i="18"/>
  <c r="Y11" i="18"/>
  <c r="X11" i="18"/>
  <c r="R10" i="18"/>
  <c r="Q10" i="18"/>
  <c r="J18" i="17"/>
  <c r="I18" i="17"/>
  <c r="J17" i="17"/>
  <c r="I17" i="17"/>
  <c r="J16" i="17"/>
  <c r="I16" i="17"/>
  <c r="J15" i="17"/>
  <c r="I15" i="17"/>
  <c r="J14" i="17"/>
  <c r="I14" i="17"/>
  <c r="H21" i="17"/>
  <c r="J13" i="17"/>
  <c r="I13" i="17"/>
  <c r="J12" i="17"/>
  <c r="I12" i="17"/>
  <c r="J11" i="17"/>
  <c r="I11" i="17"/>
  <c r="H9" i="17"/>
  <c r="K17" i="17" s="1"/>
  <c r="K10" i="17"/>
  <c r="J10" i="17"/>
  <c r="I10" i="17"/>
  <c r="K157" i="16"/>
  <c r="J157" i="16"/>
  <c r="I157" i="16"/>
  <c r="K155" i="16"/>
  <c r="J155" i="16"/>
  <c r="I155" i="16"/>
  <c r="H161" i="16"/>
  <c r="K153" i="16"/>
  <c r="J153" i="16"/>
  <c r="I153" i="16"/>
  <c r="K151" i="16"/>
  <c r="J151" i="16"/>
  <c r="I151" i="16"/>
  <c r="K146" i="16"/>
  <c r="J146" i="16"/>
  <c r="I146" i="16"/>
  <c r="K144" i="16"/>
  <c r="J144" i="16"/>
  <c r="I144" i="16"/>
  <c r="K142" i="16"/>
  <c r="J142" i="16"/>
  <c r="I142" i="16"/>
  <c r="K140" i="16"/>
  <c r="J140" i="16"/>
  <c r="I140" i="16"/>
  <c r="K138" i="16"/>
  <c r="J138" i="16"/>
  <c r="I138" i="16"/>
  <c r="K136" i="16"/>
  <c r="H135" i="16"/>
  <c r="J136" i="16"/>
  <c r="I136" i="16"/>
  <c r="K131" i="16"/>
  <c r="J131" i="16"/>
  <c r="I131" i="16"/>
  <c r="K129" i="16"/>
  <c r="J129" i="16"/>
  <c r="I129" i="16"/>
  <c r="K127" i="16"/>
  <c r="J127" i="16"/>
  <c r="I127" i="16"/>
  <c r="H133" i="16"/>
  <c r="K125" i="16"/>
  <c r="J125" i="16"/>
  <c r="I125" i="16"/>
  <c r="K123" i="16"/>
  <c r="J123" i="16"/>
  <c r="I123" i="16"/>
  <c r="K118" i="16"/>
  <c r="J118" i="16"/>
  <c r="I118" i="16"/>
  <c r="K116" i="16"/>
  <c r="J116" i="16"/>
  <c r="I116" i="16"/>
  <c r="K114" i="16"/>
  <c r="J114" i="16"/>
  <c r="I114" i="16"/>
  <c r="K112" i="16"/>
  <c r="J112" i="16"/>
  <c r="I112" i="16"/>
  <c r="K110" i="16"/>
  <c r="J110" i="16"/>
  <c r="I110" i="16"/>
  <c r="K108" i="16"/>
  <c r="H107" i="16"/>
  <c r="J108" i="16"/>
  <c r="I108" i="16"/>
  <c r="K103" i="16"/>
  <c r="J103" i="16"/>
  <c r="I103" i="16"/>
  <c r="K101" i="16"/>
  <c r="J101" i="16"/>
  <c r="I101" i="16"/>
  <c r="K99" i="16"/>
  <c r="J99" i="16"/>
  <c r="I99" i="16"/>
  <c r="H105" i="16"/>
  <c r="K97" i="16"/>
  <c r="J97" i="16"/>
  <c r="I97" i="16"/>
  <c r="K95" i="16"/>
  <c r="J95" i="16"/>
  <c r="I95" i="16"/>
  <c r="K90" i="16"/>
  <c r="J90" i="16"/>
  <c r="I90" i="16"/>
  <c r="K88" i="16"/>
  <c r="J88" i="16"/>
  <c r="I88" i="16"/>
  <c r="K86" i="16"/>
  <c r="J86" i="16"/>
  <c r="I86" i="16"/>
  <c r="K84" i="16"/>
  <c r="J84" i="16"/>
  <c r="I84" i="16"/>
  <c r="K82" i="16"/>
  <c r="J82" i="16"/>
  <c r="I82" i="16"/>
  <c r="K80" i="16"/>
  <c r="H79" i="16"/>
  <c r="J80" i="16"/>
  <c r="I80" i="16"/>
  <c r="K75" i="16"/>
  <c r="J75" i="16"/>
  <c r="I75" i="16"/>
  <c r="K73" i="16"/>
  <c r="J73" i="16"/>
  <c r="I73" i="16"/>
  <c r="K71" i="16"/>
  <c r="J71" i="16"/>
  <c r="I71" i="16"/>
  <c r="H77" i="16"/>
  <c r="K69" i="16"/>
  <c r="J69" i="16"/>
  <c r="I69" i="16"/>
  <c r="K67" i="16"/>
  <c r="J67" i="16"/>
  <c r="I67" i="16"/>
  <c r="K62" i="16"/>
  <c r="J62" i="16"/>
  <c r="I62" i="16"/>
  <c r="K60" i="16"/>
  <c r="J60" i="16"/>
  <c r="I60" i="16"/>
  <c r="K58" i="16"/>
  <c r="J58" i="16"/>
  <c r="I58" i="16"/>
  <c r="K56" i="16"/>
  <c r="J56" i="16"/>
  <c r="I56" i="16"/>
  <c r="K54" i="16"/>
  <c r="J54" i="16"/>
  <c r="I54" i="16"/>
  <c r="K52" i="16"/>
  <c r="H51" i="16"/>
  <c r="J52" i="16"/>
  <c r="I52" i="16"/>
  <c r="K47" i="16"/>
  <c r="J47" i="16"/>
  <c r="I47" i="16"/>
  <c r="K45" i="16"/>
  <c r="J45" i="16"/>
  <c r="I45" i="16"/>
  <c r="K43" i="16"/>
  <c r="J43" i="16"/>
  <c r="I43" i="16"/>
  <c r="H49" i="16"/>
  <c r="K41" i="16"/>
  <c r="J41" i="16"/>
  <c r="I41" i="16"/>
  <c r="K39" i="16"/>
  <c r="J39" i="16"/>
  <c r="I39" i="16"/>
  <c r="K34" i="16"/>
  <c r="J34" i="16"/>
  <c r="I34" i="16"/>
  <c r="K32" i="16"/>
  <c r="J32" i="16"/>
  <c r="I32" i="16"/>
  <c r="K30" i="16"/>
  <c r="J30" i="16"/>
  <c r="I30" i="16"/>
  <c r="K28" i="16"/>
  <c r="J28" i="16"/>
  <c r="I28" i="16"/>
  <c r="K26" i="16"/>
  <c r="J26" i="16"/>
  <c r="I26" i="16"/>
  <c r="K24" i="16"/>
  <c r="H23" i="16"/>
  <c r="J24" i="16"/>
  <c r="I24" i="16"/>
  <c r="V19" i="16"/>
  <c r="U19" i="16"/>
  <c r="V18" i="16"/>
  <c r="U18" i="16"/>
  <c r="V17" i="16"/>
  <c r="U17" i="16"/>
  <c r="V16" i="16"/>
  <c r="U16" i="16"/>
  <c r="V15" i="16"/>
  <c r="U15" i="16"/>
  <c r="V14" i="16"/>
  <c r="U14" i="16"/>
  <c r="T21" i="16"/>
  <c r="V13" i="16"/>
  <c r="U13" i="16"/>
  <c r="V12" i="16"/>
  <c r="U12" i="16"/>
  <c r="W11" i="16"/>
  <c r="V11" i="16"/>
  <c r="U11" i="16"/>
  <c r="T9" i="16"/>
  <c r="W20" i="16" s="1"/>
  <c r="W10" i="16"/>
  <c r="V10" i="16"/>
  <c r="U10" i="16"/>
  <c r="J19" i="17"/>
  <c r="I19" i="17"/>
  <c r="K19" i="17"/>
  <c r="I20" i="17"/>
  <c r="K20" i="17"/>
  <c r="J20" i="17"/>
  <c r="I25" i="17"/>
  <c r="J25" i="17"/>
  <c r="K25" i="17"/>
  <c r="I27" i="17"/>
  <c r="H35" i="17"/>
  <c r="K27" i="17"/>
  <c r="J27" i="17"/>
  <c r="I29" i="17"/>
  <c r="J29" i="17"/>
  <c r="K29" i="17"/>
  <c r="I31" i="17"/>
  <c r="K31" i="17"/>
  <c r="J31" i="17"/>
  <c r="I33" i="17"/>
  <c r="J33" i="17"/>
  <c r="K33" i="17"/>
  <c r="I38" i="17"/>
  <c r="J38" i="17"/>
  <c r="K38" i="17"/>
  <c r="H37" i="17"/>
  <c r="I40" i="17"/>
  <c r="K40" i="17"/>
  <c r="J40" i="17"/>
  <c r="K42" i="17"/>
  <c r="I42" i="17"/>
  <c r="J42" i="17"/>
  <c r="K44" i="17"/>
  <c r="I44" i="17"/>
  <c r="J44" i="17"/>
  <c r="K46" i="17"/>
  <c r="I46" i="17"/>
  <c r="J46" i="17"/>
  <c r="K48" i="17"/>
  <c r="I48" i="17"/>
  <c r="J48" i="17"/>
  <c r="K53" i="17"/>
  <c r="I53" i="17"/>
  <c r="J53" i="17"/>
  <c r="K55" i="17"/>
  <c r="I55" i="17"/>
  <c r="H63" i="17"/>
  <c r="J55" i="17"/>
  <c r="K57" i="17"/>
  <c r="I57" i="17"/>
  <c r="J57" i="17"/>
  <c r="K59" i="17"/>
  <c r="I59" i="17"/>
  <c r="J59" i="17"/>
  <c r="K61" i="17"/>
  <c r="I61" i="17"/>
  <c r="J61" i="17"/>
  <c r="K66" i="17"/>
  <c r="H65" i="17"/>
  <c r="I66" i="17"/>
  <c r="J66" i="17"/>
  <c r="K68" i="17"/>
  <c r="I68" i="17"/>
  <c r="J68" i="17"/>
  <c r="K70" i="17"/>
  <c r="I70" i="17"/>
  <c r="J70" i="17"/>
  <c r="K72" i="17"/>
  <c r="I72" i="17"/>
  <c r="J72" i="17"/>
  <c r="K74" i="17"/>
  <c r="I74" i="17"/>
  <c r="J74" i="17"/>
  <c r="K76" i="17"/>
  <c r="I76" i="17"/>
  <c r="J76" i="17"/>
  <c r="K81" i="17"/>
  <c r="I81" i="17"/>
  <c r="J81" i="17"/>
  <c r="K83" i="17"/>
  <c r="I83" i="17"/>
  <c r="H91" i="17"/>
  <c r="J83" i="17"/>
  <c r="K85" i="17"/>
  <c r="I85" i="17"/>
  <c r="J85" i="17"/>
  <c r="K87" i="17"/>
  <c r="I87" i="17"/>
  <c r="J87" i="17"/>
  <c r="K89" i="17"/>
  <c r="I89" i="17"/>
  <c r="J89" i="17"/>
  <c r="K94" i="17"/>
  <c r="H93" i="17"/>
  <c r="I94" i="17"/>
  <c r="J94" i="17"/>
  <c r="K96" i="17"/>
  <c r="I96" i="17"/>
  <c r="J96" i="17"/>
  <c r="K98" i="17"/>
  <c r="I98" i="17"/>
  <c r="J98" i="17"/>
  <c r="K100" i="17"/>
  <c r="I100" i="17"/>
  <c r="J100" i="17"/>
  <c r="K102" i="17"/>
  <c r="I102" i="17"/>
  <c r="J102" i="17"/>
  <c r="K104" i="17"/>
  <c r="I104" i="17"/>
  <c r="J104" i="17"/>
  <c r="K109" i="17"/>
  <c r="I109" i="17"/>
  <c r="J109" i="17"/>
  <c r="K111" i="17"/>
  <c r="I111" i="17"/>
  <c r="H119" i="17"/>
  <c r="J111" i="17"/>
  <c r="K113" i="17"/>
  <c r="I113" i="17"/>
  <c r="J113" i="17"/>
  <c r="K115" i="17"/>
  <c r="I115" i="17"/>
  <c r="J115" i="17"/>
  <c r="K117" i="17"/>
  <c r="I117" i="17"/>
  <c r="J117" i="17"/>
  <c r="K122" i="17"/>
  <c r="H121" i="17"/>
  <c r="I122" i="17"/>
  <c r="J122" i="17"/>
  <c r="K124" i="17"/>
  <c r="I124" i="17"/>
  <c r="J124" i="17"/>
  <c r="K126" i="17"/>
  <c r="I126" i="17"/>
  <c r="J126" i="17"/>
  <c r="K128" i="17"/>
  <c r="J128" i="17"/>
  <c r="I128" i="17"/>
  <c r="K130" i="17"/>
  <c r="J130" i="17"/>
  <c r="I130" i="17"/>
  <c r="K132" i="17"/>
  <c r="J132" i="17"/>
  <c r="I132" i="17"/>
  <c r="K137" i="17"/>
  <c r="J137" i="17"/>
  <c r="I137" i="17"/>
  <c r="K139" i="17"/>
  <c r="J139" i="17"/>
  <c r="I139" i="17"/>
  <c r="H147" i="17"/>
  <c r="K141" i="17"/>
  <c r="J141" i="17"/>
  <c r="I141" i="17"/>
  <c r="K143" i="17"/>
  <c r="J143" i="17"/>
  <c r="I143" i="17"/>
  <c r="K145" i="17"/>
  <c r="J145" i="17"/>
  <c r="I145" i="17"/>
  <c r="K150" i="17"/>
  <c r="H149" i="17"/>
  <c r="J150" i="17"/>
  <c r="I150" i="17"/>
  <c r="K152" i="17"/>
  <c r="J152" i="17"/>
  <c r="I152" i="17"/>
  <c r="K154" i="17"/>
  <c r="J154" i="17"/>
  <c r="I154" i="17"/>
  <c r="K156" i="17"/>
  <c r="J156" i="17"/>
  <c r="I156" i="17"/>
  <c r="K158" i="17"/>
  <c r="J158" i="17"/>
  <c r="I158" i="17"/>
  <c r="K160" i="17"/>
  <c r="J160" i="17"/>
  <c r="I160" i="17"/>
  <c r="I41" i="17"/>
  <c r="H49" i="17"/>
  <c r="K41" i="17"/>
  <c r="J41" i="17"/>
  <c r="I43" i="17"/>
  <c r="K43" i="17"/>
  <c r="J43" i="17"/>
  <c r="I45" i="17"/>
  <c r="K45" i="17"/>
  <c r="J45" i="17"/>
  <c r="I47" i="17"/>
  <c r="K47" i="17"/>
  <c r="J47" i="17"/>
  <c r="I52" i="17"/>
  <c r="K52" i="17"/>
  <c r="H51" i="17"/>
  <c r="J52" i="17"/>
  <c r="I54" i="17"/>
  <c r="K54" i="17"/>
  <c r="J54" i="17"/>
  <c r="I56" i="17"/>
  <c r="K56" i="17"/>
  <c r="J56" i="17"/>
  <c r="I58" i="17"/>
  <c r="K58" i="17"/>
  <c r="J58" i="17"/>
  <c r="I60" i="17"/>
  <c r="K60" i="17"/>
  <c r="J60" i="17"/>
  <c r="I62" i="17"/>
  <c r="K62" i="17"/>
  <c r="J62" i="17"/>
  <c r="I67" i="17"/>
  <c r="K67" i="17"/>
  <c r="J67" i="17"/>
  <c r="I69" i="17"/>
  <c r="H77" i="17"/>
  <c r="K69" i="17"/>
  <c r="J69" i="17"/>
  <c r="I71" i="17"/>
  <c r="K71" i="17"/>
  <c r="J71" i="17"/>
  <c r="I73" i="17"/>
  <c r="K73" i="17"/>
  <c r="J73" i="17"/>
  <c r="I75" i="17"/>
  <c r="K75" i="17"/>
  <c r="J75" i="17"/>
  <c r="I80" i="17"/>
  <c r="K80" i="17"/>
  <c r="H79" i="17"/>
  <c r="J80" i="17"/>
  <c r="I82" i="17"/>
  <c r="K82" i="17"/>
  <c r="J82" i="17"/>
  <c r="I84" i="17"/>
  <c r="K84" i="17"/>
  <c r="J84" i="17"/>
  <c r="I86" i="17"/>
  <c r="K86" i="17"/>
  <c r="J86" i="17"/>
  <c r="I88" i="17"/>
  <c r="K88" i="17"/>
  <c r="J88" i="17"/>
  <c r="I90" i="17"/>
  <c r="K90" i="17"/>
  <c r="J90" i="17"/>
  <c r="I95" i="17"/>
  <c r="K95" i="17"/>
  <c r="J95" i="17"/>
  <c r="I97" i="17"/>
  <c r="H105" i="17"/>
  <c r="K97" i="17"/>
  <c r="J97" i="17"/>
  <c r="I99" i="17"/>
  <c r="K99" i="17"/>
  <c r="J99" i="17"/>
  <c r="I101" i="17"/>
  <c r="K101" i="17"/>
  <c r="J101" i="17"/>
  <c r="I103" i="17"/>
  <c r="K103" i="17"/>
  <c r="J103" i="17"/>
  <c r="I108" i="17"/>
  <c r="K108" i="17"/>
  <c r="H107" i="17"/>
  <c r="J108" i="17"/>
  <c r="I110" i="17"/>
  <c r="K110" i="17"/>
  <c r="J110" i="17"/>
  <c r="I112" i="17"/>
  <c r="K112" i="17"/>
  <c r="J112" i="17"/>
  <c r="I114" i="17"/>
  <c r="K114" i="17"/>
  <c r="J114" i="17"/>
  <c r="I116" i="17"/>
  <c r="K116" i="17"/>
  <c r="J116" i="17"/>
  <c r="I118" i="17"/>
  <c r="K118" i="17"/>
  <c r="J118" i="17"/>
  <c r="I123" i="17"/>
  <c r="K123" i="17"/>
  <c r="J123" i="17"/>
  <c r="I125" i="17"/>
  <c r="H133" i="17"/>
  <c r="K125" i="17"/>
  <c r="J125" i="17"/>
  <c r="I127" i="17"/>
  <c r="K127" i="17"/>
  <c r="J127" i="17"/>
  <c r="I129" i="17"/>
  <c r="K129" i="17"/>
  <c r="J129" i="17"/>
  <c r="I131" i="17"/>
  <c r="K131" i="17"/>
  <c r="J131" i="17"/>
  <c r="I136" i="17"/>
  <c r="K136" i="17"/>
  <c r="H135" i="17"/>
  <c r="J136" i="17"/>
  <c r="I138" i="17"/>
  <c r="K138" i="17"/>
  <c r="J138" i="17"/>
  <c r="I140" i="17"/>
  <c r="K140" i="17"/>
  <c r="J140" i="17"/>
  <c r="I142" i="17"/>
  <c r="K142" i="17"/>
  <c r="J142" i="17"/>
  <c r="I144" i="17"/>
  <c r="K144" i="17"/>
  <c r="J144" i="17"/>
  <c r="I146" i="17"/>
  <c r="K146" i="17"/>
  <c r="J146" i="17"/>
  <c r="I151" i="17"/>
  <c r="K151" i="17"/>
  <c r="J151" i="17"/>
  <c r="I153" i="17"/>
  <c r="H161" i="17"/>
  <c r="K153" i="17"/>
  <c r="J153" i="17"/>
  <c r="I155" i="17"/>
  <c r="K155" i="17"/>
  <c r="J155" i="17"/>
  <c r="I157" i="17"/>
  <c r="K157" i="17"/>
  <c r="J157" i="17"/>
  <c r="I159" i="17"/>
  <c r="K159" i="17"/>
  <c r="J159" i="17"/>
  <c r="I34" i="17"/>
  <c r="K34" i="17"/>
  <c r="J34" i="17"/>
  <c r="I30" i="17"/>
  <c r="K30" i="17"/>
  <c r="J30" i="17"/>
  <c r="I26" i="17"/>
  <c r="K26" i="17"/>
  <c r="J26" i="17"/>
  <c r="T7" i="19"/>
  <c r="Z7" i="19"/>
  <c r="K160" i="16"/>
  <c r="J160" i="16"/>
  <c r="I160" i="16"/>
  <c r="K158" i="16"/>
  <c r="J158" i="16"/>
  <c r="I158" i="16"/>
  <c r="K156" i="16"/>
  <c r="J156" i="16"/>
  <c r="I156" i="16"/>
  <c r="K154" i="16"/>
  <c r="J154" i="16"/>
  <c r="I154" i="16"/>
  <c r="K152" i="16"/>
  <c r="J152" i="16"/>
  <c r="I152" i="16"/>
  <c r="K150" i="16"/>
  <c r="H149" i="16"/>
  <c r="J150" i="16"/>
  <c r="I150" i="16"/>
  <c r="K145" i="16"/>
  <c r="J145" i="16"/>
  <c r="I145" i="16"/>
  <c r="K143" i="16"/>
  <c r="J143" i="16"/>
  <c r="I143" i="16"/>
  <c r="K141" i="16"/>
  <c r="J141" i="16"/>
  <c r="I141" i="16"/>
  <c r="K139" i="16"/>
  <c r="J139" i="16"/>
  <c r="I139" i="16"/>
  <c r="H147" i="16"/>
  <c r="K137" i="16"/>
  <c r="J137" i="16"/>
  <c r="I137" i="16"/>
  <c r="K132" i="16"/>
  <c r="J132" i="16"/>
  <c r="I132" i="16"/>
  <c r="K130" i="16"/>
  <c r="J130" i="16"/>
  <c r="I130" i="16"/>
  <c r="K128" i="16"/>
  <c r="J128" i="16"/>
  <c r="I128" i="16"/>
  <c r="K126" i="16"/>
  <c r="J126" i="16"/>
  <c r="I126" i="16"/>
  <c r="K124" i="16"/>
  <c r="J124" i="16"/>
  <c r="I124" i="16"/>
  <c r="K122" i="16"/>
  <c r="H121" i="16"/>
  <c r="J122" i="16"/>
  <c r="I122" i="16"/>
  <c r="K117" i="16"/>
  <c r="J117" i="16"/>
  <c r="I117" i="16"/>
  <c r="K115" i="16"/>
  <c r="J115" i="16"/>
  <c r="I115" i="16"/>
  <c r="K113" i="16"/>
  <c r="J113" i="16"/>
  <c r="I113" i="16"/>
  <c r="K111" i="16"/>
  <c r="J111" i="16"/>
  <c r="I111" i="16"/>
  <c r="H119" i="16"/>
  <c r="K109" i="16"/>
  <c r="J109" i="16"/>
  <c r="I109" i="16"/>
  <c r="K104" i="16"/>
  <c r="J104" i="16"/>
  <c r="I104" i="16"/>
  <c r="K102" i="16"/>
  <c r="J102" i="16"/>
  <c r="I102" i="16"/>
  <c r="K100" i="16"/>
  <c r="J100" i="16"/>
  <c r="I100" i="16"/>
  <c r="K98" i="16"/>
  <c r="J98" i="16"/>
  <c r="I98" i="16"/>
  <c r="K96" i="16"/>
  <c r="J96" i="16"/>
  <c r="I96" i="16"/>
  <c r="K94" i="16"/>
  <c r="H93" i="16"/>
  <c r="J94" i="16"/>
  <c r="I94" i="16"/>
  <c r="K89" i="16"/>
  <c r="J89" i="16"/>
  <c r="I89" i="16"/>
  <c r="K87" i="16"/>
  <c r="J87" i="16"/>
  <c r="I87" i="16"/>
  <c r="K85" i="16"/>
  <c r="J85" i="16"/>
  <c r="I85" i="16"/>
  <c r="K83" i="16"/>
  <c r="J83" i="16"/>
  <c r="I83" i="16"/>
  <c r="H91" i="16"/>
  <c r="K81" i="16"/>
  <c r="J81" i="16"/>
  <c r="I81" i="16"/>
  <c r="M136" i="15"/>
  <c r="L136" i="15"/>
  <c r="K136" i="15"/>
  <c r="J136" i="15"/>
  <c r="I136" i="15"/>
  <c r="M97" i="15"/>
  <c r="H105" i="15"/>
  <c r="L97" i="15"/>
  <c r="K97" i="15"/>
  <c r="J97" i="15"/>
  <c r="I97" i="15"/>
  <c r="M65" i="15"/>
  <c r="L65" i="15"/>
  <c r="K65" i="15"/>
  <c r="I65" i="15"/>
  <c r="J65" i="15"/>
  <c r="M45" i="15"/>
  <c r="L45" i="15"/>
  <c r="K45" i="15"/>
  <c r="I45" i="15"/>
  <c r="J45" i="15"/>
  <c r="I34" i="15"/>
  <c r="M34" i="15"/>
  <c r="K34" i="15"/>
  <c r="L34" i="15"/>
  <c r="J34" i="15"/>
  <c r="K157" i="13"/>
  <c r="J157" i="13"/>
  <c r="I157" i="13"/>
  <c r="K155" i="13"/>
  <c r="J155" i="13"/>
  <c r="I155" i="13"/>
  <c r="K153" i="13"/>
  <c r="J153" i="13"/>
  <c r="I153" i="13"/>
  <c r="K151" i="13"/>
  <c r="J151" i="13"/>
  <c r="I151" i="13"/>
  <c r="K149" i="13"/>
  <c r="J149" i="13"/>
  <c r="I149" i="13"/>
  <c r="K144" i="13"/>
  <c r="J144" i="13"/>
  <c r="I144" i="13"/>
  <c r="K142" i="13"/>
  <c r="J142" i="13"/>
  <c r="I142" i="13"/>
  <c r="K140" i="13"/>
  <c r="J140" i="13"/>
  <c r="I140" i="13"/>
  <c r="H146" i="13"/>
  <c r="K138" i="13"/>
  <c r="J138" i="13"/>
  <c r="I138" i="13"/>
  <c r="K136" i="13"/>
  <c r="J136" i="13"/>
  <c r="I136" i="13"/>
  <c r="K134" i="13"/>
  <c r="J134" i="13"/>
  <c r="I134" i="13"/>
  <c r="K131" i="13"/>
  <c r="J131" i="13"/>
  <c r="I131" i="13"/>
  <c r="K129" i="13"/>
  <c r="J129" i="13"/>
  <c r="I129" i="13"/>
  <c r="K127" i="13"/>
  <c r="J127" i="13"/>
  <c r="I127" i="13"/>
  <c r="K125" i="13"/>
  <c r="J125" i="13"/>
  <c r="I125" i="13"/>
  <c r="K123" i="13"/>
  <c r="J123" i="13"/>
  <c r="I123" i="13"/>
  <c r="K121" i="13"/>
  <c r="J121" i="13"/>
  <c r="I121" i="13"/>
  <c r="K116" i="13"/>
  <c r="J116" i="13"/>
  <c r="I116" i="13"/>
  <c r="K114" i="13"/>
  <c r="J114" i="13"/>
  <c r="I114" i="13"/>
  <c r="K112" i="13"/>
  <c r="J112" i="13"/>
  <c r="I112" i="13"/>
  <c r="H118" i="13"/>
  <c r="K110" i="13"/>
  <c r="J110" i="13"/>
  <c r="I110" i="13"/>
  <c r="K108" i="13"/>
  <c r="J108" i="13"/>
  <c r="I108" i="13"/>
  <c r="K106" i="13"/>
  <c r="J106" i="13"/>
  <c r="I106" i="13"/>
  <c r="K103" i="13"/>
  <c r="J103" i="13"/>
  <c r="I103" i="13"/>
  <c r="K101" i="13"/>
  <c r="J101" i="13"/>
  <c r="I101" i="13"/>
  <c r="K99" i="13"/>
  <c r="J99" i="13"/>
  <c r="I99" i="13"/>
  <c r="K97" i="13"/>
  <c r="J97" i="13"/>
  <c r="I97" i="13"/>
  <c r="K95" i="13"/>
  <c r="J95" i="13"/>
  <c r="I95" i="13"/>
  <c r="K93" i="13"/>
  <c r="J93" i="13"/>
  <c r="I93" i="13"/>
  <c r="K88" i="13"/>
  <c r="J88" i="13"/>
  <c r="I88" i="13"/>
  <c r="K86" i="13"/>
  <c r="J86" i="13"/>
  <c r="I86" i="13"/>
  <c r="K84" i="13"/>
  <c r="J84" i="13"/>
  <c r="I84" i="13"/>
  <c r="H90" i="13"/>
  <c r="K82" i="13"/>
  <c r="J82" i="13"/>
  <c r="I82" i="13"/>
  <c r="K80" i="13"/>
  <c r="J80" i="13"/>
  <c r="I80" i="13"/>
  <c r="K78" i="13"/>
  <c r="J78" i="13"/>
  <c r="I78" i="13"/>
  <c r="K75" i="13"/>
  <c r="J75" i="13"/>
  <c r="I75" i="13"/>
  <c r="K73" i="13"/>
  <c r="J73" i="13"/>
  <c r="I73" i="13"/>
  <c r="K71" i="13"/>
  <c r="J71" i="13"/>
  <c r="I71" i="13"/>
  <c r="K69" i="13"/>
  <c r="J69" i="13"/>
  <c r="I69" i="13"/>
  <c r="K67" i="13"/>
  <c r="J67" i="13"/>
  <c r="I67" i="13"/>
  <c r="K65" i="13"/>
  <c r="J65" i="13"/>
  <c r="I65" i="13"/>
  <c r="K60" i="13"/>
  <c r="J60" i="13"/>
  <c r="I60" i="13"/>
  <c r="K58" i="13"/>
  <c r="J58" i="13"/>
  <c r="I58" i="13"/>
  <c r="K56" i="13"/>
  <c r="J56" i="13"/>
  <c r="I56" i="13"/>
  <c r="H62" i="13"/>
  <c r="K54" i="13"/>
  <c r="J54" i="13"/>
  <c r="I54" i="13"/>
  <c r="K52" i="13"/>
  <c r="J52" i="13"/>
  <c r="I52" i="13"/>
  <c r="K50" i="13"/>
  <c r="J50" i="13"/>
  <c r="I50" i="13"/>
  <c r="K47" i="13"/>
  <c r="J47" i="13"/>
  <c r="I47" i="13"/>
  <c r="K45" i="13"/>
  <c r="J45" i="13"/>
  <c r="I45" i="13"/>
  <c r="K43" i="13"/>
  <c r="J43" i="13"/>
  <c r="I43" i="13"/>
  <c r="K41" i="13"/>
  <c r="J41" i="13"/>
  <c r="I41" i="13"/>
  <c r="K39" i="13"/>
  <c r="J39" i="13"/>
  <c r="I39" i="13"/>
  <c r="K37" i="13"/>
  <c r="J37" i="13"/>
  <c r="I37" i="13"/>
  <c r="K32" i="13"/>
  <c r="J32" i="13"/>
  <c r="I32" i="13"/>
  <c r="K30" i="13"/>
  <c r="J30" i="13"/>
  <c r="I30" i="13"/>
  <c r="K28" i="13"/>
  <c r="J28" i="13"/>
  <c r="I28" i="13"/>
  <c r="H34" i="13"/>
  <c r="K26" i="13"/>
  <c r="J26" i="13"/>
  <c r="I26" i="13"/>
  <c r="K24" i="13"/>
  <c r="J24" i="13"/>
  <c r="I24" i="13"/>
  <c r="K22" i="13"/>
  <c r="J22" i="13"/>
  <c r="I22" i="13"/>
  <c r="K19" i="13"/>
  <c r="J19" i="13"/>
  <c r="I19" i="13"/>
  <c r="K18" i="13"/>
  <c r="J18" i="13"/>
  <c r="I18" i="13"/>
  <c r="K17" i="13"/>
  <c r="J17" i="13"/>
  <c r="I17" i="13"/>
  <c r="K16" i="13"/>
  <c r="J16" i="13"/>
  <c r="I16" i="13"/>
  <c r="K15" i="13"/>
  <c r="J15" i="13"/>
  <c r="I15" i="13"/>
  <c r="K14" i="13"/>
  <c r="J14" i="13"/>
  <c r="I14" i="13"/>
  <c r="K13" i="13"/>
  <c r="J13" i="13"/>
  <c r="I13" i="13"/>
  <c r="H20" i="13"/>
  <c r="K12" i="13"/>
  <c r="J12" i="13"/>
  <c r="I12" i="13"/>
  <c r="K11" i="13"/>
  <c r="J11" i="13"/>
  <c r="I11" i="13"/>
  <c r="K10" i="13"/>
  <c r="J10" i="13"/>
  <c r="I10" i="13"/>
  <c r="K9" i="13"/>
  <c r="J9" i="13"/>
  <c r="I9" i="13"/>
  <c r="K8" i="13"/>
  <c r="J8" i="13"/>
  <c r="I8" i="13"/>
  <c r="N74" i="8"/>
  <c r="N81" i="8"/>
  <c r="N80" i="8"/>
  <c r="N79" i="8"/>
  <c r="N78" i="8"/>
  <c r="N77" i="8"/>
  <c r="N76" i="8"/>
  <c r="N75" i="8"/>
  <c r="M142" i="15"/>
  <c r="L142" i="15"/>
  <c r="K142" i="15"/>
  <c r="J142" i="15"/>
  <c r="I142" i="15"/>
  <c r="M103" i="15"/>
  <c r="L103" i="15"/>
  <c r="K103" i="15"/>
  <c r="J103" i="15"/>
  <c r="I103" i="15"/>
  <c r="K62" i="15"/>
  <c r="J62" i="15"/>
  <c r="I62" i="15"/>
  <c r="M62" i="15"/>
  <c r="L62" i="15"/>
  <c r="K43" i="15"/>
  <c r="J43" i="15"/>
  <c r="I43" i="15"/>
  <c r="M43" i="15"/>
  <c r="L43" i="15"/>
  <c r="K37" i="15"/>
  <c r="I37" i="15"/>
  <c r="M37" i="15"/>
  <c r="J37" i="15"/>
  <c r="L37" i="15"/>
  <c r="K24" i="15"/>
  <c r="I24" i="15"/>
  <c r="M24" i="15"/>
  <c r="J24" i="15"/>
  <c r="L24" i="15"/>
  <c r="I50" i="12"/>
  <c r="L50" i="12"/>
  <c r="K50" i="12"/>
  <c r="J50" i="12"/>
  <c r="I47" i="12"/>
  <c r="L47" i="12"/>
  <c r="K47" i="12"/>
  <c r="J47" i="12"/>
  <c r="I44" i="12"/>
  <c r="L44" i="12"/>
  <c r="K44" i="12"/>
  <c r="J44" i="12"/>
  <c r="I41" i="12"/>
  <c r="L41" i="12"/>
  <c r="K41" i="12"/>
  <c r="J41" i="12"/>
  <c r="I38" i="12"/>
  <c r="L38" i="12"/>
  <c r="K38" i="12"/>
  <c r="J38" i="12"/>
  <c r="L84" i="8"/>
  <c r="L74" i="8"/>
  <c r="L85" i="8"/>
  <c r="L82" i="8"/>
  <c r="L81" i="8"/>
  <c r="L80" i="8"/>
  <c r="L79" i="8"/>
  <c r="L78" i="8"/>
  <c r="L77" i="8"/>
  <c r="L76" i="8"/>
  <c r="L75" i="8"/>
  <c r="L83" i="8"/>
  <c r="L86" i="8"/>
  <c r="M155" i="15"/>
  <c r="L155" i="15"/>
  <c r="K155" i="15"/>
  <c r="J155" i="15"/>
  <c r="I155" i="15"/>
  <c r="M116" i="15"/>
  <c r="L116" i="15"/>
  <c r="K116" i="15"/>
  <c r="J116" i="15"/>
  <c r="I116" i="15"/>
  <c r="K69" i="15"/>
  <c r="J69" i="15"/>
  <c r="I69" i="15"/>
  <c r="M69" i="15"/>
  <c r="H77" i="15"/>
  <c r="L69" i="15"/>
  <c r="I41" i="15"/>
  <c r="M41" i="15"/>
  <c r="K41" i="15"/>
  <c r="L41" i="15"/>
  <c r="H49" i="15"/>
  <c r="J41" i="15"/>
  <c r="I28" i="15"/>
  <c r="M28" i="15"/>
  <c r="K28" i="15"/>
  <c r="L28" i="15"/>
  <c r="J28" i="15"/>
  <c r="W17" i="15"/>
  <c r="Y17" i="15"/>
  <c r="X17" i="15"/>
  <c r="W14" i="15"/>
  <c r="Y14" i="15"/>
  <c r="X14" i="15"/>
  <c r="W11" i="15"/>
  <c r="Y11" i="15"/>
  <c r="X11" i="15"/>
  <c r="K158" i="13"/>
  <c r="J158" i="13"/>
  <c r="I158" i="13"/>
  <c r="K156" i="13"/>
  <c r="J156" i="13"/>
  <c r="I156" i="13"/>
  <c r="K154" i="13"/>
  <c r="J154" i="13"/>
  <c r="I154" i="13"/>
  <c r="K152" i="13"/>
  <c r="J152" i="13"/>
  <c r="H160" i="13"/>
  <c r="I152" i="13"/>
  <c r="K150" i="13"/>
  <c r="J150" i="13"/>
  <c r="I150" i="13"/>
  <c r="K148" i="13"/>
  <c r="J148" i="13"/>
  <c r="I148" i="13"/>
  <c r="K145" i="13"/>
  <c r="J145" i="13"/>
  <c r="I145" i="13"/>
  <c r="K143" i="13"/>
  <c r="J143" i="13"/>
  <c r="I143" i="13"/>
  <c r="K141" i="13"/>
  <c r="J141" i="13"/>
  <c r="I141" i="13"/>
  <c r="K139" i="13"/>
  <c r="J139" i="13"/>
  <c r="I139" i="13"/>
  <c r="K137" i="13"/>
  <c r="J137" i="13"/>
  <c r="I137" i="13"/>
  <c r="K135" i="13"/>
  <c r="J135" i="13"/>
  <c r="I135" i="13"/>
  <c r="K130" i="13"/>
  <c r="J130" i="13"/>
  <c r="I130" i="13"/>
  <c r="K128" i="13"/>
  <c r="J128" i="13"/>
  <c r="I128" i="13"/>
  <c r="K126" i="13"/>
  <c r="J126" i="13"/>
  <c r="I126" i="13"/>
  <c r="K124" i="13"/>
  <c r="J124" i="13"/>
  <c r="H132" i="13"/>
  <c r="I124" i="13"/>
  <c r="K122" i="13"/>
  <c r="J122" i="13"/>
  <c r="I122" i="13"/>
  <c r="K120" i="13"/>
  <c r="J120" i="13"/>
  <c r="I120" i="13"/>
  <c r="K117" i="13"/>
  <c r="J117" i="13"/>
  <c r="I117" i="13"/>
  <c r="K115" i="13"/>
  <c r="J115" i="13"/>
  <c r="I115" i="13"/>
  <c r="K113" i="13"/>
  <c r="J113" i="13"/>
  <c r="I113" i="13"/>
  <c r="K111" i="13"/>
  <c r="J111" i="13"/>
  <c r="I111" i="13"/>
  <c r="K109" i="13"/>
  <c r="J109" i="13"/>
  <c r="I109" i="13"/>
  <c r="K107" i="13"/>
  <c r="J107" i="13"/>
  <c r="I107" i="13"/>
  <c r="K102" i="13"/>
  <c r="J102" i="13"/>
  <c r="I102" i="13"/>
  <c r="K100" i="13"/>
  <c r="J100" i="13"/>
  <c r="I100" i="13"/>
  <c r="K98" i="13"/>
  <c r="J98" i="13"/>
  <c r="I98" i="13"/>
  <c r="K96" i="13"/>
  <c r="J96" i="13"/>
  <c r="H104" i="13"/>
  <c r="I96" i="13"/>
  <c r="K94" i="13"/>
  <c r="J94" i="13"/>
  <c r="I94" i="13"/>
  <c r="K92" i="13"/>
  <c r="J92" i="13"/>
  <c r="I92" i="13"/>
  <c r="K89" i="13"/>
  <c r="J89" i="13"/>
  <c r="I89" i="13"/>
  <c r="K87" i="13"/>
  <c r="J87" i="13"/>
  <c r="I87" i="13"/>
  <c r="K85" i="13"/>
  <c r="J85" i="13"/>
  <c r="I85" i="13"/>
  <c r="K83" i="13"/>
  <c r="J83" i="13"/>
  <c r="I83" i="13"/>
  <c r="K81" i="13"/>
  <c r="J81" i="13"/>
  <c r="I81" i="13"/>
  <c r="K79" i="13"/>
  <c r="J79" i="13"/>
  <c r="I79" i="13"/>
  <c r="K74" i="13"/>
  <c r="J74" i="13"/>
  <c r="I74" i="13"/>
  <c r="K72" i="13"/>
  <c r="J72" i="13"/>
  <c r="I72" i="13"/>
  <c r="K70" i="13"/>
  <c r="J70" i="13"/>
  <c r="I70" i="13"/>
  <c r="K68" i="13"/>
  <c r="J68" i="13"/>
  <c r="H76" i="13"/>
  <c r="I68" i="13"/>
  <c r="K66" i="13"/>
  <c r="J66" i="13"/>
  <c r="I66" i="13"/>
  <c r="K64" i="13"/>
  <c r="J64" i="13"/>
  <c r="I64" i="13"/>
  <c r="K61" i="13"/>
  <c r="J61" i="13"/>
  <c r="I61" i="13"/>
  <c r="K59" i="13"/>
  <c r="J59" i="13"/>
  <c r="I59" i="13"/>
  <c r="K57" i="13"/>
  <c r="J57" i="13"/>
  <c r="I57" i="13"/>
  <c r="K55" i="13"/>
  <c r="J55" i="13"/>
  <c r="I55" i="13"/>
  <c r="K53" i="13"/>
  <c r="J53" i="13"/>
  <c r="I53" i="13"/>
  <c r="K51" i="13"/>
  <c r="J51" i="13"/>
  <c r="I51" i="13"/>
  <c r="K46" i="13"/>
  <c r="J46" i="13"/>
  <c r="I46" i="13"/>
  <c r="K44" i="13"/>
  <c r="J44" i="13"/>
  <c r="I44" i="13"/>
  <c r="K42" i="13"/>
  <c r="J42" i="13"/>
  <c r="I42" i="13"/>
  <c r="K40" i="13"/>
  <c r="J40" i="13"/>
  <c r="H48" i="13"/>
  <c r="I40" i="13"/>
  <c r="K38" i="13"/>
  <c r="J38" i="13"/>
  <c r="I38" i="13"/>
  <c r="K36" i="13"/>
  <c r="J36" i="13"/>
  <c r="I36" i="13"/>
  <c r="K33" i="13"/>
  <c r="J33" i="13"/>
  <c r="I33" i="13"/>
  <c r="K31" i="13"/>
  <c r="J31" i="13"/>
  <c r="I31" i="13"/>
  <c r="K29" i="13"/>
  <c r="J29" i="13"/>
  <c r="I29" i="13"/>
  <c r="K27" i="13"/>
  <c r="J27" i="13"/>
  <c r="I27" i="13"/>
  <c r="K25" i="13"/>
  <c r="J25" i="13"/>
  <c r="I25" i="13"/>
  <c r="K23" i="13"/>
  <c r="J23" i="13"/>
  <c r="I23" i="13"/>
  <c r="W18" i="13"/>
  <c r="V18" i="13"/>
  <c r="U18" i="13"/>
  <c r="W17" i="13"/>
  <c r="V17" i="13"/>
  <c r="U17" i="13"/>
  <c r="W16" i="13"/>
  <c r="V16" i="13"/>
  <c r="U16" i="13"/>
  <c r="W15" i="13"/>
  <c r="V15" i="13"/>
  <c r="U15" i="13"/>
  <c r="W14" i="13"/>
  <c r="V14" i="13"/>
  <c r="U14" i="13"/>
  <c r="W13" i="13"/>
  <c r="V13" i="13"/>
  <c r="U13" i="13"/>
  <c r="W12" i="13"/>
  <c r="V12" i="13"/>
  <c r="T20" i="13"/>
  <c r="U12" i="13"/>
  <c r="W11" i="13"/>
  <c r="V11" i="13"/>
  <c r="U11" i="13"/>
  <c r="W10" i="13"/>
  <c r="V10" i="13"/>
  <c r="U10" i="13"/>
  <c r="W9" i="13"/>
  <c r="V9" i="13"/>
  <c r="U9" i="13"/>
  <c r="W8" i="13"/>
  <c r="V8" i="13"/>
  <c r="U8" i="13"/>
  <c r="K52" i="12"/>
  <c r="J52" i="12"/>
  <c r="L52" i="12"/>
  <c r="I52" i="12"/>
  <c r="K49" i="12"/>
  <c r="J49" i="12"/>
  <c r="L49" i="12"/>
  <c r="I49" i="12"/>
  <c r="K46" i="12"/>
  <c r="J46" i="12"/>
  <c r="I46" i="12"/>
  <c r="L46" i="12"/>
  <c r="K43" i="12"/>
  <c r="J43" i="12"/>
  <c r="L43" i="12"/>
  <c r="I43" i="12"/>
  <c r="K40" i="12"/>
  <c r="J40" i="12"/>
  <c r="L40" i="12"/>
  <c r="I40" i="12"/>
  <c r="K37" i="12"/>
  <c r="J37" i="12"/>
  <c r="I37" i="12"/>
  <c r="L37" i="12"/>
  <c r="K34" i="12"/>
  <c r="J34" i="12"/>
  <c r="L34" i="12"/>
  <c r="I34" i="12"/>
  <c r="K31" i="12"/>
  <c r="J31" i="12"/>
  <c r="L31" i="12"/>
  <c r="I31" i="12"/>
  <c r="K28" i="12"/>
  <c r="J28" i="12"/>
  <c r="I28" i="12"/>
  <c r="L28" i="12"/>
  <c r="K25" i="12"/>
  <c r="J25" i="12"/>
  <c r="L25" i="12"/>
  <c r="I25" i="12"/>
  <c r="K22" i="12"/>
  <c r="J22" i="12"/>
  <c r="L22" i="12"/>
  <c r="I22" i="12"/>
  <c r="K19" i="12"/>
  <c r="J19" i="12"/>
  <c r="I19" i="12"/>
  <c r="L19" i="12"/>
  <c r="K16" i="12"/>
  <c r="J16" i="12"/>
  <c r="L16" i="12"/>
  <c r="I16" i="12"/>
  <c r="N52" i="8"/>
  <c r="N59" i="8"/>
  <c r="N58" i="8"/>
  <c r="N57" i="8"/>
  <c r="N56" i="8"/>
  <c r="N55" i="8"/>
  <c r="N54" i="8"/>
  <c r="N53" i="8"/>
  <c r="M123" i="15"/>
  <c r="L123" i="15"/>
  <c r="K123" i="15"/>
  <c r="J123" i="15"/>
  <c r="I123" i="15"/>
  <c r="M84" i="15"/>
  <c r="L84" i="15"/>
  <c r="K84" i="15"/>
  <c r="J84" i="15"/>
  <c r="I84" i="15"/>
  <c r="M58" i="15"/>
  <c r="L58" i="15"/>
  <c r="K58" i="15"/>
  <c r="I58" i="15"/>
  <c r="J58" i="15"/>
  <c r="K30" i="15"/>
  <c r="I30" i="15"/>
  <c r="M30" i="15"/>
  <c r="J30" i="15"/>
  <c r="L30" i="15"/>
  <c r="L9" i="12"/>
  <c r="H56" i="12"/>
  <c r="K9" i="12"/>
  <c r="I9" i="12"/>
  <c r="J9" i="12"/>
  <c r="L6" i="12"/>
  <c r="H53" i="12"/>
  <c r="K6" i="12"/>
  <c r="I6" i="12"/>
  <c r="J6" i="12"/>
  <c r="L63" i="8"/>
  <c r="L60" i="8"/>
  <c r="L59" i="8"/>
  <c r="L58" i="8"/>
  <c r="L57" i="8"/>
  <c r="L56" i="8"/>
  <c r="L55" i="8"/>
  <c r="L54" i="8"/>
  <c r="L53" i="8"/>
  <c r="L87" i="8"/>
  <c r="L65" i="8"/>
  <c r="L62" i="8"/>
  <c r="L52" i="8"/>
  <c r="L61" i="8"/>
  <c r="L64" i="8"/>
  <c r="M129" i="15"/>
  <c r="L129" i="15"/>
  <c r="K129" i="15"/>
  <c r="J129" i="15"/>
  <c r="I129" i="15"/>
  <c r="M90" i="15"/>
  <c r="L90" i="15"/>
  <c r="K90" i="15"/>
  <c r="J90" i="15"/>
  <c r="I90" i="15"/>
  <c r="K75" i="15"/>
  <c r="J75" i="15"/>
  <c r="I75" i="15"/>
  <c r="M75" i="15"/>
  <c r="L75" i="15"/>
  <c r="K56" i="15"/>
  <c r="J56" i="15"/>
  <c r="I56" i="15"/>
  <c r="M56" i="15"/>
  <c r="L56" i="15"/>
  <c r="M32" i="15"/>
  <c r="K32" i="15"/>
  <c r="I32" i="15"/>
  <c r="L32" i="15"/>
  <c r="J32" i="15"/>
  <c r="L9" i="15"/>
  <c r="J9" i="15"/>
  <c r="K9" i="15"/>
  <c r="I9" i="15"/>
  <c r="M9" i="15"/>
  <c r="L12" i="15"/>
  <c r="J12" i="15"/>
  <c r="K12" i="15"/>
  <c r="I12" i="15"/>
  <c r="M12" i="15"/>
  <c r="L15" i="15"/>
  <c r="J15" i="15"/>
  <c r="K15" i="15"/>
  <c r="I15" i="15"/>
  <c r="M15" i="15"/>
  <c r="L18" i="15"/>
  <c r="J18" i="15"/>
  <c r="K18" i="15"/>
  <c r="I18" i="15"/>
  <c r="M18" i="15"/>
  <c r="L25" i="15"/>
  <c r="J25" i="15"/>
  <c r="K25" i="15"/>
  <c r="I25" i="15"/>
  <c r="M25" i="15"/>
  <c r="L31" i="15"/>
  <c r="J31" i="15"/>
  <c r="K31" i="15"/>
  <c r="I31" i="15"/>
  <c r="M31" i="15"/>
  <c r="L38" i="15"/>
  <c r="J38" i="15"/>
  <c r="K38" i="15"/>
  <c r="I38" i="15"/>
  <c r="M38" i="15"/>
  <c r="L44" i="15"/>
  <c r="K44" i="15"/>
  <c r="J44" i="15"/>
  <c r="I44" i="15"/>
  <c r="M44" i="15"/>
  <c r="L51" i="15"/>
  <c r="K51" i="15"/>
  <c r="J51" i="15"/>
  <c r="M51" i="15"/>
  <c r="I51" i="15"/>
  <c r="L57" i="15"/>
  <c r="K57" i="15"/>
  <c r="J57" i="15"/>
  <c r="M57" i="15"/>
  <c r="I57" i="15"/>
  <c r="L70" i="15"/>
  <c r="K70" i="15"/>
  <c r="J70" i="15"/>
  <c r="M70" i="15"/>
  <c r="I70" i="15"/>
  <c r="L76" i="15"/>
  <c r="K76" i="15"/>
  <c r="J76" i="15"/>
  <c r="M76" i="15"/>
  <c r="I76" i="15"/>
  <c r="H91" i="15"/>
  <c r="L83" i="15"/>
  <c r="K83" i="15"/>
  <c r="J83" i="15"/>
  <c r="I83" i="15"/>
  <c r="M83" i="15"/>
  <c r="L89" i="15"/>
  <c r="K89" i="15"/>
  <c r="J89" i="15"/>
  <c r="I89" i="15"/>
  <c r="M89" i="15"/>
  <c r="L96" i="15"/>
  <c r="K96" i="15"/>
  <c r="J96" i="15"/>
  <c r="I96" i="15"/>
  <c r="M96" i="15"/>
  <c r="L102" i="15"/>
  <c r="K102" i="15"/>
  <c r="J102" i="15"/>
  <c r="I102" i="15"/>
  <c r="M102" i="15"/>
  <c r="L109" i="15"/>
  <c r="K109" i="15"/>
  <c r="J109" i="15"/>
  <c r="I109" i="15"/>
  <c r="M109" i="15"/>
  <c r="L115" i="15"/>
  <c r="K115" i="15"/>
  <c r="J115" i="15"/>
  <c r="I115" i="15"/>
  <c r="M115" i="15"/>
  <c r="L122" i="15"/>
  <c r="K122" i="15"/>
  <c r="J122" i="15"/>
  <c r="I122" i="15"/>
  <c r="M122" i="15"/>
  <c r="L128" i="15"/>
  <c r="K128" i="15"/>
  <c r="J128" i="15"/>
  <c r="I128" i="15"/>
  <c r="M128" i="15"/>
  <c r="L135" i="15"/>
  <c r="K135" i="15"/>
  <c r="J135" i="15"/>
  <c r="I135" i="15"/>
  <c r="M135" i="15"/>
  <c r="L141" i="15"/>
  <c r="K141" i="15"/>
  <c r="J141" i="15"/>
  <c r="I141" i="15"/>
  <c r="M141" i="15"/>
  <c r="L154" i="15"/>
  <c r="K154" i="15"/>
  <c r="J154" i="15"/>
  <c r="I154" i="15"/>
  <c r="M154" i="15"/>
  <c r="L160" i="15"/>
  <c r="K160" i="15"/>
  <c r="J160" i="15"/>
  <c r="I160" i="15"/>
  <c r="M160" i="15"/>
  <c r="K82" i="15"/>
  <c r="J82" i="15"/>
  <c r="I82" i="15"/>
  <c r="M82" i="15"/>
  <c r="L82" i="15"/>
  <c r="K88" i="15"/>
  <c r="J88" i="15"/>
  <c r="I88" i="15"/>
  <c r="M88" i="15"/>
  <c r="L88" i="15"/>
  <c r="K95" i="15"/>
  <c r="J95" i="15"/>
  <c r="I95" i="15"/>
  <c r="M95" i="15"/>
  <c r="L95" i="15"/>
  <c r="K101" i="15"/>
  <c r="J101" i="15"/>
  <c r="I101" i="15"/>
  <c r="M101" i="15"/>
  <c r="L101" i="15"/>
  <c r="K108" i="15"/>
  <c r="J108" i="15"/>
  <c r="I108" i="15"/>
  <c r="M108" i="15"/>
  <c r="L108" i="15"/>
  <c r="K114" i="15"/>
  <c r="J114" i="15"/>
  <c r="I114" i="15"/>
  <c r="M114" i="15"/>
  <c r="L114" i="15"/>
  <c r="K121" i="15"/>
  <c r="J121" i="15"/>
  <c r="I121" i="15"/>
  <c r="M121" i="15"/>
  <c r="L121" i="15"/>
  <c r="K127" i="15"/>
  <c r="J127" i="15"/>
  <c r="I127" i="15"/>
  <c r="M127" i="15"/>
  <c r="L127" i="15"/>
  <c r="K140" i="15"/>
  <c r="J140" i="15"/>
  <c r="I140" i="15"/>
  <c r="M140" i="15"/>
  <c r="L140" i="15"/>
  <c r="K146" i="15"/>
  <c r="J146" i="15"/>
  <c r="I146" i="15"/>
  <c r="M146" i="15"/>
  <c r="L146" i="15"/>
  <c r="K153" i="15"/>
  <c r="J153" i="15"/>
  <c r="I153" i="15"/>
  <c r="M153" i="15"/>
  <c r="L153" i="15"/>
  <c r="H161" i="15"/>
  <c r="K159" i="15"/>
  <c r="J159" i="15"/>
  <c r="I159" i="15"/>
  <c r="M159" i="15"/>
  <c r="L159" i="15"/>
  <c r="J10" i="15"/>
  <c r="L10" i="15"/>
  <c r="I10" i="15"/>
  <c r="M10" i="15"/>
  <c r="K10" i="15"/>
  <c r="J13" i="15"/>
  <c r="H21" i="15"/>
  <c r="L13" i="15"/>
  <c r="I13" i="15"/>
  <c r="M13" i="15"/>
  <c r="K13" i="15"/>
  <c r="J16" i="15"/>
  <c r="L16" i="15"/>
  <c r="I16" i="15"/>
  <c r="M16" i="15"/>
  <c r="K16" i="15"/>
  <c r="J19" i="15"/>
  <c r="L19" i="15"/>
  <c r="I19" i="15"/>
  <c r="M19" i="15"/>
  <c r="K19" i="15"/>
  <c r="J23" i="15"/>
  <c r="L23" i="15"/>
  <c r="I23" i="15"/>
  <c r="M23" i="15"/>
  <c r="K23" i="15"/>
  <c r="J29" i="15"/>
  <c r="L29" i="15"/>
  <c r="M29" i="15"/>
  <c r="I29" i="15"/>
  <c r="K29" i="15"/>
  <c r="J42" i="15"/>
  <c r="I42" i="15"/>
  <c r="L42" i="15"/>
  <c r="M42" i="15"/>
  <c r="K42" i="15"/>
  <c r="J48" i="15"/>
  <c r="I48" i="15"/>
  <c r="L48" i="15"/>
  <c r="K48" i="15"/>
  <c r="M48" i="15"/>
  <c r="J55" i="15"/>
  <c r="I55" i="15"/>
  <c r="H63" i="15"/>
  <c r="L55" i="15"/>
  <c r="M55" i="15"/>
  <c r="K55" i="15"/>
  <c r="J61" i="15"/>
  <c r="I61" i="15"/>
  <c r="L61" i="15"/>
  <c r="M61" i="15"/>
  <c r="K61" i="15"/>
  <c r="J68" i="15"/>
  <c r="I68" i="15"/>
  <c r="L68" i="15"/>
  <c r="K68" i="15"/>
  <c r="M68" i="15"/>
  <c r="J74" i="15"/>
  <c r="I74" i="15"/>
  <c r="L74" i="15"/>
  <c r="M74" i="15"/>
  <c r="K74" i="15"/>
  <c r="J81" i="15"/>
  <c r="I81" i="15"/>
  <c r="M81" i="15"/>
  <c r="L81" i="15"/>
  <c r="K81" i="15"/>
  <c r="J87" i="15"/>
  <c r="I87" i="15"/>
  <c r="M87" i="15"/>
  <c r="L87" i="15"/>
  <c r="K87" i="15"/>
  <c r="J94" i="15"/>
  <c r="I94" i="15"/>
  <c r="M94" i="15"/>
  <c r="L94" i="15"/>
  <c r="K94" i="15"/>
  <c r="J100" i="15"/>
  <c r="I100" i="15"/>
  <c r="M100" i="15"/>
  <c r="L100" i="15"/>
  <c r="K100" i="15"/>
  <c r="J107" i="15"/>
  <c r="I107" i="15"/>
  <c r="M107" i="15"/>
  <c r="L107" i="15"/>
  <c r="K107" i="15"/>
  <c r="J113" i="15"/>
  <c r="I113" i="15"/>
  <c r="M113" i="15"/>
  <c r="L113" i="15"/>
  <c r="K113" i="15"/>
  <c r="J126" i="15"/>
  <c r="I126" i="15"/>
  <c r="M126" i="15"/>
  <c r="L126" i="15"/>
  <c r="K126" i="15"/>
  <c r="J132" i="15"/>
  <c r="I132" i="15"/>
  <c r="M132" i="15"/>
  <c r="L132" i="15"/>
  <c r="K132" i="15"/>
  <c r="J139" i="15"/>
  <c r="I139" i="15"/>
  <c r="M139" i="15"/>
  <c r="H147" i="15"/>
  <c r="L139" i="15"/>
  <c r="K139" i="15"/>
  <c r="J145" i="15"/>
  <c r="I145" i="15"/>
  <c r="M145" i="15"/>
  <c r="L145" i="15"/>
  <c r="K145" i="15"/>
  <c r="J152" i="15"/>
  <c r="I152" i="15"/>
  <c r="M152" i="15"/>
  <c r="L152" i="15"/>
  <c r="K152" i="15"/>
  <c r="J158" i="15"/>
  <c r="I158" i="15"/>
  <c r="M158" i="15"/>
  <c r="L158" i="15"/>
  <c r="K158" i="15"/>
  <c r="I47" i="15"/>
  <c r="M47" i="15"/>
  <c r="K47" i="15"/>
  <c r="L47" i="15"/>
  <c r="J47" i="15"/>
  <c r="I54" i="15"/>
  <c r="M54" i="15"/>
  <c r="K54" i="15"/>
  <c r="J54" i="15"/>
  <c r="L54" i="15"/>
  <c r="I60" i="15"/>
  <c r="M60" i="15"/>
  <c r="K60" i="15"/>
  <c r="L60" i="15"/>
  <c r="J60" i="15"/>
  <c r="I67" i="15"/>
  <c r="M67" i="15"/>
  <c r="K67" i="15"/>
  <c r="L67" i="15"/>
  <c r="J67" i="15"/>
  <c r="I73" i="15"/>
  <c r="M73" i="15"/>
  <c r="K73" i="15"/>
  <c r="J73" i="15"/>
  <c r="L73" i="15"/>
  <c r="I80" i="15"/>
  <c r="M80" i="15"/>
  <c r="L80" i="15"/>
  <c r="K80" i="15"/>
  <c r="J80" i="15"/>
  <c r="I86" i="15"/>
  <c r="M86" i="15"/>
  <c r="L86" i="15"/>
  <c r="K86" i="15"/>
  <c r="J86" i="15"/>
  <c r="I93" i="15"/>
  <c r="M93" i="15"/>
  <c r="L93" i="15"/>
  <c r="K93" i="15"/>
  <c r="J93" i="15"/>
  <c r="I99" i="15"/>
  <c r="M99" i="15"/>
  <c r="L99" i="15"/>
  <c r="K99" i="15"/>
  <c r="J99" i="15"/>
  <c r="I112" i="15"/>
  <c r="M112" i="15"/>
  <c r="L112" i="15"/>
  <c r="K112" i="15"/>
  <c r="J112" i="15"/>
  <c r="I118" i="15"/>
  <c r="M118" i="15"/>
  <c r="L118" i="15"/>
  <c r="K118" i="15"/>
  <c r="J118" i="15"/>
  <c r="I125" i="15"/>
  <c r="M125" i="15"/>
  <c r="H133" i="15"/>
  <c r="L125" i="15"/>
  <c r="K125" i="15"/>
  <c r="J125" i="15"/>
  <c r="I131" i="15"/>
  <c r="M131" i="15"/>
  <c r="L131" i="15"/>
  <c r="K131" i="15"/>
  <c r="J131" i="15"/>
  <c r="I138" i="15"/>
  <c r="M138" i="15"/>
  <c r="L138" i="15"/>
  <c r="K138" i="15"/>
  <c r="J138" i="15"/>
  <c r="I144" i="15"/>
  <c r="M144" i="15"/>
  <c r="L144" i="15"/>
  <c r="K144" i="15"/>
  <c r="J144" i="15"/>
  <c r="I151" i="15"/>
  <c r="M151" i="15"/>
  <c r="L151" i="15"/>
  <c r="K151" i="15"/>
  <c r="J151" i="15"/>
  <c r="I157" i="15"/>
  <c r="M157" i="15"/>
  <c r="L157" i="15"/>
  <c r="K157" i="15"/>
  <c r="J157" i="15"/>
  <c r="L11" i="15"/>
  <c r="J11" i="15"/>
  <c r="M11" i="15"/>
  <c r="K11" i="15"/>
  <c r="I11" i="15"/>
  <c r="L14" i="15"/>
  <c r="J14" i="15"/>
  <c r="M14" i="15"/>
  <c r="K14" i="15"/>
  <c r="I14" i="15"/>
  <c r="L17" i="15"/>
  <c r="J17" i="15"/>
  <c r="M17" i="15"/>
  <c r="K17" i="15"/>
  <c r="I17" i="15"/>
  <c r="L20" i="15"/>
  <c r="J20" i="15"/>
  <c r="M20" i="15"/>
  <c r="K20" i="15"/>
  <c r="I20" i="15"/>
  <c r="H35" i="15"/>
  <c r="L27" i="15"/>
  <c r="J27" i="15"/>
  <c r="M27" i="15"/>
  <c r="K27" i="15"/>
  <c r="I27" i="15"/>
  <c r="L33" i="15"/>
  <c r="J33" i="15"/>
  <c r="M33" i="15"/>
  <c r="K33" i="15"/>
  <c r="I33" i="15"/>
  <c r="L40" i="15"/>
  <c r="J40" i="15"/>
  <c r="M40" i="15"/>
  <c r="K40" i="15"/>
  <c r="I40" i="15"/>
  <c r="M46" i="15"/>
  <c r="L46" i="15"/>
  <c r="J46" i="15"/>
  <c r="K46" i="15"/>
  <c r="I46" i="15"/>
  <c r="M53" i="15"/>
  <c r="L53" i="15"/>
  <c r="J53" i="15"/>
  <c r="K53" i="15"/>
  <c r="I53" i="15"/>
  <c r="M59" i="15"/>
  <c r="L59" i="15"/>
  <c r="J59" i="15"/>
  <c r="I59" i="15"/>
  <c r="K59" i="15"/>
  <c r="M66" i="15"/>
  <c r="L66" i="15"/>
  <c r="J66" i="15"/>
  <c r="K66" i="15"/>
  <c r="I66" i="15"/>
  <c r="M72" i="15"/>
  <c r="L72" i="15"/>
  <c r="J72" i="15"/>
  <c r="K72" i="15"/>
  <c r="I72" i="15"/>
  <c r="M79" i="15"/>
  <c r="L79" i="15"/>
  <c r="K79" i="15"/>
  <c r="J79" i="15"/>
  <c r="I79" i="15"/>
  <c r="M85" i="15"/>
  <c r="L85" i="15"/>
  <c r="K85" i="15"/>
  <c r="J85" i="15"/>
  <c r="I85" i="15"/>
  <c r="M98" i="15"/>
  <c r="L98" i="15"/>
  <c r="K98" i="15"/>
  <c r="J98" i="15"/>
  <c r="I98" i="15"/>
  <c r="M104" i="15"/>
  <c r="L104" i="15"/>
  <c r="K104" i="15"/>
  <c r="J104" i="15"/>
  <c r="I104" i="15"/>
  <c r="M111" i="15"/>
  <c r="H119" i="15"/>
  <c r="L111" i="15"/>
  <c r="K111" i="15"/>
  <c r="J111" i="15"/>
  <c r="I111" i="15"/>
  <c r="M117" i="15"/>
  <c r="L117" i="15"/>
  <c r="K117" i="15"/>
  <c r="J117" i="15"/>
  <c r="I117" i="15"/>
  <c r="M124" i="15"/>
  <c r="L124" i="15"/>
  <c r="K124" i="15"/>
  <c r="J124" i="15"/>
  <c r="I124" i="15"/>
  <c r="M130" i="15"/>
  <c r="L130" i="15"/>
  <c r="K130" i="15"/>
  <c r="J130" i="15"/>
  <c r="I130" i="15"/>
  <c r="M137" i="15"/>
  <c r="L137" i="15"/>
  <c r="K137" i="15"/>
  <c r="J137" i="15"/>
  <c r="I137" i="15"/>
  <c r="M143" i="15"/>
  <c r="L143" i="15"/>
  <c r="K143" i="15"/>
  <c r="J143" i="15"/>
  <c r="I143" i="15"/>
  <c r="M150" i="15"/>
  <c r="L150" i="15"/>
  <c r="K150" i="15"/>
  <c r="J150" i="15"/>
  <c r="I150" i="15"/>
  <c r="M156" i="15"/>
  <c r="L156" i="15"/>
  <c r="K156" i="15"/>
  <c r="J156" i="15"/>
  <c r="I156" i="15"/>
  <c r="T8" i="12"/>
  <c r="S8" i="12"/>
  <c r="V8" i="12"/>
  <c r="H109" i="10"/>
  <c r="H106" i="10"/>
  <c r="H108" i="10"/>
  <c r="H105" i="10"/>
  <c r="H96" i="10"/>
  <c r="H103" i="10"/>
  <c r="H100" i="10"/>
  <c r="H97" i="10"/>
  <c r="E95" i="10"/>
  <c r="H107" i="10"/>
  <c r="H102" i="10"/>
  <c r="H104" i="10"/>
  <c r="H101" i="10"/>
  <c r="H98" i="10"/>
  <c r="H99" i="10"/>
  <c r="J36" i="6"/>
  <c r="I36" i="6"/>
  <c r="K36" i="6"/>
  <c r="I20" i="6"/>
  <c r="K20" i="6"/>
  <c r="J20" i="6"/>
  <c r="J8" i="6"/>
  <c r="I8" i="6"/>
  <c r="K8" i="6"/>
  <c r="I16" i="6"/>
  <c r="J16" i="6"/>
  <c r="K16" i="6"/>
  <c r="I17" i="6"/>
  <c r="K17" i="6"/>
  <c r="J17" i="6"/>
  <c r="I23" i="6"/>
  <c r="K23" i="6"/>
  <c r="J23" i="6"/>
  <c r="K29" i="6"/>
  <c r="I29" i="6"/>
  <c r="J29" i="6"/>
  <c r="K35" i="6"/>
  <c r="I35" i="6"/>
  <c r="J35" i="6"/>
  <c r="K41" i="6"/>
  <c r="I41" i="6"/>
  <c r="J41" i="6"/>
  <c r="K47" i="6"/>
  <c r="I47" i="6"/>
  <c r="J47" i="6"/>
  <c r="K9" i="6"/>
  <c r="I9" i="6"/>
  <c r="J9" i="6"/>
  <c r="K15" i="6"/>
  <c r="J15" i="6"/>
  <c r="I15" i="6"/>
  <c r="K22" i="6"/>
  <c r="J22" i="6"/>
  <c r="I22" i="6"/>
  <c r="K28" i="6"/>
  <c r="J28" i="6"/>
  <c r="I28" i="6"/>
  <c r="K34" i="6"/>
  <c r="J34" i="6"/>
  <c r="I34" i="6"/>
  <c r="K40" i="6"/>
  <c r="J40" i="6"/>
  <c r="I40" i="6"/>
  <c r="K46" i="6"/>
  <c r="J46" i="6"/>
  <c r="I46" i="6"/>
  <c r="K52" i="6"/>
  <c r="J52" i="6"/>
  <c r="I52" i="6"/>
  <c r="I32" i="6"/>
  <c r="K32" i="6"/>
  <c r="J32" i="6"/>
  <c r="I38" i="6"/>
  <c r="K38" i="6"/>
  <c r="J38" i="6"/>
  <c r="I44" i="6"/>
  <c r="K44" i="6"/>
  <c r="J44" i="6"/>
  <c r="I50" i="6"/>
  <c r="K50" i="6"/>
  <c r="J50" i="6"/>
  <c r="K12" i="6"/>
  <c r="J12" i="6"/>
  <c r="I12" i="6"/>
  <c r="K19" i="6"/>
  <c r="J19" i="6"/>
  <c r="I19" i="6"/>
  <c r="K25" i="6"/>
  <c r="J25" i="6"/>
  <c r="I25" i="6"/>
  <c r="K31" i="6"/>
  <c r="J31" i="6"/>
  <c r="I31" i="6"/>
  <c r="K37" i="6"/>
  <c r="J37" i="6"/>
  <c r="I37" i="6"/>
  <c r="K43" i="6"/>
  <c r="J43" i="6"/>
  <c r="I43" i="6"/>
  <c r="K49" i="6"/>
  <c r="J49" i="6"/>
  <c r="I49" i="6"/>
  <c r="W50" i="5"/>
  <c r="V50" i="5"/>
  <c r="S50" i="5"/>
  <c r="U50" i="5"/>
  <c r="T50" i="5"/>
  <c r="W48" i="5"/>
  <c r="S48" i="5"/>
  <c r="V48" i="5"/>
  <c r="U48" i="5"/>
  <c r="T48" i="5"/>
  <c r="W46" i="5"/>
  <c r="V46" i="5"/>
  <c r="U46" i="5"/>
  <c r="S46" i="5"/>
  <c r="T46" i="5"/>
  <c r="W44" i="5"/>
  <c r="V44" i="5"/>
  <c r="U44" i="5"/>
  <c r="S44" i="5"/>
  <c r="T44" i="5"/>
  <c r="W42" i="5"/>
  <c r="V42" i="5"/>
  <c r="U42" i="5"/>
  <c r="T42" i="5"/>
  <c r="S42" i="5"/>
  <c r="S40" i="5"/>
  <c r="W40" i="5"/>
  <c r="V40" i="5"/>
  <c r="U40" i="5"/>
  <c r="T40" i="5"/>
  <c r="H196" i="3"/>
  <c r="H193" i="3"/>
  <c r="H190" i="3"/>
  <c r="H187" i="3"/>
  <c r="F123" i="3"/>
  <c r="F120" i="3"/>
  <c r="F117" i="3"/>
  <c r="F114" i="3"/>
  <c r="E42" i="2"/>
  <c r="I17" i="2"/>
  <c r="L14" i="2"/>
  <c r="J14" i="2"/>
  <c r="K14" i="2"/>
  <c r="J11" i="2"/>
  <c r="L11" i="2"/>
  <c r="K11" i="2"/>
  <c r="L8" i="2"/>
  <c r="J8" i="2"/>
  <c r="K8" i="2"/>
  <c r="L75" i="2"/>
  <c r="K75" i="2"/>
  <c r="J75" i="2"/>
  <c r="K67" i="2"/>
  <c r="J67" i="2"/>
  <c r="L64" i="2"/>
  <c r="K64" i="2"/>
  <c r="J64" i="2"/>
  <c r="G114" i="3"/>
  <c r="V49" i="12"/>
  <c r="T49" i="12"/>
  <c r="S49" i="12"/>
  <c r="V40" i="12"/>
  <c r="T40" i="12"/>
  <c r="S40" i="12"/>
  <c r="V31" i="12"/>
  <c r="T31" i="12"/>
  <c r="S31" i="12"/>
  <c r="V22" i="12"/>
  <c r="T22" i="12"/>
  <c r="S22" i="12"/>
  <c r="H86" i="10"/>
  <c r="H83" i="10"/>
  <c r="H74" i="10"/>
  <c r="H87" i="10"/>
  <c r="H84" i="10"/>
  <c r="H85" i="10"/>
  <c r="H80" i="10"/>
  <c r="H77" i="10"/>
  <c r="H81" i="10"/>
  <c r="H78" i="10"/>
  <c r="H75" i="10"/>
  <c r="E73" i="10"/>
  <c r="H82" i="10"/>
  <c r="H79" i="10"/>
  <c r="H76" i="10"/>
  <c r="R47" i="6"/>
  <c r="Q47" i="6"/>
  <c r="S47" i="6"/>
  <c r="I13" i="6"/>
  <c r="K13" i="6"/>
  <c r="J13" i="6"/>
  <c r="I10" i="6"/>
  <c r="J10" i="6"/>
  <c r="K10" i="6"/>
  <c r="I7" i="6"/>
  <c r="J7" i="6"/>
  <c r="K7" i="6"/>
  <c r="I51" i="5"/>
  <c r="M51" i="5"/>
  <c r="L51" i="5"/>
  <c r="K51" i="5"/>
  <c r="J51" i="5"/>
  <c r="I49" i="5"/>
  <c r="J49" i="5"/>
  <c r="M49" i="5"/>
  <c r="L49" i="5"/>
  <c r="K49" i="5"/>
  <c r="I47" i="5"/>
  <c r="J47" i="5"/>
  <c r="M47" i="5"/>
  <c r="L47" i="5"/>
  <c r="K47" i="5"/>
  <c r="I45" i="5"/>
  <c r="J45" i="5"/>
  <c r="M45" i="5"/>
  <c r="L45" i="5"/>
  <c r="K45" i="5"/>
  <c r="I43" i="5"/>
  <c r="M43" i="5"/>
  <c r="L43" i="5"/>
  <c r="J43" i="5"/>
  <c r="K43" i="5"/>
  <c r="I41" i="5"/>
  <c r="J41" i="5"/>
  <c r="M41" i="5"/>
  <c r="L41" i="5"/>
  <c r="K41" i="5"/>
  <c r="I39" i="5"/>
  <c r="M39" i="5"/>
  <c r="L39" i="5"/>
  <c r="K39" i="5"/>
  <c r="J39" i="5"/>
  <c r="I37" i="5"/>
  <c r="M37" i="5"/>
  <c r="L37" i="5"/>
  <c r="J37" i="5"/>
  <c r="K37" i="5"/>
  <c r="I35" i="5"/>
  <c r="J35" i="5"/>
  <c r="M35" i="5"/>
  <c r="L35" i="5"/>
  <c r="K35" i="5"/>
  <c r="I33" i="5"/>
  <c r="J33" i="5"/>
  <c r="M33" i="5"/>
  <c r="L33" i="5"/>
  <c r="K33" i="5"/>
  <c r="I31" i="5"/>
  <c r="J31" i="5"/>
  <c r="M31" i="5"/>
  <c r="L31" i="5"/>
  <c r="K31" i="5"/>
  <c r="I29" i="5"/>
  <c r="M29" i="5"/>
  <c r="L29" i="5"/>
  <c r="J29" i="5"/>
  <c r="K29" i="5"/>
  <c r="I27" i="5"/>
  <c r="J27" i="5"/>
  <c r="M27" i="5"/>
  <c r="L27" i="5"/>
  <c r="K27" i="5"/>
  <c r="I25" i="5"/>
  <c r="M25" i="5"/>
  <c r="L25" i="5"/>
  <c r="J25" i="5"/>
  <c r="K25" i="5"/>
  <c r="I23" i="5"/>
  <c r="J23" i="5"/>
  <c r="M23" i="5"/>
  <c r="L23" i="5"/>
  <c r="K23" i="5"/>
  <c r="I21" i="5"/>
  <c r="J21" i="5"/>
  <c r="M21" i="5"/>
  <c r="L21" i="5"/>
  <c r="K21" i="5"/>
  <c r="I19" i="5"/>
  <c r="M19" i="5"/>
  <c r="J19" i="5"/>
  <c r="L19" i="5"/>
  <c r="K19" i="5"/>
  <c r="I17" i="5"/>
  <c r="J17" i="5"/>
  <c r="M17" i="5"/>
  <c r="L17" i="5"/>
  <c r="K17" i="5"/>
  <c r="S16" i="5"/>
  <c r="T16" i="5"/>
  <c r="W16" i="5"/>
  <c r="V16" i="5"/>
  <c r="U16" i="5"/>
  <c r="S14" i="5"/>
  <c r="W14" i="5"/>
  <c r="V14" i="5"/>
  <c r="U14" i="5"/>
  <c r="T14" i="5"/>
  <c r="S12" i="5"/>
  <c r="W12" i="5"/>
  <c r="T12" i="5"/>
  <c r="V12" i="5"/>
  <c r="U12" i="5"/>
  <c r="S10" i="5"/>
  <c r="V10" i="5"/>
  <c r="W10" i="5"/>
  <c r="U10" i="5"/>
  <c r="T10" i="5"/>
  <c r="S8" i="5"/>
  <c r="V8" i="5"/>
  <c r="W8" i="5"/>
  <c r="T8" i="5"/>
  <c r="U8" i="5"/>
  <c r="J216" i="3"/>
  <c r="L216" i="3"/>
  <c r="K216" i="3"/>
  <c r="J213" i="3"/>
  <c r="K213" i="3"/>
  <c r="L213" i="3"/>
  <c r="J210" i="3"/>
  <c r="K210" i="3"/>
  <c r="L210" i="3"/>
  <c r="G196" i="3"/>
  <c r="I195" i="3"/>
  <c r="J184" i="3"/>
  <c r="K184" i="3"/>
  <c r="L184" i="3"/>
  <c r="E194" i="3"/>
  <c r="G193" i="3"/>
  <c r="J181" i="3"/>
  <c r="I192" i="3"/>
  <c r="K181" i="3"/>
  <c r="L181" i="3"/>
  <c r="E191" i="3"/>
  <c r="G190" i="3"/>
  <c r="I189" i="3"/>
  <c r="J178" i="3"/>
  <c r="K178" i="3"/>
  <c r="L178" i="3"/>
  <c r="E188" i="3"/>
  <c r="G187" i="3"/>
  <c r="J175" i="3"/>
  <c r="I186" i="3"/>
  <c r="K175" i="3"/>
  <c r="L175" i="3"/>
  <c r="J172" i="3"/>
  <c r="K172" i="3"/>
  <c r="L172" i="3"/>
  <c r="J169" i="3"/>
  <c r="K169" i="3"/>
  <c r="L169" i="3"/>
  <c r="J166" i="3"/>
  <c r="K166" i="3"/>
  <c r="L166" i="3"/>
  <c r="J163" i="3"/>
  <c r="K163" i="3"/>
  <c r="L163" i="3"/>
  <c r="J160" i="3"/>
  <c r="K160" i="3"/>
  <c r="L160" i="3"/>
  <c r="J157" i="3"/>
  <c r="K157" i="3"/>
  <c r="L157" i="3"/>
  <c r="J154" i="3"/>
  <c r="K154" i="3"/>
  <c r="L154" i="3"/>
  <c r="J145" i="3"/>
  <c r="K145" i="3"/>
  <c r="L145" i="3"/>
  <c r="J142" i="3"/>
  <c r="K142" i="3"/>
  <c r="L142" i="3"/>
  <c r="J139" i="3"/>
  <c r="K139" i="3"/>
  <c r="L139" i="3"/>
  <c r="J136" i="3"/>
  <c r="K136" i="3"/>
  <c r="L136" i="3"/>
  <c r="E123" i="3"/>
  <c r="G122" i="3"/>
  <c r="J110" i="3"/>
  <c r="K110" i="3"/>
  <c r="I121" i="3"/>
  <c r="L110" i="3"/>
  <c r="E120" i="3"/>
  <c r="G119" i="3"/>
  <c r="J107" i="3"/>
  <c r="I118" i="3"/>
  <c r="K107" i="3"/>
  <c r="L107" i="3"/>
  <c r="E117" i="3"/>
  <c r="G116" i="3"/>
  <c r="J104" i="3"/>
  <c r="I115" i="3"/>
  <c r="K104" i="3"/>
  <c r="L104" i="3"/>
  <c r="E114" i="3"/>
  <c r="G113" i="3"/>
  <c r="J101" i="3"/>
  <c r="K101" i="3"/>
  <c r="L101" i="3"/>
  <c r="J98" i="3"/>
  <c r="L98" i="3"/>
  <c r="K98" i="3"/>
  <c r="J95" i="3"/>
  <c r="K95" i="3"/>
  <c r="L95" i="3"/>
  <c r="J92" i="3"/>
  <c r="K92" i="3"/>
  <c r="L92" i="3"/>
  <c r="J89" i="3"/>
  <c r="K89" i="3"/>
  <c r="L89" i="3"/>
  <c r="J86" i="3"/>
  <c r="K86" i="3"/>
  <c r="L86" i="3"/>
  <c r="J83" i="3"/>
  <c r="K83" i="3"/>
  <c r="L83" i="3"/>
  <c r="J80" i="3"/>
  <c r="K80" i="3"/>
  <c r="L80" i="3"/>
  <c r="J68" i="3"/>
  <c r="L68" i="3"/>
  <c r="K68" i="3"/>
  <c r="J65" i="3"/>
  <c r="K65" i="3"/>
  <c r="L65" i="3"/>
  <c r="J62" i="3"/>
  <c r="K62" i="3"/>
  <c r="L62" i="3"/>
  <c r="J56" i="3"/>
  <c r="K56" i="3"/>
  <c r="J50" i="3"/>
  <c r="K50" i="3"/>
  <c r="J44" i="3"/>
  <c r="K44" i="3"/>
  <c r="J39" i="3"/>
  <c r="K39" i="3"/>
  <c r="L39" i="3"/>
  <c r="J36" i="3"/>
  <c r="K36" i="3"/>
  <c r="L36" i="3"/>
  <c r="J33" i="3"/>
  <c r="K33" i="3"/>
  <c r="L33" i="3"/>
  <c r="J30" i="3"/>
  <c r="L30" i="3"/>
  <c r="K30" i="3"/>
  <c r="J27" i="3"/>
  <c r="K27" i="3"/>
  <c r="L27" i="3"/>
  <c r="J24" i="3"/>
  <c r="K24" i="3"/>
  <c r="L24" i="3"/>
  <c r="J21" i="3"/>
  <c r="K21" i="3"/>
  <c r="L21" i="3"/>
  <c r="J18" i="3"/>
  <c r="K18" i="3"/>
  <c r="L18" i="3"/>
  <c r="J15" i="3"/>
  <c r="K15" i="3"/>
  <c r="L15" i="3"/>
  <c r="J12" i="3"/>
  <c r="K12" i="3"/>
  <c r="L12" i="3"/>
  <c r="J9" i="3"/>
  <c r="L9" i="3"/>
  <c r="K9" i="3"/>
  <c r="J73" i="2"/>
  <c r="K73" i="2"/>
  <c r="L73" i="2"/>
  <c r="G69" i="2"/>
  <c r="J65" i="2"/>
  <c r="I68" i="2"/>
  <c r="K65" i="2"/>
  <c r="L65" i="2"/>
  <c r="J62" i="2"/>
  <c r="K62" i="2"/>
  <c r="L62" i="2"/>
  <c r="J59" i="2"/>
  <c r="K59" i="2"/>
  <c r="L59" i="2"/>
  <c r="H43" i="2"/>
  <c r="F69" i="2"/>
  <c r="G43" i="2"/>
  <c r="K13" i="2"/>
  <c r="J13" i="2"/>
  <c r="L13" i="2"/>
  <c r="K7" i="2"/>
  <c r="J7" i="2"/>
  <c r="L7" i="2"/>
  <c r="L212" i="3"/>
  <c r="K212" i="3"/>
  <c r="J212" i="3"/>
  <c r="L209" i="3"/>
  <c r="K209" i="3"/>
  <c r="J209" i="3"/>
  <c r="E196" i="3"/>
  <c r="L183" i="3"/>
  <c r="I194" i="3"/>
  <c r="K183" i="3"/>
  <c r="J183" i="3"/>
  <c r="E193" i="3"/>
  <c r="L177" i="3"/>
  <c r="I188" i="3"/>
  <c r="K177" i="3"/>
  <c r="J177" i="3"/>
  <c r="E187" i="3"/>
  <c r="L171" i="3"/>
  <c r="K171" i="3"/>
  <c r="J171" i="3"/>
  <c r="L156" i="3"/>
  <c r="K156" i="3"/>
  <c r="J156" i="3"/>
  <c r="L144" i="3"/>
  <c r="K144" i="3"/>
  <c r="J144" i="3"/>
  <c r="L141" i="3"/>
  <c r="K141" i="3"/>
  <c r="J141" i="3"/>
  <c r="L135" i="3"/>
  <c r="K135" i="3"/>
  <c r="J135" i="3"/>
  <c r="G115" i="3"/>
  <c r="L91" i="3"/>
  <c r="K91" i="3"/>
  <c r="J91" i="3"/>
  <c r="L88" i="3"/>
  <c r="K88" i="3"/>
  <c r="J88" i="3"/>
  <c r="L82" i="3"/>
  <c r="K82" i="3"/>
  <c r="J82" i="3"/>
  <c r="K21" i="2"/>
  <c r="J21" i="2"/>
  <c r="M16" i="5"/>
  <c r="L16" i="5"/>
  <c r="K16" i="5"/>
  <c r="J16" i="5"/>
  <c r="I16" i="5"/>
  <c r="M12" i="5"/>
  <c r="L12" i="5"/>
  <c r="J12" i="5"/>
  <c r="K12" i="5"/>
  <c r="I12" i="5"/>
  <c r="L179" i="3"/>
  <c r="K179" i="3"/>
  <c r="J179" i="3"/>
  <c r="I190" i="3"/>
  <c r="K173" i="3"/>
  <c r="L173" i="3"/>
  <c r="J173" i="3"/>
  <c r="K170" i="3"/>
  <c r="L170" i="3"/>
  <c r="J170" i="3"/>
  <c r="L161" i="3"/>
  <c r="K161" i="3"/>
  <c r="J161" i="3"/>
  <c r="G117" i="3"/>
  <c r="V7" i="12"/>
  <c r="S7" i="12"/>
  <c r="T7" i="12"/>
  <c r="V10" i="12"/>
  <c r="S10" i="12"/>
  <c r="T10" i="12"/>
  <c r="V12" i="12"/>
  <c r="S12" i="12"/>
  <c r="T12" i="12"/>
  <c r="V14" i="12"/>
  <c r="S14" i="12"/>
  <c r="T14" i="12"/>
  <c r="T17" i="12"/>
  <c r="V17" i="12"/>
  <c r="S17" i="12"/>
  <c r="T20" i="12"/>
  <c r="V20" i="12"/>
  <c r="S20" i="12"/>
  <c r="T23" i="12"/>
  <c r="S23" i="12"/>
  <c r="V23" i="12"/>
  <c r="T26" i="12"/>
  <c r="V26" i="12"/>
  <c r="S26" i="12"/>
  <c r="T29" i="12"/>
  <c r="V29" i="12"/>
  <c r="S29" i="12"/>
  <c r="T32" i="12"/>
  <c r="S32" i="12"/>
  <c r="V32" i="12"/>
  <c r="T35" i="12"/>
  <c r="V35" i="12"/>
  <c r="S35" i="12"/>
  <c r="T38" i="12"/>
  <c r="V38" i="12"/>
  <c r="S38" i="12"/>
  <c r="T41" i="12"/>
  <c r="S41" i="12"/>
  <c r="V41" i="12"/>
  <c r="T44" i="12"/>
  <c r="V44" i="12"/>
  <c r="S44" i="12"/>
  <c r="T47" i="12"/>
  <c r="V47" i="12"/>
  <c r="S47" i="12"/>
  <c r="T50" i="12"/>
  <c r="S50" i="12"/>
  <c r="V50" i="12"/>
  <c r="T53" i="12"/>
  <c r="V53" i="12"/>
  <c r="S53" i="12"/>
  <c r="T56" i="12"/>
  <c r="V56" i="12"/>
  <c r="S56" i="12"/>
  <c r="S11" i="12"/>
  <c r="V11" i="12"/>
  <c r="T11" i="12"/>
  <c r="S13" i="12"/>
  <c r="V13" i="12"/>
  <c r="T13" i="12"/>
  <c r="S15" i="12"/>
  <c r="V15" i="12"/>
  <c r="T15" i="12"/>
  <c r="S18" i="12"/>
  <c r="V18" i="12"/>
  <c r="T18" i="12"/>
  <c r="S21" i="12"/>
  <c r="V21" i="12"/>
  <c r="T21" i="12"/>
  <c r="S24" i="12"/>
  <c r="V24" i="12"/>
  <c r="T24" i="12"/>
  <c r="S27" i="12"/>
  <c r="V27" i="12"/>
  <c r="T27" i="12"/>
  <c r="S30" i="12"/>
  <c r="V30" i="12"/>
  <c r="T30" i="12"/>
  <c r="S33" i="12"/>
  <c r="V33" i="12"/>
  <c r="T33" i="12"/>
  <c r="S36" i="12"/>
  <c r="V36" i="12"/>
  <c r="T36" i="12"/>
  <c r="S39" i="12"/>
  <c r="V39" i="12"/>
  <c r="T39" i="12"/>
  <c r="S42" i="12"/>
  <c r="V42" i="12"/>
  <c r="T42" i="12"/>
  <c r="S45" i="12"/>
  <c r="V45" i="12"/>
  <c r="T45" i="12"/>
  <c r="S48" i="12"/>
  <c r="V48" i="12"/>
  <c r="T48" i="12"/>
  <c r="S51" i="12"/>
  <c r="V51" i="12"/>
  <c r="T51" i="12"/>
  <c r="S54" i="12"/>
  <c r="V54" i="12"/>
  <c r="T54" i="12"/>
  <c r="S57" i="12"/>
  <c r="V57" i="12"/>
  <c r="T57" i="12"/>
  <c r="T6" i="12"/>
  <c r="V6" i="12"/>
  <c r="S6" i="12"/>
  <c r="T9" i="12"/>
  <c r="S9" i="12"/>
  <c r="V9" i="12"/>
  <c r="H65" i="10"/>
  <c r="H62" i="10"/>
  <c r="H64" i="10"/>
  <c r="H61" i="10"/>
  <c r="H52" i="10"/>
  <c r="H57" i="10"/>
  <c r="H54" i="10"/>
  <c r="H63" i="10"/>
  <c r="H58" i="10"/>
  <c r="H55" i="10"/>
  <c r="H60" i="10"/>
  <c r="H59" i="10"/>
  <c r="H56" i="10"/>
  <c r="H53" i="10"/>
  <c r="E51" i="10"/>
  <c r="J86" i="8"/>
  <c r="J83" i="8"/>
  <c r="J84" i="8"/>
  <c r="J74" i="8"/>
  <c r="J79" i="8"/>
  <c r="J85" i="8"/>
  <c r="J80" i="8"/>
  <c r="J77" i="8"/>
  <c r="J82" i="8"/>
  <c r="J76" i="8"/>
  <c r="J81" i="8"/>
  <c r="J78" i="8"/>
  <c r="J75" i="8"/>
  <c r="J65" i="8"/>
  <c r="J62" i="8"/>
  <c r="J87" i="8"/>
  <c r="J64" i="8"/>
  <c r="J61" i="8"/>
  <c r="J52" i="8"/>
  <c r="J63" i="8"/>
  <c r="J58" i="8"/>
  <c r="J55" i="8"/>
  <c r="J57" i="8"/>
  <c r="J59" i="8"/>
  <c r="J56" i="8"/>
  <c r="J53" i="8"/>
  <c r="J60" i="8"/>
  <c r="J54" i="8"/>
  <c r="J42" i="6"/>
  <c r="I42" i="6"/>
  <c r="K42" i="6"/>
  <c r="J24" i="6"/>
  <c r="I24" i="6"/>
  <c r="K24" i="6"/>
  <c r="J15" i="5"/>
  <c r="I15" i="5"/>
  <c r="M15" i="5"/>
  <c r="K15" i="5"/>
  <c r="L15" i="5"/>
  <c r="J13" i="5"/>
  <c r="I13" i="5"/>
  <c r="M13" i="5"/>
  <c r="K13" i="5"/>
  <c r="L13" i="5"/>
  <c r="J11" i="5"/>
  <c r="I11" i="5"/>
  <c r="M11" i="5"/>
  <c r="L11" i="5"/>
  <c r="K11" i="5"/>
  <c r="J9" i="5"/>
  <c r="I9" i="5"/>
  <c r="M9" i="5"/>
  <c r="K9" i="5"/>
  <c r="L9" i="5"/>
  <c r="J7" i="5"/>
  <c r="I7" i="5"/>
  <c r="M7" i="5"/>
  <c r="K7" i="5"/>
  <c r="L7" i="5"/>
  <c r="F196" i="3"/>
  <c r="H195" i="3"/>
  <c r="F193" i="3"/>
  <c r="H192" i="3"/>
  <c r="F190" i="3"/>
  <c r="H189" i="3"/>
  <c r="F187" i="3"/>
  <c r="H186" i="3"/>
  <c r="F122" i="3"/>
  <c r="F119" i="3"/>
  <c r="F116" i="3"/>
  <c r="F113" i="3"/>
  <c r="K22" i="2"/>
  <c r="J22" i="2"/>
  <c r="L22" i="2"/>
  <c r="K16" i="2"/>
  <c r="J16" i="2"/>
  <c r="K10" i="2"/>
  <c r="J10" i="2"/>
  <c r="L10" i="2"/>
  <c r="L218" i="3"/>
  <c r="K218" i="3"/>
  <c r="J218" i="3"/>
  <c r="L215" i="3"/>
  <c r="K215" i="3"/>
  <c r="J215" i="3"/>
  <c r="L180" i="3"/>
  <c r="K180" i="3"/>
  <c r="J180" i="3"/>
  <c r="I191" i="3"/>
  <c r="E190" i="3"/>
  <c r="L174" i="3"/>
  <c r="K174" i="3"/>
  <c r="J174" i="3"/>
  <c r="L168" i="3"/>
  <c r="K168" i="3"/>
  <c r="J168" i="3"/>
  <c r="L165" i="3"/>
  <c r="K165" i="3"/>
  <c r="J165" i="3"/>
  <c r="L162" i="3"/>
  <c r="K162" i="3"/>
  <c r="J162" i="3"/>
  <c r="L138" i="3"/>
  <c r="K138" i="3"/>
  <c r="J138" i="3"/>
  <c r="L112" i="3"/>
  <c r="K112" i="3"/>
  <c r="J112" i="3"/>
  <c r="I123" i="3"/>
  <c r="I120" i="3"/>
  <c r="L109" i="3"/>
  <c r="K109" i="3"/>
  <c r="J109" i="3"/>
  <c r="I114" i="3"/>
  <c r="L103" i="3"/>
  <c r="K103" i="3"/>
  <c r="J103" i="3"/>
  <c r="L100" i="3"/>
  <c r="K100" i="3"/>
  <c r="J100" i="3"/>
  <c r="L94" i="3"/>
  <c r="K94" i="3"/>
  <c r="J94" i="3"/>
  <c r="G68" i="2"/>
  <c r="L61" i="2"/>
  <c r="K61" i="2"/>
  <c r="J61" i="2"/>
  <c r="M8" i="5"/>
  <c r="L8" i="5"/>
  <c r="J8" i="5"/>
  <c r="K8" i="5"/>
  <c r="I8" i="5"/>
  <c r="L214" i="3"/>
  <c r="K214" i="3"/>
  <c r="J214" i="3"/>
  <c r="L185" i="3"/>
  <c r="K185" i="3"/>
  <c r="I196" i="3"/>
  <c r="J185" i="3"/>
  <c r="L167" i="3"/>
  <c r="K167" i="3"/>
  <c r="J167" i="3"/>
  <c r="L155" i="3"/>
  <c r="K155" i="3"/>
  <c r="J155" i="3"/>
  <c r="G123" i="3"/>
  <c r="V46" i="12"/>
  <c r="T46" i="12"/>
  <c r="S46" i="12"/>
  <c r="V37" i="12"/>
  <c r="T37" i="12"/>
  <c r="S37" i="12"/>
  <c r="V28" i="12"/>
  <c r="T28" i="12"/>
  <c r="S28" i="12"/>
  <c r="V19" i="12"/>
  <c r="T19" i="12"/>
  <c r="S19" i="12"/>
  <c r="J30" i="10"/>
  <c r="J43" i="10"/>
  <c r="J40" i="10"/>
  <c r="G29" i="10"/>
  <c r="J41" i="10"/>
  <c r="J38" i="10"/>
  <c r="J37" i="10"/>
  <c r="J36" i="10"/>
  <c r="J35" i="10"/>
  <c r="J34" i="10"/>
  <c r="J33" i="10"/>
  <c r="J32" i="10"/>
  <c r="J31" i="10"/>
  <c r="J39" i="10"/>
  <c r="J42" i="10"/>
  <c r="L159" i="3"/>
  <c r="K159" i="3"/>
  <c r="J159" i="3"/>
  <c r="L153" i="3"/>
  <c r="K153" i="3"/>
  <c r="J153" i="3"/>
  <c r="G121" i="3"/>
  <c r="G118" i="3"/>
  <c r="L106" i="3"/>
  <c r="K106" i="3"/>
  <c r="J106" i="3"/>
  <c r="I117" i="3"/>
  <c r="L97" i="3"/>
  <c r="K97" i="3"/>
  <c r="J97" i="3"/>
  <c r="L85" i="3"/>
  <c r="K85" i="3"/>
  <c r="J85" i="3"/>
  <c r="H285" i="8"/>
  <c r="H282" i="8"/>
  <c r="H261" i="8"/>
  <c r="H258" i="8"/>
  <c r="H257" i="8"/>
  <c r="H256" i="8"/>
  <c r="H255" i="8"/>
  <c r="H254" i="8"/>
  <c r="H253" i="8"/>
  <c r="H252" i="8"/>
  <c r="H251" i="8"/>
  <c r="H240" i="8"/>
  <c r="H237" i="8"/>
  <c r="G227" i="8"/>
  <c r="H228" i="8" s="1"/>
  <c r="H219" i="8"/>
  <c r="H216" i="8"/>
  <c r="H195" i="8"/>
  <c r="H192" i="8"/>
  <c r="H191" i="8"/>
  <c r="H190" i="8"/>
  <c r="H189" i="8"/>
  <c r="H188" i="8"/>
  <c r="H187" i="8"/>
  <c r="H186" i="8"/>
  <c r="H185" i="8"/>
  <c r="H174" i="8"/>
  <c r="H171" i="8"/>
  <c r="G161" i="8"/>
  <c r="H162" i="8" s="1"/>
  <c r="H153" i="8"/>
  <c r="H150" i="8"/>
  <c r="H129" i="8"/>
  <c r="H126" i="8"/>
  <c r="H125" i="8"/>
  <c r="H124" i="8"/>
  <c r="H123" i="8"/>
  <c r="H122" i="8"/>
  <c r="H121" i="8"/>
  <c r="H120" i="8"/>
  <c r="H119" i="8"/>
  <c r="H108" i="8"/>
  <c r="H105" i="8"/>
  <c r="G95" i="8"/>
  <c r="H96" i="8" s="1"/>
  <c r="G51" i="8"/>
  <c r="H8" i="8"/>
  <c r="E7" i="8"/>
  <c r="G73" i="8"/>
  <c r="G29" i="8"/>
  <c r="H30" i="8" s="1"/>
  <c r="H284" i="8"/>
  <c r="H281" i="8"/>
  <c r="G271" i="8"/>
  <c r="H272" i="8" s="1"/>
  <c r="H263" i="8"/>
  <c r="H260" i="8"/>
  <c r="H239" i="8"/>
  <c r="H236" i="8"/>
  <c r="H235" i="8"/>
  <c r="H234" i="8"/>
  <c r="H233" i="8"/>
  <c r="H232" i="8"/>
  <c r="H231" i="8"/>
  <c r="H230" i="8"/>
  <c r="H229" i="8"/>
  <c r="H218" i="8"/>
  <c r="H215" i="8"/>
  <c r="G205" i="8"/>
  <c r="H206" i="8" s="1"/>
  <c r="H197" i="8"/>
  <c r="H194" i="8"/>
  <c r="H173" i="8"/>
  <c r="H170" i="8"/>
  <c r="H169" i="8"/>
  <c r="H168" i="8"/>
  <c r="H167" i="8"/>
  <c r="H166" i="8"/>
  <c r="H165" i="8"/>
  <c r="H164" i="8"/>
  <c r="H163" i="8"/>
  <c r="H152" i="8"/>
  <c r="H149" i="8"/>
  <c r="G139" i="8"/>
  <c r="H140" i="8" s="1"/>
  <c r="H131" i="8"/>
  <c r="H128" i="8"/>
  <c r="H107" i="8"/>
  <c r="H104" i="8"/>
  <c r="H103" i="8"/>
  <c r="H102" i="8"/>
  <c r="H101" i="8"/>
  <c r="H100" i="8"/>
  <c r="H99" i="8"/>
  <c r="H98" i="8"/>
  <c r="H97" i="8"/>
  <c r="H262" i="8"/>
  <c r="H193" i="8"/>
  <c r="G183" i="8"/>
  <c r="H184" i="8" s="1"/>
  <c r="H217" i="8"/>
  <c r="H142" i="8"/>
  <c r="H280" i="8"/>
  <c r="H277" i="8"/>
  <c r="H274" i="8"/>
  <c r="H238" i="8"/>
  <c r="H213" i="8"/>
  <c r="H210" i="8"/>
  <c r="H207" i="8"/>
  <c r="H151" i="8"/>
  <c r="H146" i="8"/>
  <c r="H143" i="8"/>
  <c r="H109" i="8"/>
  <c r="H148" i="8"/>
  <c r="H196" i="8"/>
  <c r="H127" i="8"/>
  <c r="G117" i="8"/>
  <c r="H118" i="8" s="1"/>
  <c r="H212" i="8"/>
  <c r="H283" i="8"/>
  <c r="H278" i="8"/>
  <c r="H275" i="8"/>
  <c r="H241" i="8"/>
  <c r="H214" i="8"/>
  <c r="H211" i="8"/>
  <c r="H208" i="8"/>
  <c r="H172" i="8"/>
  <c r="H147" i="8"/>
  <c r="H144" i="8"/>
  <c r="H141" i="8"/>
  <c r="H273" i="8"/>
  <c r="H145" i="8"/>
  <c r="H106" i="8"/>
  <c r="H259" i="8"/>
  <c r="G249" i="8"/>
  <c r="H250" i="8" s="1"/>
  <c r="H130" i="8"/>
  <c r="H279" i="8"/>
  <c r="H276" i="8"/>
  <c r="H209" i="8"/>
  <c r="H175" i="8"/>
  <c r="K217" i="3"/>
  <c r="L217" i="3"/>
  <c r="J217" i="3"/>
  <c r="K208" i="3"/>
  <c r="L208" i="3"/>
  <c r="J208" i="3"/>
  <c r="K182" i="3"/>
  <c r="I193" i="3"/>
  <c r="L182" i="3"/>
  <c r="J182" i="3"/>
  <c r="K176" i="3"/>
  <c r="I187" i="3"/>
  <c r="L176" i="3"/>
  <c r="J176" i="3"/>
  <c r="G120" i="3"/>
  <c r="J19" i="10"/>
  <c r="J16" i="10"/>
  <c r="J15" i="10"/>
  <c r="J14" i="10"/>
  <c r="J13" i="10"/>
  <c r="J12" i="10"/>
  <c r="J11" i="10"/>
  <c r="J10" i="10"/>
  <c r="J9" i="10"/>
  <c r="J8" i="10"/>
  <c r="J21" i="10"/>
  <c r="J18" i="10"/>
  <c r="G7" i="10"/>
  <c r="J20" i="10"/>
  <c r="J17" i="10"/>
  <c r="J48" i="6"/>
  <c r="I48" i="6"/>
  <c r="K48" i="6"/>
  <c r="R38" i="6"/>
  <c r="Q38" i="6"/>
  <c r="S38" i="6"/>
  <c r="J30" i="6"/>
  <c r="I30" i="6"/>
  <c r="K30" i="6"/>
  <c r="J21" i="6"/>
  <c r="K21" i="6"/>
  <c r="I21" i="6"/>
  <c r="R17" i="6"/>
  <c r="S17" i="6"/>
  <c r="Q17" i="6"/>
  <c r="Q15" i="6"/>
  <c r="S15" i="6"/>
  <c r="R15" i="6"/>
  <c r="Q12" i="6"/>
  <c r="R12" i="6"/>
  <c r="S12" i="6"/>
  <c r="Q19" i="6"/>
  <c r="S19" i="6"/>
  <c r="R19" i="6"/>
  <c r="Q25" i="6"/>
  <c r="S25" i="6"/>
  <c r="R25" i="6"/>
  <c r="S31" i="6"/>
  <c r="Q31" i="6"/>
  <c r="R31" i="6"/>
  <c r="S37" i="6"/>
  <c r="Q37" i="6"/>
  <c r="R37" i="6"/>
  <c r="S43" i="6"/>
  <c r="Q43" i="6"/>
  <c r="R43" i="6"/>
  <c r="S49" i="6"/>
  <c r="Q49" i="6"/>
  <c r="R49" i="6"/>
  <c r="S11" i="6"/>
  <c r="R11" i="6"/>
  <c r="Q11" i="6"/>
  <c r="S18" i="6"/>
  <c r="R18" i="6"/>
  <c r="Q18" i="6"/>
  <c r="S24" i="6"/>
  <c r="R24" i="6"/>
  <c r="Q24" i="6"/>
  <c r="S30" i="6"/>
  <c r="R30" i="6"/>
  <c r="Q30" i="6"/>
  <c r="S36" i="6"/>
  <c r="R36" i="6"/>
  <c r="Q36" i="6"/>
  <c r="S42" i="6"/>
  <c r="R42" i="6"/>
  <c r="Q42" i="6"/>
  <c r="S48" i="6"/>
  <c r="R48" i="6"/>
  <c r="Q48" i="6"/>
  <c r="Q28" i="6"/>
  <c r="S28" i="6"/>
  <c r="R28" i="6"/>
  <c r="Q34" i="6"/>
  <c r="S34" i="6"/>
  <c r="R34" i="6"/>
  <c r="Q40" i="6"/>
  <c r="S40" i="6"/>
  <c r="R40" i="6"/>
  <c r="Q46" i="6"/>
  <c r="S46" i="6"/>
  <c r="R46" i="6"/>
  <c r="Q52" i="6"/>
  <c r="S52" i="6"/>
  <c r="R52" i="6"/>
  <c r="S8" i="6"/>
  <c r="Q8" i="6"/>
  <c r="R8" i="6"/>
  <c r="S14" i="6"/>
  <c r="R14" i="6"/>
  <c r="Q14" i="6"/>
  <c r="S21" i="6"/>
  <c r="R21" i="6"/>
  <c r="Q21" i="6"/>
  <c r="S27" i="6"/>
  <c r="R27" i="6"/>
  <c r="Q27" i="6"/>
  <c r="S33" i="6"/>
  <c r="R33" i="6"/>
  <c r="Q33" i="6"/>
  <c r="S39" i="6"/>
  <c r="R39" i="6"/>
  <c r="Q39" i="6"/>
  <c r="S45" i="6"/>
  <c r="R45" i="6"/>
  <c r="Q45" i="6"/>
  <c r="S51" i="6"/>
  <c r="R51" i="6"/>
  <c r="Q51" i="6"/>
  <c r="L52" i="5"/>
  <c r="M52" i="5"/>
  <c r="K52" i="5"/>
  <c r="J52" i="5"/>
  <c r="I52" i="5"/>
  <c r="L50" i="5"/>
  <c r="K50" i="5"/>
  <c r="J50" i="5"/>
  <c r="I50" i="5"/>
  <c r="M50" i="5"/>
  <c r="L48" i="5"/>
  <c r="K48" i="5"/>
  <c r="M48" i="5"/>
  <c r="J48" i="5"/>
  <c r="I48" i="5"/>
  <c r="L46" i="5"/>
  <c r="M46" i="5"/>
  <c r="K46" i="5"/>
  <c r="J46" i="5"/>
  <c r="I46" i="5"/>
  <c r="L44" i="5"/>
  <c r="K44" i="5"/>
  <c r="M44" i="5"/>
  <c r="J44" i="5"/>
  <c r="I44" i="5"/>
  <c r="L42" i="5"/>
  <c r="K42" i="5"/>
  <c r="J42" i="5"/>
  <c r="I42" i="5"/>
  <c r="M42" i="5"/>
  <c r="L40" i="5"/>
  <c r="K40" i="5"/>
  <c r="M40" i="5"/>
  <c r="J40" i="5"/>
  <c r="I40" i="5"/>
  <c r="L38" i="5"/>
  <c r="K38" i="5"/>
  <c r="J38" i="5"/>
  <c r="M38" i="5"/>
  <c r="I38" i="5"/>
  <c r="L36" i="5"/>
  <c r="K36" i="5"/>
  <c r="J36" i="5"/>
  <c r="I36" i="5"/>
  <c r="M36" i="5"/>
  <c r="L34" i="5"/>
  <c r="K34" i="5"/>
  <c r="M34" i="5"/>
  <c r="J34" i="5"/>
  <c r="I34" i="5"/>
  <c r="L32" i="5"/>
  <c r="K32" i="5"/>
  <c r="J32" i="5"/>
  <c r="I32" i="5"/>
  <c r="M32" i="5"/>
  <c r="L30" i="5"/>
  <c r="K30" i="5"/>
  <c r="J30" i="5"/>
  <c r="I30" i="5"/>
  <c r="M30" i="5"/>
  <c r="L28" i="5"/>
  <c r="K28" i="5"/>
  <c r="J28" i="5"/>
  <c r="I28" i="5"/>
  <c r="M28" i="5"/>
  <c r="L26" i="5"/>
  <c r="K26" i="5"/>
  <c r="J26" i="5"/>
  <c r="I26" i="5"/>
  <c r="M26" i="5"/>
  <c r="L24" i="5"/>
  <c r="M24" i="5"/>
  <c r="K24" i="5"/>
  <c r="J24" i="5"/>
  <c r="I24" i="5"/>
  <c r="L22" i="5"/>
  <c r="K22" i="5"/>
  <c r="M22" i="5"/>
  <c r="J22" i="5"/>
  <c r="I22" i="5"/>
  <c r="L20" i="5"/>
  <c r="K20" i="5"/>
  <c r="J20" i="5"/>
  <c r="M20" i="5"/>
  <c r="I20" i="5"/>
  <c r="L18" i="5"/>
  <c r="K18" i="5"/>
  <c r="J18" i="5"/>
  <c r="I18" i="5"/>
  <c r="M18" i="5"/>
  <c r="V15" i="5"/>
  <c r="U15" i="5"/>
  <c r="T15" i="5"/>
  <c r="S15" i="5"/>
  <c r="W15" i="5"/>
  <c r="V13" i="5"/>
  <c r="U13" i="5"/>
  <c r="T13" i="5"/>
  <c r="S13" i="5"/>
  <c r="W13" i="5"/>
  <c r="V11" i="5"/>
  <c r="U11" i="5"/>
  <c r="T11" i="5"/>
  <c r="S11" i="5"/>
  <c r="W11" i="5"/>
  <c r="V9" i="5"/>
  <c r="U9" i="5"/>
  <c r="S9" i="5"/>
  <c r="T9" i="5"/>
  <c r="W9" i="5"/>
  <c r="V7" i="5"/>
  <c r="U7" i="5"/>
  <c r="T7" i="5"/>
  <c r="S7" i="5"/>
  <c r="W7" i="5"/>
  <c r="F195" i="3"/>
  <c r="H194" i="3"/>
  <c r="F192" i="3"/>
  <c r="H191" i="3"/>
  <c r="F189" i="3"/>
  <c r="H188" i="3"/>
  <c r="F186" i="3"/>
  <c r="H123" i="3"/>
  <c r="F121" i="3"/>
  <c r="H120" i="3"/>
  <c r="F118" i="3"/>
  <c r="H117" i="3"/>
  <c r="F115" i="3"/>
  <c r="H114" i="3"/>
  <c r="K59" i="3"/>
  <c r="J59" i="3"/>
  <c r="K53" i="3"/>
  <c r="J53" i="3"/>
  <c r="K47" i="3"/>
  <c r="J47" i="3"/>
  <c r="K41" i="3"/>
  <c r="J41" i="3"/>
  <c r="F68" i="2"/>
  <c r="J41" i="2"/>
  <c r="K41" i="2"/>
  <c r="E43" i="2"/>
  <c r="G42" i="2"/>
  <c r="L38" i="2"/>
  <c r="K38" i="2"/>
  <c r="J38" i="2"/>
  <c r="J35" i="2"/>
  <c r="L35" i="2"/>
  <c r="K35" i="2"/>
  <c r="L32" i="2"/>
  <c r="K32" i="2"/>
  <c r="J32" i="2"/>
  <c r="J24" i="2"/>
  <c r="L24" i="2"/>
  <c r="K24" i="2"/>
  <c r="J20" i="2"/>
  <c r="K20" i="2"/>
  <c r="I18" i="2"/>
  <c r="L15" i="2"/>
  <c r="K15" i="2"/>
  <c r="J15" i="2"/>
  <c r="L12" i="2"/>
  <c r="K12" i="2"/>
  <c r="J12" i="2"/>
  <c r="L9" i="2"/>
  <c r="K9" i="2"/>
  <c r="J9" i="2"/>
  <c r="M14" i="5"/>
  <c r="L14" i="5"/>
  <c r="K14" i="5"/>
  <c r="J14" i="5"/>
  <c r="I14" i="5"/>
  <c r="M10" i="5"/>
  <c r="L10" i="5"/>
  <c r="J10" i="5"/>
  <c r="K10" i="5"/>
  <c r="I10" i="5"/>
  <c r="K211" i="3"/>
  <c r="L211" i="3"/>
  <c r="J211" i="3"/>
  <c r="K158" i="3"/>
  <c r="L158" i="3"/>
  <c r="J158" i="3"/>
  <c r="K19" i="2"/>
  <c r="J19" i="2"/>
  <c r="N16" i="45"/>
  <c r="L16" i="45"/>
  <c r="M16" i="45"/>
  <c r="T16" i="45"/>
  <c r="R16" i="45"/>
  <c r="Q16" i="45"/>
  <c r="P16" i="45"/>
  <c r="S16" i="45"/>
  <c r="M16" i="44"/>
  <c r="L16" i="44"/>
  <c r="N16" i="44"/>
  <c r="I146" i="45"/>
  <c r="G146" i="45"/>
  <c r="H146" i="45"/>
  <c r="K146" i="45" s="1"/>
  <c r="H16" i="45"/>
  <c r="J16" i="45"/>
  <c r="I16" i="45"/>
  <c r="Q16" i="44"/>
  <c r="P16" i="44"/>
  <c r="R16" i="44"/>
  <c r="S16" i="44"/>
  <c r="T16" i="44"/>
  <c r="L16" i="43"/>
  <c r="N16" i="43"/>
  <c r="M16" i="43"/>
  <c r="M11" i="39"/>
  <c r="L11" i="39"/>
  <c r="K11" i="39"/>
  <c r="I16" i="44"/>
  <c r="J16" i="44"/>
  <c r="H16" i="44"/>
  <c r="I146" i="43"/>
  <c r="G146" i="43"/>
  <c r="H146" i="43"/>
  <c r="K146" i="43" s="1"/>
  <c r="I146" i="44"/>
  <c r="G146" i="44"/>
  <c r="H146" i="44"/>
  <c r="K146" i="44" s="1"/>
  <c r="I11" i="39"/>
  <c r="G11" i="39"/>
  <c r="H11" i="39"/>
  <c r="P11" i="39"/>
  <c r="O11" i="39"/>
  <c r="Q11" i="39"/>
  <c r="S11" i="39"/>
  <c r="T11" i="39"/>
  <c r="R11" i="39"/>
  <c r="I160" i="26"/>
  <c r="K160" i="26"/>
  <c r="J160" i="26"/>
  <c r="I132" i="26"/>
  <c r="K132" i="26"/>
  <c r="J132" i="26"/>
  <c r="I76" i="26"/>
  <c r="K76" i="26"/>
  <c r="J76" i="26"/>
  <c r="I104" i="26"/>
  <c r="K104" i="26"/>
  <c r="J104" i="26"/>
  <c r="K146" i="27"/>
  <c r="J146" i="27"/>
  <c r="I146" i="27"/>
  <c r="I48" i="26"/>
  <c r="K48" i="26"/>
  <c r="J48" i="26"/>
  <c r="K90" i="27"/>
  <c r="J90" i="27"/>
  <c r="I90" i="27"/>
  <c r="K20" i="26"/>
  <c r="J20" i="26"/>
  <c r="I20" i="26"/>
  <c r="K34" i="27"/>
  <c r="J34" i="27"/>
  <c r="I34" i="27"/>
  <c r="I22" i="21"/>
  <c r="H22" i="21"/>
  <c r="L21" i="22"/>
  <c r="J21" i="22"/>
  <c r="K21" i="22"/>
  <c r="H36" i="21"/>
  <c r="I36" i="21"/>
  <c r="X49" i="19"/>
  <c r="X37" i="19"/>
  <c r="X51" i="19"/>
  <c r="X62" i="18"/>
  <c r="Y62" i="18"/>
  <c r="X20" i="18"/>
  <c r="Y20" i="18"/>
  <c r="X63" i="19"/>
  <c r="J50" i="18"/>
  <c r="I50" i="18"/>
  <c r="U21" i="17"/>
  <c r="W21" i="17"/>
  <c r="V21" i="17"/>
  <c r="W9" i="17"/>
  <c r="V9" i="17"/>
  <c r="U9" i="17"/>
  <c r="K65" i="16"/>
  <c r="J65" i="16"/>
  <c r="I65" i="16"/>
  <c r="K63" i="16"/>
  <c r="J63" i="16"/>
  <c r="I63" i="16"/>
  <c r="K37" i="16"/>
  <c r="J37" i="16"/>
  <c r="I37" i="16"/>
  <c r="K35" i="16"/>
  <c r="J35" i="16"/>
  <c r="I35" i="16"/>
  <c r="K21" i="16"/>
  <c r="J21" i="16"/>
  <c r="I21" i="16"/>
  <c r="K9" i="16"/>
  <c r="J9" i="16"/>
  <c r="I9" i="16"/>
  <c r="Q132" i="18"/>
  <c r="R132" i="18"/>
  <c r="J8" i="18"/>
  <c r="I8" i="18"/>
  <c r="Y148" i="18"/>
  <c r="X148" i="18"/>
  <c r="J23" i="14"/>
  <c r="I23" i="14"/>
  <c r="Y21" i="15"/>
  <c r="W21" i="15"/>
  <c r="X21" i="15"/>
  <c r="J163" i="14"/>
  <c r="I163" i="14"/>
  <c r="J121" i="14"/>
  <c r="I121" i="14"/>
  <c r="J79" i="14"/>
  <c r="I79" i="14"/>
  <c r="J37" i="14"/>
  <c r="I37" i="14"/>
  <c r="J149" i="14"/>
  <c r="I149" i="14"/>
  <c r="J107" i="14"/>
  <c r="I107" i="14"/>
  <c r="J65" i="14"/>
  <c r="I65" i="14"/>
  <c r="Y92" i="18"/>
  <c r="X92" i="18"/>
  <c r="I160" i="18"/>
  <c r="J160" i="18"/>
  <c r="I23" i="17"/>
  <c r="K23" i="17"/>
  <c r="J23" i="17"/>
  <c r="I135" i="14"/>
  <c r="J135" i="14"/>
  <c r="I93" i="14"/>
  <c r="J93" i="14"/>
  <c r="I51" i="14"/>
  <c r="J51" i="14"/>
  <c r="T23" i="14"/>
  <c r="S23" i="14"/>
  <c r="K43" i="2"/>
  <c r="J43" i="2"/>
  <c r="K46" i="2"/>
  <c r="J46" i="2"/>
  <c r="L72" i="2"/>
  <c r="K72" i="2"/>
  <c r="J72" i="2"/>
  <c r="J69" i="2"/>
  <c r="K69" i="2"/>
  <c r="L69" i="2"/>
  <c r="K42" i="2"/>
  <c r="J42" i="2"/>
  <c r="J45" i="2"/>
  <c r="K45" i="2"/>
  <c r="K130" i="3"/>
  <c r="J130" i="3"/>
  <c r="J119" i="3"/>
  <c r="K119" i="3"/>
  <c r="K124" i="3"/>
  <c r="J124" i="3"/>
  <c r="J113" i="3"/>
  <c r="K113" i="3"/>
  <c r="L54" i="12"/>
  <c r="J54" i="12"/>
  <c r="I54" i="12"/>
  <c r="K54" i="12"/>
  <c r="K55" i="12"/>
  <c r="J55" i="12"/>
  <c r="I55" i="12"/>
  <c r="L55" i="12"/>
  <c r="J122" i="3"/>
  <c r="K122" i="3"/>
  <c r="K133" i="3"/>
  <c r="J133" i="3"/>
  <c r="J116" i="3"/>
  <c r="K116" i="3"/>
  <c r="K127" i="3"/>
  <c r="J127" i="3"/>
  <c r="W15" i="16" l="1"/>
  <c r="W17" i="16"/>
  <c r="W19" i="16"/>
  <c r="K15" i="17"/>
  <c r="R40" i="18"/>
  <c r="R69" i="18"/>
  <c r="R121" i="18"/>
  <c r="Y18" i="18"/>
  <c r="Y93" i="18"/>
  <c r="Y80" i="18"/>
  <c r="Y157" i="18"/>
  <c r="Y14" i="18"/>
  <c r="Y67" i="18"/>
  <c r="Y144" i="18"/>
  <c r="Y12" i="18"/>
  <c r="Y54" i="18"/>
  <c r="Y131" i="18"/>
  <c r="Y149" i="18"/>
  <c r="Y25" i="18"/>
  <c r="Y112" i="18"/>
  <c r="Y125" i="18"/>
  <c r="Y151" i="18"/>
  <c r="R138" i="18"/>
  <c r="R112" i="18"/>
  <c r="R54" i="18"/>
  <c r="R139" i="18"/>
  <c r="R107" i="18"/>
  <c r="R55" i="18"/>
  <c r="R136" i="18"/>
  <c r="R116" i="18"/>
  <c r="R52" i="18"/>
  <c r="Y27" i="18"/>
  <c r="Y41" i="18"/>
  <c r="R51" i="18"/>
  <c r="Y152" i="18"/>
  <c r="Y126" i="18"/>
  <c r="Y68" i="18"/>
  <c r="Y42" i="18"/>
  <c r="Y101" i="18"/>
  <c r="Y82" i="18"/>
  <c r="Y117" i="18"/>
  <c r="Y85" i="18"/>
  <c r="R18" i="18"/>
  <c r="R39" i="18"/>
  <c r="R14" i="19"/>
  <c r="R16" i="19"/>
  <c r="R18" i="19"/>
  <c r="R20" i="19"/>
  <c r="R39" i="19"/>
  <c r="R57" i="19"/>
  <c r="J100" i="19"/>
  <c r="J98" i="19"/>
  <c r="J82" i="19"/>
  <c r="J80" i="19"/>
  <c r="J61" i="19"/>
  <c r="J10" i="19"/>
  <c r="J26" i="19"/>
  <c r="J42" i="19"/>
  <c r="J44" i="19"/>
  <c r="J46" i="19"/>
  <c r="J48" i="19"/>
  <c r="R14" i="18"/>
  <c r="Y138" i="18"/>
  <c r="R151" i="18"/>
  <c r="R86" i="18"/>
  <c r="R67" i="18"/>
  <c r="R152" i="18"/>
  <c r="R87" i="18"/>
  <c r="R68" i="18"/>
  <c r="R97" i="18"/>
  <c r="R44" i="18"/>
  <c r="Y84" i="18"/>
  <c r="Y97" i="18"/>
  <c r="Y123" i="18"/>
  <c r="R141" i="18"/>
  <c r="Y100" i="18"/>
  <c r="Y81" i="18"/>
  <c r="Y140" i="18"/>
  <c r="Y56" i="18"/>
  <c r="Y150" i="18"/>
  <c r="Y130" i="18"/>
  <c r="Y66" i="18"/>
  <c r="Y46" i="18"/>
  <c r="R25" i="18"/>
  <c r="Y122" i="18"/>
  <c r="R25" i="19"/>
  <c r="R41" i="19"/>
  <c r="R43" i="19"/>
  <c r="R45" i="19"/>
  <c r="R47" i="19"/>
  <c r="J96" i="19"/>
  <c r="J94" i="19"/>
  <c r="J75" i="19"/>
  <c r="J73" i="19"/>
  <c r="J71" i="19"/>
  <c r="J69" i="19"/>
  <c r="J12" i="19"/>
  <c r="J28" i="19"/>
  <c r="J30" i="19"/>
  <c r="J32" i="19"/>
  <c r="J34" i="19"/>
  <c r="J53" i="19"/>
  <c r="J55" i="19"/>
  <c r="L52" i="25"/>
  <c r="H87" i="33"/>
  <c r="W12" i="16"/>
  <c r="K28" i="17"/>
  <c r="K32" i="17"/>
  <c r="K24" i="17"/>
  <c r="K39" i="17"/>
  <c r="K12" i="17"/>
  <c r="R46" i="18"/>
  <c r="R111" i="18"/>
  <c r="R17" i="18"/>
  <c r="R98" i="18"/>
  <c r="R72" i="18"/>
  <c r="R137" i="18"/>
  <c r="R59" i="18"/>
  <c r="R24" i="18"/>
  <c r="R33" i="18"/>
  <c r="R156" i="18"/>
  <c r="R31" i="18"/>
  <c r="R85" i="18"/>
  <c r="R150" i="18"/>
  <c r="R124" i="18"/>
  <c r="R11" i="18"/>
  <c r="R56" i="18"/>
  <c r="Y9" i="18"/>
  <c r="Y47" i="18"/>
  <c r="Y60" i="18"/>
  <c r="Y73" i="18"/>
  <c r="Y99" i="18"/>
  <c r="R117" i="18"/>
  <c r="R130" i="18"/>
  <c r="R131" i="18"/>
  <c r="R99" i="18"/>
  <c r="R47" i="18"/>
  <c r="R126" i="18"/>
  <c r="R42" i="18"/>
  <c r="R149" i="18"/>
  <c r="R129" i="18"/>
  <c r="R110" i="18"/>
  <c r="R65" i="18"/>
  <c r="R45" i="18"/>
  <c r="Y145" i="18"/>
  <c r="Y113" i="18"/>
  <c r="Y61" i="18"/>
  <c r="Y29" i="18"/>
  <c r="Y114" i="18"/>
  <c r="Y95" i="18"/>
  <c r="Y30" i="18"/>
  <c r="Y111" i="18"/>
  <c r="Y13" i="18"/>
  <c r="Y19" i="18"/>
  <c r="Y31" i="18"/>
  <c r="Y135" i="18"/>
  <c r="R153" i="18"/>
  <c r="R11" i="19"/>
  <c r="R27" i="19"/>
  <c r="R29" i="19"/>
  <c r="R31" i="19"/>
  <c r="R33" i="19"/>
  <c r="R52" i="19"/>
  <c r="R54" i="19"/>
  <c r="J89" i="19"/>
  <c r="J87" i="19"/>
  <c r="J85" i="19"/>
  <c r="J83" i="19"/>
  <c r="J67" i="19"/>
  <c r="J14" i="19"/>
  <c r="J16" i="19"/>
  <c r="J18" i="19"/>
  <c r="J20" i="19"/>
  <c r="J39" i="19"/>
  <c r="J41" i="19"/>
  <c r="J57" i="19"/>
  <c r="W14" i="16"/>
  <c r="W16" i="16"/>
  <c r="W18" i="16"/>
  <c r="K14" i="17"/>
  <c r="K16" i="17"/>
  <c r="K18" i="17"/>
  <c r="R159" i="18"/>
  <c r="Y15" i="18"/>
  <c r="R27" i="18"/>
  <c r="R30" i="18"/>
  <c r="Y86" i="18"/>
  <c r="R144" i="18"/>
  <c r="R80" i="18"/>
  <c r="R60" i="18"/>
  <c r="R100" i="18"/>
  <c r="R81" i="18"/>
  <c r="R84" i="18"/>
  <c r="R13" i="18"/>
  <c r="R26" i="18"/>
  <c r="Y45" i="18"/>
  <c r="Y71" i="18"/>
  <c r="R89" i="18"/>
  <c r="R102" i="18"/>
  <c r="Y110" i="18"/>
  <c r="R128" i="18"/>
  <c r="Y158" i="18"/>
  <c r="Y94" i="18"/>
  <c r="Y74" i="18"/>
  <c r="Y159" i="18"/>
  <c r="Y127" i="18"/>
  <c r="Y75" i="18"/>
  <c r="Y43" i="18"/>
  <c r="Y143" i="18"/>
  <c r="Y124" i="18"/>
  <c r="Y79" i="18"/>
  <c r="Y59" i="18"/>
  <c r="Y26" i="18"/>
  <c r="Y70" i="18"/>
  <c r="Y83" i="18"/>
  <c r="Y109" i="18"/>
  <c r="R127" i="18"/>
  <c r="R13" i="19"/>
  <c r="R15" i="19"/>
  <c r="R17" i="19"/>
  <c r="R19" i="19"/>
  <c r="R38" i="19"/>
  <c r="R40" i="19"/>
  <c r="R56" i="19"/>
  <c r="R58" i="19"/>
  <c r="J25" i="19"/>
  <c r="J27" i="19"/>
  <c r="J43" i="19"/>
  <c r="J45" i="19"/>
  <c r="J47" i="19"/>
  <c r="J52" i="19"/>
  <c r="R28" i="18"/>
  <c r="R38" i="18"/>
  <c r="R53" i="18"/>
  <c r="R66" i="18"/>
  <c r="R79" i="18"/>
  <c r="R143" i="18"/>
  <c r="R125" i="18"/>
  <c r="R41" i="18"/>
  <c r="R145" i="18"/>
  <c r="R113" i="18"/>
  <c r="R61" i="18"/>
  <c r="R142" i="18"/>
  <c r="R123" i="18"/>
  <c r="R58" i="18"/>
  <c r="Y58" i="18"/>
  <c r="Y139" i="18"/>
  <c r="Y55" i="18"/>
  <c r="Y108" i="18"/>
  <c r="Y88" i="18"/>
  <c r="Y98" i="18"/>
  <c r="Y33" i="18"/>
  <c r="R37" i="18"/>
  <c r="R140" i="18"/>
  <c r="R24" i="19"/>
  <c r="R26" i="19"/>
  <c r="R42" i="19"/>
  <c r="R44" i="19"/>
  <c r="R46" i="19"/>
  <c r="R48" i="19"/>
  <c r="J29" i="19"/>
  <c r="J31" i="19"/>
  <c r="J33" i="19"/>
  <c r="J38" i="19"/>
  <c r="J54" i="19"/>
  <c r="W13" i="16"/>
  <c r="K11" i="17"/>
  <c r="K13" i="17"/>
  <c r="R82" i="18"/>
  <c r="R95" i="18"/>
  <c r="R108" i="18"/>
  <c r="R32" i="18"/>
  <c r="R157" i="18"/>
  <c r="R93" i="18"/>
  <c r="R73" i="18"/>
  <c r="R158" i="18"/>
  <c r="R94" i="18"/>
  <c r="R74" i="18"/>
  <c r="R155" i="18"/>
  <c r="R103" i="18"/>
  <c r="R71" i="18"/>
  <c r="R19" i="18"/>
  <c r="Y39" i="18"/>
  <c r="R115" i="18"/>
  <c r="Y136" i="18"/>
  <c r="R154" i="18"/>
  <c r="Y107" i="18"/>
  <c r="Y87" i="18"/>
  <c r="Y153" i="18"/>
  <c r="Y121" i="18"/>
  <c r="Y69" i="18"/>
  <c r="Y37" i="18"/>
  <c r="Y156" i="18"/>
  <c r="Y137" i="18"/>
  <c r="Y72" i="18"/>
  <c r="Y53" i="18"/>
  <c r="R12" i="18"/>
  <c r="R29" i="18"/>
  <c r="Y57" i="18"/>
  <c r="R75" i="18"/>
  <c r="R88" i="18"/>
  <c r="Y96" i="18"/>
  <c r="R114" i="18"/>
  <c r="R62" i="19"/>
  <c r="R60" i="19"/>
  <c r="R10" i="19"/>
  <c r="R12" i="19"/>
  <c r="R28" i="19"/>
  <c r="R30" i="19"/>
  <c r="R32" i="19"/>
  <c r="R34" i="19"/>
  <c r="R53" i="19"/>
  <c r="R55" i="19"/>
  <c r="J90" i="19"/>
  <c r="J88" i="19"/>
  <c r="J86" i="19"/>
  <c r="J84" i="19"/>
  <c r="J68" i="19"/>
  <c r="J66" i="19"/>
  <c r="J15" i="19"/>
  <c r="J17" i="19"/>
  <c r="J19" i="19"/>
  <c r="J24" i="19"/>
  <c r="J40" i="19"/>
  <c r="J56" i="19"/>
  <c r="J58" i="19"/>
  <c r="L87" i="33"/>
  <c r="L96" i="25"/>
  <c r="J18" i="2"/>
  <c r="K18" i="2"/>
  <c r="J44" i="2"/>
  <c r="K44" i="2"/>
  <c r="H21" i="10"/>
  <c r="H18" i="10"/>
  <c r="H20" i="10"/>
  <c r="H17" i="10"/>
  <c r="H8" i="10"/>
  <c r="H12" i="10"/>
  <c r="E7" i="10"/>
  <c r="H16" i="10"/>
  <c r="H13" i="10"/>
  <c r="H10" i="10"/>
  <c r="H19" i="10"/>
  <c r="H14" i="10"/>
  <c r="H11" i="10"/>
  <c r="H15" i="10"/>
  <c r="H9" i="10"/>
  <c r="K198" i="3"/>
  <c r="J198" i="3"/>
  <c r="K187" i="3"/>
  <c r="J187" i="3"/>
  <c r="K193" i="3"/>
  <c r="J193" i="3"/>
  <c r="K204" i="3"/>
  <c r="J204" i="3"/>
  <c r="H85" i="8"/>
  <c r="H82" i="8"/>
  <c r="H81" i="8"/>
  <c r="H80" i="8"/>
  <c r="H79" i="8"/>
  <c r="H78" i="8"/>
  <c r="H77" i="8"/>
  <c r="H76" i="8"/>
  <c r="H75" i="8"/>
  <c r="H86" i="8"/>
  <c r="H83" i="8"/>
  <c r="H74" i="8"/>
  <c r="H84" i="8"/>
  <c r="F284" i="8"/>
  <c r="F281" i="8"/>
  <c r="F263" i="8"/>
  <c r="F260" i="8"/>
  <c r="F239" i="8"/>
  <c r="F236" i="8"/>
  <c r="F235" i="8"/>
  <c r="F234" i="8"/>
  <c r="F233" i="8"/>
  <c r="F232" i="8"/>
  <c r="F231" i="8"/>
  <c r="F230" i="8"/>
  <c r="F229" i="8"/>
  <c r="F218" i="8"/>
  <c r="F215" i="8"/>
  <c r="F197" i="8"/>
  <c r="F194" i="8"/>
  <c r="F173" i="8"/>
  <c r="F170" i="8"/>
  <c r="F169" i="8"/>
  <c r="F168" i="8"/>
  <c r="F167" i="8"/>
  <c r="F166" i="8"/>
  <c r="F165" i="8"/>
  <c r="F164" i="8"/>
  <c r="F163" i="8"/>
  <c r="F152" i="8"/>
  <c r="F149" i="8"/>
  <c r="F131" i="8"/>
  <c r="F128" i="8"/>
  <c r="F107" i="8"/>
  <c r="F104" i="8"/>
  <c r="F103" i="8"/>
  <c r="F102" i="8"/>
  <c r="F101" i="8"/>
  <c r="F100" i="8"/>
  <c r="F99" i="8"/>
  <c r="F98" i="8"/>
  <c r="F97" i="8"/>
  <c r="F19" i="8"/>
  <c r="F16" i="8"/>
  <c r="F15" i="8"/>
  <c r="F14" i="8"/>
  <c r="F13" i="8"/>
  <c r="F12" i="8"/>
  <c r="F11" i="8"/>
  <c r="F10" i="8"/>
  <c r="F9" i="8"/>
  <c r="E227" i="8"/>
  <c r="F228" i="8" s="1"/>
  <c r="E161" i="8"/>
  <c r="F162" i="8" s="1"/>
  <c r="E95" i="8"/>
  <c r="F96" i="8" s="1"/>
  <c r="E51" i="8"/>
  <c r="F43" i="8"/>
  <c r="F40" i="8"/>
  <c r="F8" i="8"/>
  <c r="E249" i="8"/>
  <c r="F250" i="8" s="1"/>
  <c r="E183" i="8"/>
  <c r="F184" i="8" s="1"/>
  <c r="E117" i="8"/>
  <c r="F118" i="8" s="1"/>
  <c r="F41" i="8"/>
  <c r="F38" i="8"/>
  <c r="F37" i="8"/>
  <c r="F36" i="8"/>
  <c r="F35" i="8"/>
  <c r="F34" i="8"/>
  <c r="F33" i="8"/>
  <c r="F32" i="8"/>
  <c r="F31" i="8"/>
  <c r="F283" i="8"/>
  <c r="F280" i="8"/>
  <c r="F279" i="8"/>
  <c r="F278" i="8"/>
  <c r="F277" i="8"/>
  <c r="F276" i="8"/>
  <c r="F275" i="8"/>
  <c r="F274" i="8"/>
  <c r="F273" i="8"/>
  <c r="F262" i="8"/>
  <c r="F259" i="8"/>
  <c r="F241" i="8"/>
  <c r="F238" i="8"/>
  <c r="F217" i="8"/>
  <c r="F214" i="8"/>
  <c r="F213" i="8"/>
  <c r="F212" i="8"/>
  <c r="F211" i="8"/>
  <c r="F210" i="8"/>
  <c r="F209" i="8"/>
  <c r="F208" i="8"/>
  <c r="F207" i="8"/>
  <c r="F196" i="8"/>
  <c r="F193" i="8"/>
  <c r="F175" i="8"/>
  <c r="F172" i="8"/>
  <c r="F151" i="8"/>
  <c r="F148" i="8"/>
  <c r="F147" i="8"/>
  <c r="F146" i="8"/>
  <c r="F145" i="8"/>
  <c r="F144" i="8"/>
  <c r="F143" i="8"/>
  <c r="F142" i="8"/>
  <c r="F141" i="8"/>
  <c r="F130" i="8"/>
  <c r="F127" i="8"/>
  <c r="F109" i="8"/>
  <c r="F106" i="8"/>
  <c r="E73" i="8"/>
  <c r="E29" i="8"/>
  <c r="F30" i="8" s="1"/>
  <c r="F21" i="8"/>
  <c r="F18" i="8"/>
  <c r="F257" i="8"/>
  <c r="F254" i="8"/>
  <c r="F251" i="8"/>
  <c r="E205" i="8"/>
  <c r="F206" i="8" s="1"/>
  <c r="F195" i="8"/>
  <c r="F190" i="8"/>
  <c r="F187" i="8"/>
  <c r="F126" i="8"/>
  <c r="F123" i="8"/>
  <c r="F120" i="8"/>
  <c r="F20" i="8"/>
  <c r="C7" i="8"/>
  <c r="F150" i="8"/>
  <c r="F42" i="8"/>
  <c r="F282" i="8"/>
  <c r="F240" i="8"/>
  <c r="F171" i="8"/>
  <c r="F153" i="8"/>
  <c r="F237" i="8"/>
  <c r="F219" i="8"/>
  <c r="F258" i="8"/>
  <c r="F255" i="8"/>
  <c r="F252" i="8"/>
  <c r="F191" i="8"/>
  <c r="F188" i="8"/>
  <c r="F185" i="8"/>
  <c r="E139" i="8"/>
  <c r="F140" i="8" s="1"/>
  <c r="F129" i="8"/>
  <c r="F124" i="8"/>
  <c r="F121" i="8"/>
  <c r="F108" i="8"/>
  <c r="F285" i="8"/>
  <c r="F216" i="8"/>
  <c r="F174" i="8"/>
  <c r="F105" i="8"/>
  <c r="F39" i="8"/>
  <c r="E271" i="8"/>
  <c r="F272" i="8" s="1"/>
  <c r="F261" i="8"/>
  <c r="F256" i="8"/>
  <c r="F253" i="8"/>
  <c r="F192" i="8"/>
  <c r="F189" i="8"/>
  <c r="F186" i="8"/>
  <c r="F125" i="8"/>
  <c r="F122" i="8"/>
  <c r="F119" i="8"/>
  <c r="F17" i="8"/>
  <c r="H64" i="8"/>
  <c r="H61" i="8"/>
  <c r="H52" i="8"/>
  <c r="H63" i="8"/>
  <c r="H60" i="8"/>
  <c r="H59" i="8"/>
  <c r="H58" i="8"/>
  <c r="H57" i="8"/>
  <c r="H56" i="8"/>
  <c r="H55" i="8"/>
  <c r="H54" i="8"/>
  <c r="H53" i="8"/>
  <c r="H87" i="8"/>
  <c r="H65" i="8"/>
  <c r="H62" i="8"/>
  <c r="K128" i="3"/>
  <c r="J128" i="3"/>
  <c r="K117" i="3"/>
  <c r="J117" i="3"/>
  <c r="H42" i="10"/>
  <c r="H39" i="10"/>
  <c r="H30" i="10"/>
  <c r="H43" i="10"/>
  <c r="H40" i="10"/>
  <c r="H38" i="10"/>
  <c r="H35" i="10"/>
  <c r="H32" i="10"/>
  <c r="H41" i="10"/>
  <c r="H36" i="10"/>
  <c r="H33" i="10"/>
  <c r="H37" i="10"/>
  <c r="H34" i="10"/>
  <c r="H31" i="10"/>
  <c r="E29" i="10"/>
  <c r="K196" i="3"/>
  <c r="J196" i="3"/>
  <c r="J207" i="3"/>
  <c r="K207" i="3"/>
  <c r="J125" i="3"/>
  <c r="K125" i="3"/>
  <c r="J114" i="3"/>
  <c r="K114" i="3"/>
  <c r="J131" i="3"/>
  <c r="K131" i="3"/>
  <c r="J120" i="3"/>
  <c r="K120" i="3"/>
  <c r="K134" i="3"/>
  <c r="J134" i="3"/>
  <c r="K123" i="3"/>
  <c r="J123" i="3"/>
  <c r="J191" i="3"/>
  <c r="K191" i="3"/>
  <c r="K202" i="3"/>
  <c r="J202" i="3"/>
  <c r="F64" i="10"/>
  <c r="F61" i="10"/>
  <c r="C51" i="10"/>
  <c r="D52" i="10" s="1"/>
  <c r="F63" i="10"/>
  <c r="F60" i="10"/>
  <c r="F59" i="10"/>
  <c r="F58" i="10"/>
  <c r="F57" i="10"/>
  <c r="F56" i="10"/>
  <c r="F55" i="10"/>
  <c r="F54" i="10"/>
  <c r="F53" i="10"/>
  <c r="F52" i="10"/>
  <c r="F62" i="10"/>
  <c r="F65" i="10"/>
  <c r="K190" i="3"/>
  <c r="J190" i="3"/>
  <c r="J201" i="3"/>
  <c r="K201" i="3"/>
  <c r="K199" i="3"/>
  <c r="J199" i="3"/>
  <c r="J188" i="3"/>
  <c r="K188" i="3"/>
  <c r="K205" i="3"/>
  <c r="J205" i="3"/>
  <c r="J194" i="3"/>
  <c r="K194" i="3"/>
  <c r="J71" i="2"/>
  <c r="K71" i="2"/>
  <c r="K68" i="2"/>
  <c r="J68" i="2"/>
  <c r="K115" i="3"/>
  <c r="J115" i="3"/>
  <c r="J126" i="3"/>
  <c r="K126" i="3"/>
  <c r="K129" i="3"/>
  <c r="J129" i="3"/>
  <c r="K118" i="3"/>
  <c r="J118" i="3"/>
  <c r="K121" i="3"/>
  <c r="J121" i="3"/>
  <c r="J132" i="3"/>
  <c r="K132" i="3"/>
  <c r="J197" i="3"/>
  <c r="K197" i="3"/>
  <c r="K186" i="3"/>
  <c r="J186" i="3"/>
  <c r="J200" i="3"/>
  <c r="K200" i="3"/>
  <c r="J189" i="3"/>
  <c r="K189" i="3"/>
  <c r="J203" i="3"/>
  <c r="K203" i="3"/>
  <c r="K192" i="3"/>
  <c r="J192" i="3"/>
  <c r="J206" i="3"/>
  <c r="K206" i="3"/>
  <c r="K195" i="3"/>
  <c r="J195" i="3"/>
  <c r="F85" i="10"/>
  <c r="F82" i="10"/>
  <c r="F81" i="10"/>
  <c r="F80" i="10"/>
  <c r="F79" i="10"/>
  <c r="F78" i="10"/>
  <c r="F77" i="10"/>
  <c r="F76" i="10"/>
  <c r="F75" i="10"/>
  <c r="F86" i="10"/>
  <c r="F83" i="10"/>
  <c r="C73" i="10"/>
  <c r="D74" i="10" s="1"/>
  <c r="F87" i="10"/>
  <c r="F74" i="10"/>
  <c r="F84" i="10"/>
  <c r="K70" i="2"/>
  <c r="J70" i="2"/>
  <c r="J17" i="2"/>
  <c r="K17" i="2"/>
  <c r="F108" i="10"/>
  <c r="F105" i="10"/>
  <c r="C95" i="10"/>
  <c r="D96" i="10" s="1"/>
  <c r="F107" i="10"/>
  <c r="F104" i="10"/>
  <c r="F103" i="10"/>
  <c r="F102" i="10"/>
  <c r="F101" i="10"/>
  <c r="F100" i="10"/>
  <c r="F99" i="10"/>
  <c r="F98" i="10"/>
  <c r="F97" i="10"/>
  <c r="F106" i="10"/>
  <c r="F109" i="10"/>
  <c r="F96" i="10"/>
  <c r="J119" i="15"/>
  <c r="I119" i="15"/>
  <c r="M119" i="15"/>
  <c r="L119" i="15"/>
  <c r="K119" i="15"/>
  <c r="J35" i="15"/>
  <c r="L35" i="15"/>
  <c r="I35" i="15"/>
  <c r="M35" i="15"/>
  <c r="K35" i="15"/>
  <c r="K133" i="15"/>
  <c r="J133" i="15"/>
  <c r="I133" i="15"/>
  <c r="M133" i="15"/>
  <c r="L133" i="15"/>
  <c r="L147" i="15"/>
  <c r="K147" i="15"/>
  <c r="J147" i="15"/>
  <c r="I147" i="15"/>
  <c r="M147" i="15"/>
  <c r="L63" i="15"/>
  <c r="K63" i="15"/>
  <c r="J63" i="15"/>
  <c r="I63" i="15"/>
  <c r="M63" i="15"/>
  <c r="L21" i="15"/>
  <c r="J21" i="15"/>
  <c r="K21" i="15"/>
  <c r="I21" i="15"/>
  <c r="M21" i="15"/>
  <c r="M161" i="15"/>
  <c r="L161" i="15"/>
  <c r="K161" i="15"/>
  <c r="J161" i="15"/>
  <c r="I161" i="15"/>
  <c r="M91" i="15"/>
  <c r="L91" i="15"/>
  <c r="K91" i="15"/>
  <c r="J91" i="15"/>
  <c r="I91" i="15"/>
  <c r="I53" i="12"/>
  <c r="L53" i="12"/>
  <c r="K53" i="12"/>
  <c r="J53" i="12"/>
  <c r="H57" i="12"/>
  <c r="I56" i="12"/>
  <c r="L56" i="12"/>
  <c r="K56" i="12"/>
  <c r="J56" i="12"/>
  <c r="W20" i="13"/>
  <c r="V20" i="13"/>
  <c r="U20" i="13"/>
  <c r="K48" i="13"/>
  <c r="J48" i="13"/>
  <c r="I48" i="13"/>
  <c r="K76" i="13"/>
  <c r="J76" i="13"/>
  <c r="I76" i="13"/>
  <c r="K104" i="13"/>
  <c r="J104" i="13"/>
  <c r="I104" i="13"/>
  <c r="K132" i="13"/>
  <c r="J132" i="13"/>
  <c r="I132" i="13"/>
  <c r="K160" i="13"/>
  <c r="J160" i="13"/>
  <c r="I160" i="13"/>
  <c r="K49" i="15"/>
  <c r="J49" i="15"/>
  <c r="I49" i="15"/>
  <c r="M49" i="15"/>
  <c r="L49" i="15"/>
  <c r="M77" i="15"/>
  <c r="L77" i="15"/>
  <c r="K77" i="15"/>
  <c r="I77" i="15"/>
  <c r="J77" i="15"/>
  <c r="K20" i="13"/>
  <c r="J20" i="13"/>
  <c r="I20" i="13"/>
  <c r="K34" i="13"/>
  <c r="J34" i="13"/>
  <c r="I34" i="13"/>
  <c r="K62" i="13"/>
  <c r="J62" i="13"/>
  <c r="I62" i="13"/>
  <c r="K90" i="13"/>
  <c r="J90" i="13"/>
  <c r="I90" i="13"/>
  <c r="K118" i="13"/>
  <c r="J118" i="13"/>
  <c r="I118" i="13"/>
  <c r="K146" i="13"/>
  <c r="J146" i="13"/>
  <c r="I146" i="13"/>
  <c r="I105" i="15"/>
  <c r="M105" i="15"/>
  <c r="L105" i="15"/>
  <c r="K105" i="15"/>
  <c r="J105" i="15"/>
  <c r="K91" i="16"/>
  <c r="J91" i="16"/>
  <c r="I91" i="16"/>
  <c r="K93" i="16"/>
  <c r="J93" i="16"/>
  <c r="I93" i="16"/>
  <c r="K119" i="16"/>
  <c r="J119" i="16"/>
  <c r="I119" i="16"/>
  <c r="K121" i="16"/>
  <c r="J121" i="16"/>
  <c r="I121" i="16"/>
  <c r="K147" i="16"/>
  <c r="J147" i="16"/>
  <c r="I147" i="16"/>
  <c r="K149" i="16"/>
  <c r="J149" i="16"/>
  <c r="I149" i="16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S7" i="19"/>
  <c r="Y7" i="19" s="1"/>
  <c r="T63" i="19"/>
  <c r="T51" i="19"/>
  <c r="T49" i="19"/>
  <c r="T37" i="19"/>
  <c r="T35" i="19"/>
  <c r="T23" i="19"/>
  <c r="T21" i="19"/>
  <c r="T9" i="19"/>
  <c r="U9" i="19"/>
  <c r="Z13" i="19" s="1"/>
  <c r="Z10" i="19"/>
  <c r="U21" i="19"/>
  <c r="Z21" i="19" s="1"/>
  <c r="U23" i="19"/>
  <c r="U35" i="19"/>
  <c r="Z35" i="19" s="1"/>
  <c r="Z27" i="19"/>
  <c r="U37" i="19"/>
  <c r="Z37" i="19" s="1"/>
  <c r="U49" i="19"/>
  <c r="U51" i="19"/>
  <c r="Z51" i="19" s="1"/>
  <c r="Z52" i="19"/>
  <c r="U63" i="19"/>
  <c r="Z63" i="19" s="1"/>
  <c r="U65" i="19"/>
  <c r="U77" i="19"/>
  <c r="Z77" i="19" s="1"/>
  <c r="Z69" i="19"/>
  <c r="U79" i="19"/>
  <c r="Z79" i="19" s="1"/>
  <c r="U91" i="19"/>
  <c r="U93" i="19"/>
  <c r="Z93" i="19" s="1"/>
  <c r="Z94" i="19"/>
  <c r="U105" i="19"/>
  <c r="Z105" i="19" s="1"/>
  <c r="U107" i="19"/>
  <c r="U119" i="19"/>
  <c r="Z119" i="19" s="1"/>
  <c r="Z111" i="19"/>
  <c r="U121" i="19"/>
  <c r="Z121" i="19" s="1"/>
  <c r="U133" i="19"/>
  <c r="U135" i="19"/>
  <c r="Z135" i="19" s="1"/>
  <c r="Z136" i="19"/>
  <c r="U147" i="19"/>
  <c r="Z147" i="19" s="1"/>
  <c r="U149" i="19"/>
  <c r="U161" i="19"/>
  <c r="Z161" i="19" s="1"/>
  <c r="Z153" i="19"/>
  <c r="I161" i="17"/>
  <c r="K161" i="17"/>
  <c r="J161" i="17"/>
  <c r="K135" i="17"/>
  <c r="J135" i="17"/>
  <c r="I135" i="17"/>
  <c r="I133" i="17"/>
  <c r="K133" i="17"/>
  <c r="J133" i="17"/>
  <c r="K107" i="17"/>
  <c r="I107" i="17"/>
  <c r="J107" i="17"/>
  <c r="I105" i="17"/>
  <c r="K105" i="17"/>
  <c r="J105" i="17"/>
  <c r="K79" i="17"/>
  <c r="I79" i="17"/>
  <c r="J79" i="17"/>
  <c r="I77" i="17"/>
  <c r="K77" i="17"/>
  <c r="J77" i="17"/>
  <c r="K51" i="17"/>
  <c r="I51" i="17"/>
  <c r="J51" i="17"/>
  <c r="I49" i="17"/>
  <c r="K49" i="17"/>
  <c r="J49" i="17"/>
  <c r="I149" i="17"/>
  <c r="K149" i="17"/>
  <c r="J149" i="17"/>
  <c r="K147" i="17"/>
  <c r="J147" i="17"/>
  <c r="I147" i="17"/>
  <c r="I121" i="17"/>
  <c r="K121" i="17"/>
  <c r="J121" i="17"/>
  <c r="K119" i="17"/>
  <c r="I119" i="17"/>
  <c r="J119" i="17"/>
  <c r="I93" i="17"/>
  <c r="K93" i="17"/>
  <c r="J93" i="17"/>
  <c r="K91" i="17"/>
  <c r="I91" i="17"/>
  <c r="J91" i="17"/>
  <c r="I65" i="17"/>
  <c r="K65" i="17"/>
  <c r="J65" i="17"/>
  <c r="K63" i="17"/>
  <c r="I63" i="17"/>
  <c r="J63" i="17"/>
  <c r="I37" i="17"/>
  <c r="K37" i="17"/>
  <c r="J37" i="17"/>
  <c r="I35" i="17"/>
  <c r="K35" i="17"/>
  <c r="J35" i="17"/>
  <c r="W9" i="16"/>
  <c r="V9" i="16"/>
  <c r="U9" i="16"/>
  <c r="W21" i="16"/>
  <c r="V21" i="16"/>
  <c r="U21" i="16"/>
  <c r="K23" i="16"/>
  <c r="J23" i="16"/>
  <c r="I23" i="16"/>
  <c r="K49" i="16"/>
  <c r="J49" i="16"/>
  <c r="I49" i="16"/>
  <c r="K51" i="16"/>
  <c r="J51" i="16"/>
  <c r="I51" i="16"/>
  <c r="K77" i="16"/>
  <c r="J77" i="16"/>
  <c r="I77" i="16"/>
  <c r="K79" i="16"/>
  <c r="J79" i="16"/>
  <c r="I79" i="16"/>
  <c r="K105" i="16"/>
  <c r="J105" i="16"/>
  <c r="I105" i="16"/>
  <c r="K107" i="16"/>
  <c r="J107" i="16"/>
  <c r="I107" i="16"/>
  <c r="K133" i="16"/>
  <c r="J133" i="16"/>
  <c r="I133" i="16"/>
  <c r="K135" i="16"/>
  <c r="J135" i="16"/>
  <c r="I135" i="16"/>
  <c r="K161" i="16"/>
  <c r="J161" i="16"/>
  <c r="I161" i="16"/>
  <c r="K9" i="17"/>
  <c r="J9" i="17"/>
  <c r="I9" i="17"/>
  <c r="I21" i="17"/>
  <c r="J21" i="17"/>
  <c r="K21" i="17"/>
  <c r="R22" i="18"/>
  <c r="Q22" i="18"/>
  <c r="Y48" i="18"/>
  <c r="X48" i="18"/>
  <c r="Y64" i="18"/>
  <c r="X64" i="18"/>
  <c r="Q104" i="18"/>
  <c r="R104" i="18"/>
  <c r="R134" i="18"/>
  <c r="Q134" i="18"/>
  <c r="L133" i="19"/>
  <c r="L121" i="19"/>
  <c r="L91" i="19"/>
  <c r="L79" i="19"/>
  <c r="L63" i="19"/>
  <c r="L51" i="19"/>
  <c r="L49" i="19"/>
  <c r="L37" i="19"/>
  <c r="L35" i="19"/>
  <c r="L23" i="19"/>
  <c r="L21" i="19"/>
  <c r="L9" i="19"/>
  <c r="L147" i="19"/>
  <c r="L135" i="19"/>
  <c r="L105" i="19"/>
  <c r="L93" i="19"/>
  <c r="L107" i="19"/>
  <c r="L77" i="19"/>
  <c r="L65" i="19"/>
  <c r="L161" i="19"/>
  <c r="L149" i="19"/>
  <c r="L119" i="19"/>
  <c r="K7" i="19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9" i="19"/>
  <c r="X21" i="19"/>
  <c r="X23" i="19"/>
  <c r="X35" i="19"/>
  <c r="I148" i="18"/>
  <c r="J148" i="18"/>
  <c r="J118" i="18"/>
  <c r="I118" i="18"/>
  <c r="I64" i="18"/>
  <c r="J64" i="18"/>
  <c r="J132" i="18"/>
  <c r="I132" i="18"/>
  <c r="J78" i="18"/>
  <c r="I78" i="18"/>
  <c r="J48" i="18"/>
  <c r="I48" i="18"/>
  <c r="J120" i="18"/>
  <c r="I120" i="18"/>
  <c r="J90" i="18"/>
  <c r="I90" i="18"/>
  <c r="R8" i="18"/>
  <c r="Q8" i="18"/>
  <c r="Y22" i="18"/>
  <c r="X22" i="18"/>
  <c r="J34" i="18"/>
  <c r="I34" i="18"/>
  <c r="Q48" i="18"/>
  <c r="R48" i="18"/>
  <c r="X50" i="18"/>
  <c r="Y50" i="18"/>
  <c r="R90" i="18"/>
  <c r="Q90" i="18"/>
  <c r="Q120" i="18"/>
  <c r="R120" i="18"/>
  <c r="J146" i="18"/>
  <c r="I146" i="18"/>
  <c r="X8" i="18"/>
  <c r="Y8" i="18"/>
  <c r="J20" i="18"/>
  <c r="I20" i="18"/>
  <c r="R78" i="18"/>
  <c r="Q78" i="18"/>
  <c r="I104" i="18"/>
  <c r="J104" i="18"/>
  <c r="J134" i="18"/>
  <c r="I134" i="18"/>
  <c r="X146" i="18"/>
  <c r="Y146" i="18"/>
  <c r="R146" i="18"/>
  <c r="Q146" i="18"/>
  <c r="Q92" i="18"/>
  <c r="R92" i="18"/>
  <c r="R62" i="18"/>
  <c r="Q62" i="18"/>
  <c r="R160" i="18"/>
  <c r="Q160" i="18"/>
  <c r="R106" i="18"/>
  <c r="Q106" i="18"/>
  <c r="R76" i="18"/>
  <c r="Q76" i="18"/>
  <c r="R148" i="18"/>
  <c r="Q148" i="18"/>
  <c r="R118" i="18"/>
  <c r="Q118" i="18"/>
  <c r="R64" i="18"/>
  <c r="Q64" i="18"/>
  <c r="R34" i="18"/>
  <c r="Q34" i="18"/>
  <c r="R50" i="18"/>
  <c r="Q50" i="18"/>
  <c r="I76" i="18"/>
  <c r="J76" i="18"/>
  <c r="J106" i="18"/>
  <c r="I106" i="18"/>
  <c r="X118" i="18"/>
  <c r="Y118" i="18"/>
  <c r="Y160" i="18"/>
  <c r="X160" i="18"/>
  <c r="X106" i="18"/>
  <c r="Y106" i="18"/>
  <c r="Y76" i="18"/>
  <c r="X76" i="18"/>
  <c r="Y120" i="18"/>
  <c r="X120" i="18"/>
  <c r="Y90" i="18"/>
  <c r="X90" i="18"/>
  <c r="Y36" i="18"/>
  <c r="X36" i="18"/>
  <c r="Y132" i="18"/>
  <c r="X132" i="18"/>
  <c r="Y78" i="18"/>
  <c r="X78" i="18"/>
  <c r="R20" i="18"/>
  <c r="Q20" i="18"/>
  <c r="J22" i="18"/>
  <c r="I22" i="18"/>
  <c r="Y34" i="18"/>
  <c r="X34" i="18"/>
  <c r="J36" i="18"/>
  <c r="I36" i="18"/>
  <c r="Q36" i="18"/>
  <c r="R36" i="18"/>
  <c r="J62" i="18"/>
  <c r="I62" i="18"/>
  <c r="I92" i="18"/>
  <c r="J92" i="18"/>
  <c r="Y104" i="18"/>
  <c r="X104" i="18"/>
  <c r="X134" i="18"/>
  <c r="Y134" i="18"/>
  <c r="X65" i="19"/>
  <c r="X77" i="19"/>
  <c r="R22" i="21"/>
  <c r="Q22" i="21"/>
  <c r="P161" i="19"/>
  <c r="R161" i="19"/>
  <c r="P149" i="19"/>
  <c r="R149" i="19"/>
  <c r="P147" i="19"/>
  <c r="R147" i="19"/>
  <c r="P135" i="19"/>
  <c r="R135" i="19"/>
  <c r="R133" i="19"/>
  <c r="P133" i="19"/>
  <c r="R121" i="19"/>
  <c r="P121" i="19"/>
  <c r="P119" i="19"/>
  <c r="R119" i="19"/>
  <c r="P107" i="19"/>
  <c r="R107" i="19"/>
  <c r="P105" i="19"/>
  <c r="R105" i="19"/>
  <c r="P93" i="19"/>
  <c r="R93" i="19"/>
  <c r="R91" i="19"/>
  <c r="P91" i="19"/>
  <c r="R79" i="19"/>
  <c r="P79" i="19"/>
  <c r="P77" i="19"/>
  <c r="R77" i="19"/>
  <c r="P65" i="19"/>
  <c r="R65" i="19"/>
  <c r="R9" i="19"/>
  <c r="P9" i="19"/>
  <c r="R21" i="19"/>
  <c r="P21" i="19"/>
  <c r="R23" i="19"/>
  <c r="P23" i="19"/>
  <c r="R35" i="19"/>
  <c r="P35" i="19"/>
  <c r="R37" i="19"/>
  <c r="P37" i="19"/>
  <c r="R49" i="19"/>
  <c r="P49" i="19"/>
  <c r="R51" i="19"/>
  <c r="P51" i="19"/>
  <c r="P63" i="19"/>
  <c r="R63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49" i="19"/>
  <c r="E37" i="19"/>
  <c r="E35" i="19"/>
  <c r="E23" i="19"/>
  <c r="E21" i="19"/>
  <c r="E9" i="19"/>
  <c r="D7" i="19"/>
  <c r="E51" i="19"/>
  <c r="E63" i="19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105" i="19"/>
  <c r="J105" i="19"/>
  <c r="H93" i="19"/>
  <c r="J93" i="19"/>
  <c r="H91" i="19"/>
  <c r="J91" i="19"/>
  <c r="H79" i="19"/>
  <c r="J79" i="19"/>
  <c r="H77" i="19"/>
  <c r="J77" i="19"/>
  <c r="H65" i="19"/>
  <c r="J65" i="19"/>
  <c r="H9" i="19"/>
  <c r="J9" i="19"/>
  <c r="H21" i="19"/>
  <c r="J21" i="19"/>
  <c r="H23" i="19"/>
  <c r="J23" i="19"/>
  <c r="H35" i="19"/>
  <c r="J35" i="19"/>
  <c r="H37" i="19"/>
  <c r="J37" i="19"/>
  <c r="H49" i="19"/>
  <c r="J49" i="19"/>
  <c r="H51" i="19"/>
  <c r="J51" i="19"/>
  <c r="H63" i="19"/>
  <c r="J63" i="19"/>
  <c r="H64" i="21"/>
  <c r="I64" i="21"/>
  <c r="I50" i="21"/>
  <c r="H50" i="21"/>
  <c r="H92" i="21"/>
  <c r="I92" i="21"/>
  <c r="H120" i="21"/>
  <c r="I120" i="21"/>
  <c r="L133" i="22"/>
  <c r="K133" i="22"/>
  <c r="J133" i="22"/>
  <c r="K91" i="22"/>
  <c r="L91" i="22"/>
  <c r="J91" i="22"/>
  <c r="K49" i="22"/>
  <c r="L49" i="22"/>
  <c r="J49" i="22"/>
  <c r="K147" i="22"/>
  <c r="J147" i="22"/>
  <c r="L147" i="22"/>
  <c r="K105" i="22"/>
  <c r="J105" i="22"/>
  <c r="L105" i="22"/>
  <c r="K63" i="22"/>
  <c r="L63" i="22"/>
  <c r="J63" i="22"/>
  <c r="K161" i="22"/>
  <c r="J161" i="22"/>
  <c r="L161" i="22"/>
  <c r="K119" i="22"/>
  <c r="L119" i="22"/>
  <c r="J119" i="22"/>
  <c r="K77" i="22"/>
  <c r="J77" i="22"/>
  <c r="L77" i="22"/>
  <c r="K35" i="22"/>
  <c r="L35" i="22"/>
  <c r="J35" i="22"/>
  <c r="J85" i="24"/>
  <c r="J82" i="24"/>
  <c r="J81" i="24"/>
  <c r="J80" i="24"/>
  <c r="J79" i="24"/>
  <c r="J78" i="24"/>
  <c r="J77" i="24"/>
  <c r="J76" i="24"/>
  <c r="J75" i="24"/>
  <c r="J86" i="24"/>
  <c r="J83" i="24"/>
  <c r="J84" i="24"/>
  <c r="G253" i="24"/>
  <c r="G95" i="24"/>
  <c r="G51" i="24"/>
  <c r="H8" i="24"/>
  <c r="G227" i="24"/>
  <c r="G205" i="24"/>
  <c r="G161" i="24"/>
  <c r="E7" i="24"/>
  <c r="G73" i="24"/>
  <c r="G29" i="24"/>
  <c r="G183" i="24"/>
  <c r="G117" i="24"/>
  <c r="G139" i="24"/>
  <c r="J65" i="24"/>
  <c r="J62" i="24"/>
  <c r="J87" i="24"/>
  <c r="J64" i="24"/>
  <c r="J60" i="24"/>
  <c r="J57" i="24"/>
  <c r="J54" i="24"/>
  <c r="J61" i="24"/>
  <c r="J56" i="24"/>
  <c r="J55" i="24"/>
  <c r="J53" i="24"/>
  <c r="J63" i="24"/>
  <c r="J59" i="24"/>
  <c r="J58" i="24"/>
  <c r="I162" i="21"/>
  <c r="H162" i="21"/>
  <c r="I78" i="21"/>
  <c r="H78" i="21"/>
  <c r="I134" i="21"/>
  <c r="H134" i="21"/>
  <c r="I106" i="21"/>
  <c r="H106" i="21"/>
  <c r="H148" i="21"/>
  <c r="I148" i="21"/>
  <c r="W21" i="22"/>
  <c r="V21" i="22"/>
  <c r="X21" i="22"/>
  <c r="G95" i="25"/>
  <c r="J96" i="25" s="1"/>
  <c r="G51" i="25"/>
  <c r="G73" i="25"/>
  <c r="G29" i="25"/>
  <c r="E7" i="25"/>
  <c r="H8" i="25"/>
  <c r="J109" i="25"/>
  <c r="J106" i="25"/>
  <c r="J108" i="25"/>
  <c r="J105" i="25"/>
  <c r="J103" i="25"/>
  <c r="J100" i="25"/>
  <c r="J97" i="25"/>
  <c r="J104" i="25"/>
  <c r="J101" i="25"/>
  <c r="J98" i="25"/>
  <c r="J30" i="25"/>
  <c r="J102" i="25"/>
  <c r="J99" i="25"/>
  <c r="J107" i="25"/>
  <c r="J160" i="27"/>
  <c r="I160" i="27"/>
  <c r="K160" i="27"/>
  <c r="K132" i="27"/>
  <c r="J132" i="27"/>
  <c r="I132" i="27"/>
  <c r="J104" i="27"/>
  <c r="I104" i="27"/>
  <c r="K104" i="27"/>
  <c r="K76" i="27"/>
  <c r="I76" i="27"/>
  <c r="J76" i="27"/>
  <c r="J48" i="27"/>
  <c r="I48" i="27"/>
  <c r="K48" i="27"/>
  <c r="J20" i="27"/>
  <c r="I20" i="27"/>
  <c r="K20" i="27"/>
  <c r="K118" i="27"/>
  <c r="J118" i="27"/>
  <c r="I118" i="27"/>
  <c r="K62" i="27"/>
  <c r="J62" i="27"/>
  <c r="I62" i="27"/>
  <c r="I34" i="26"/>
  <c r="K34" i="26"/>
  <c r="J34" i="26"/>
  <c r="J62" i="26"/>
  <c r="K62" i="26"/>
  <c r="I62" i="26"/>
  <c r="J90" i="26"/>
  <c r="K90" i="26"/>
  <c r="I90" i="26"/>
  <c r="K118" i="26"/>
  <c r="J118" i="26"/>
  <c r="I118" i="26"/>
  <c r="K146" i="26"/>
  <c r="J146" i="26"/>
  <c r="I146" i="26"/>
  <c r="J146" i="28"/>
  <c r="I146" i="28"/>
  <c r="L146" i="28"/>
  <c r="M146" i="28"/>
  <c r="K146" i="28"/>
  <c r="J104" i="28"/>
  <c r="I104" i="28"/>
  <c r="L104" i="28"/>
  <c r="M104" i="28"/>
  <c r="K104" i="28"/>
  <c r="K118" i="28"/>
  <c r="J118" i="28"/>
  <c r="I118" i="28"/>
  <c r="M118" i="28"/>
  <c r="L118" i="28"/>
  <c r="L132" i="28"/>
  <c r="K132" i="28"/>
  <c r="J132" i="28"/>
  <c r="M132" i="28"/>
  <c r="I132" i="28"/>
  <c r="L48" i="28"/>
  <c r="K48" i="28"/>
  <c r="J48" i="28"/>
  <c r="I48" i="28"/>
  <c r="M48" i="28"/>
  <c r="M76" i="28"/>
  <c r="L76" i="28"/>
  <c r="J76" i="28"/>
  <c r="K76" i="28"/>
  <c r="I76" i="28"/>
  <c r="J20" i="28"/>
  <c r="L20" i="28"/>
  <c r="I20" i="28"/>
  <c r="M20" i="28"/>
  <c r="K20" i="28"/>
  <c r="I90" i="28"/>
  <c r="M90" i="28"/>
  <c r="K90" i="28"/>
  <c r="L90" i="28"/>
  <c r="J90" i="28"/>
  <c r="K34" i="28"/>
  <c r="I34" i="28"/>
  <c r="M34" i="28"/>
  <c r="L34" i="28"/>
  <c r="J34" i="28"/>
  <c r="M62" i="28"/>
  <c r="L62" i="28"/>
  <c r="K62" i="28"/>
  <c r="I62" i="28"/>
  <c r="J62" i="28"/>
  <c r="K160" i="28"/>
  <c r="J160" i="28"/>
  <c r="I160" i="28"/>
  <c r="M160" i="28"/>
  <c r="L160" i="28"/>
  <c r="K129" i="39"/>
  <c r="M129" i="39"/>
  <c r="L129" i="39"/>
  <c r="O129" i="39"/>
  <c r="N129" i="39"/>
  <c r="H129" i="39"/>
  <c r="I129" i="39"/>
  <c r="G129" i="39"/>
  <c r="J16" i="43"/>
  <c r="I16" i="43"/>
  <c r="H16" i="43"/>
  <c r="P16" i="43"/>
  <c r="T16" i="43"/>
  <c r="S16" i="43"/>
  <c r="R16" i="43"/>
  <c r="Q16" i="43"/>
  <c r="L146" i="43"/>
  <c r="M146" i="43"/>
  <c r="O146" i="43"/>
  <c r="N146" i="43"/>
  <c r="O146" i="44"/>
  <c r="M146" i="44"/>
  <c r="L146" i="44"/>
  <c r="N146" i="44"/>
  <c r="O146" i="45"/>
  <c r="M146" i="45"/>
  <c r="L146" i="45"/>
  <c r="N146" i="45"/>
  <c r="Z150" i="19" l="1"/>
  <c r="Z125" i="19"/>
  <c r="Z108" i="19"/>
  <c r="Z83" i="19"/>
  <c r="Z66" i="19"/>
  <c r="Z41" i="19"/>
  <c r="Z24" i="19"/>
  <c r="Z149" i="19"/>
  <c r="Z133" i="19"/>
  <c r="Z107" i="19"/>
  <c r="Z91" i="19"/>
  <c r="Z65" i="19"/>
  <c r="Z49" i="19"/>
  <c r="Z23" i="19"/>
  <c r="H74" i="25"/>
  <c r="Z139" i="19"/>
  <c r="Z122" i="19"/>
  <c r="Z97" i="19"/>
  <c r="Z80" i="19"/>
  <c r="Z55" i="19"/>
  <c r="Z38" i="19"/>
  <c r="J74" i="25"/>
  <c r="J52" i="25"/>
  <c r="Z9" i="19"/>
  <c r="Z156" i="19"/>
  <c r="Z145" i="19"/>
  <c r="Z138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6" i="19"/>
  <c r="Z155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60" i="19"/>
  <c r="Z154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31" i="19"/>
  <c r="Z20" i="19"/>
  <c r="Z14" i="19"/>
  <c r="Z159" i="19"/>
  <c r="Z152" i="19"/>
  <c r="Z142" i="19"/>
  <c r="Z131" i="19"/>
  <c r="Z124" i="19"/>
  <c r="Z114" i="19"/>
  <c r="Z103" i="19"/>
  <c r="Z96" i="19"/>
  <c r="Z86" i="19"/>
  <c r="Z75" i="19"/>
  <c r="Z68" i="19"/>
  <c r="Z58" i="19"/>
  <c r="Z47" i="19"/>
  <c r="Z40" i="19"/>
  <c r="Z30" i="19"/>
  <c r="Z19" i="19"/>
  <c r="Z12" i="19"/>
  <c r="Z158" i="19"/>
  <c r="Z151" i="19"/>
  <c r="Z141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1" i="19"/>
  <c r="Z157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E95" i="25"/>
  <c r="C7" i="25"/>
  <c r="F8" i="25" s="1"/>
  <c r="E73" i="25"/>
  <c r="E51" i="25"/>
  <c r="H52" i="25" s="1"/>
  <c r="E29" i="25"/>
  <c r="H108" i="25"/>
  <c r="H105" i="25"/>
  <c r="H106" i="25"/>
  <c r="H102" i="25"/>
  <c r="H99" i="25"/>
  <c r="H103" i="25"/>
  <c r="H100" i="25"/>
  <c r="H97" i="25"/>
  <c r="H107" i="25"/>
  <c r="H30" i="25"/>
  <c r="H109" i="25"/>
  <c r="H104" i="25"/>
  <c r="H101" i="25"/>
  <c r="H98" i="25"/>
  <c r="H84" i="24"/>
  <c r="H85" i="24"/>
  <c r="H82" i="24"/>
  <c r="H81" i="24"/>
  <c r="H80" i="24"/>
  <c r="H79" i="24"/>
  <c r="H78" i="24"/>
  <c r="H77" i="24"/>
  <c r="H76" i="24"/>
  <c r="H75" i="24"/>
  <c r="H86" i="24"/>
  <c r="H83" i="24"/>
  <c r="E227" i="24"/>
  <c r="E161" i="24"/>
  <c r="E253" i="24"/>
  <c r="E183" i="24"/>
  <c r="E139" i="24"/>
  <c r="F19" i="24"/>
  <c r="F16" i="24"/>
  <c r="F15" i="24"/>
  <c r="F14" i="24"/>
  <c r="F13" i="24"/>
  <c r="F12" i="24"/>
  <c r="F11" i="24"/>
  <c r="F10" i="24"/>
  <c r="F9" i="24"/>
  <c r="E95" i="24"/>
  <c r="E51" i="24"/>
  <c r="E205" i="24"/>
  <c r="E117" i="24"/>
  <c r="F21" i="24"/>
  <c r="E29" i="24"/>
  <c r="F17" i="24"/>
  <c r="C7" i="24"/>
  <c r="F8" i="24" s="1"/>
  <c r="F18" i="24"/>
  <c r="E73" i="24"/>
  <c r="F20" i="24"/>
  <c r="H87" i="24"/>
  <c r="H64" i="24"/>
  <c r="H61" i="24"/>
  <c r="H59" i="24"/>
  <c r="H56" i="24"/>
  <c r="H53" i="24"/>
  <c r="H62" i="24"/>
  <c r="H60" i="24"/>
  <c r="H57" i="24"/>
  <c r="H54" i="24"/>
  <c r="H63" i="24"/>
  <c r="H58" i="24"/>
  <c r="H55" i="24"/>
  <c r="H65" i="24"/>
  <c r="D161" i="19"/>
  <c r="D149" i="19"/>
  <c r="D119" i="19"/>
  <c r="D107" i="19"/>
  <c r="D77" i="19"/>
  <c r="D65" i="19"/>
  <c r="D133" i="19"/>
  <c r="D121" i="19"/>
  <c r="D91" i="19"/>
  <c r="D79" i="19"/>
  <c r="C7" i="19"/>
  <c r="D63" i="19"/>
  <c r="D51" i="19"/>
  <c r="D147" i="19"/>
  <c r="D49" i="19"/>
  <c r="D37" i="19"/>
  <c r="D35" i="19"/>
  <c r="D23" i="19"/>
  <c r="D21" i="19"/>
  <c r="D9" i="19"/>
  <c r="D135" i="19"/>
  <c r="D105" i="19"/>
  <c r="D93" i="19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Q7" i="19"/>
  <c r="K77" i="19"/>
  <c r="Q77" i="19" s="1"/>
  <c r="K65" i="19"/>
  <c r="Q65" i="19" s="1"/>
  <c r="K63" i="19"/>
  <c r="Q63" i="19" s="1"/>
  <c r="K51" i="19"/>
  <c r="Q51" i="19" s="1"/>
  <c r="K35" i="19"/>
  <c r="Q35" i="19" s="1"/>
  <c r="K23" i="19"/>
  <c r="Q23" i="19" s="1"/>
  <c r="K21" i="19"/>
  <c r="Q21" i="19" s="1"/>
  <c r="K9" i="19"/>
  <c r="Q9" i="19" s="1"/>
  <c r="K37" i="19"/>
  <c r="Q37" i="19" s="1"/>
  <c r="K49" i="19"/>
  <c r="Q49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L57" i="12"/>
  <c r="J57" i="12"/>
  <c r="I57" i="12"/>
  <c r="K57" i="12"/>
  <c r="F41" i="10"/>
  <c r="F38" i="10"/>
  <c r="F37" i="10"/>
  <c r="F36" i="10"/>
  <c r="F35" i="10"/>
  <c r="F34" i="10"/>
  <c r="F33" i="10"/>
  <c r="F32" i="10"/>
  <c r="F31" i="10"/>
  <c r="F42" i="10"/>
  <c r="F39" i="10"/>
  <c r="C29" i="10"/>
  <c r="F40" i="10"/>
  <c r="F30" i="10"/>
  <c r="F43" i="10"/>
  <c r="C271" i="8"/>
  <c r="D272" i="8" s="1"/>
  <c r="C205" i="8"/>
  <c r="D206" i="8" s="1"/>
  <c r="C139" i="8"/>
  <c r="D140" i="8" s="1"/>
  <c r="C249" i="8"/>
  <c r="D250" i="8" s="1"/>
  <c r="C183" i="8"/>
  <c r="D184" i="8" s="1"/>
  <c r="C117" i="8"/>
  <c r="D118" i="8" s="1"/>
  <c r="C161" i="8"/>
  <c r="D162" i="8" s="1"/>
  <c r="D8" i="8"/>
  <c r="C95" i="8"/>
  <c r="D96" i="8" s="1"/>
  <c r="C73" i="8"/>
  <c r="D74" i="8" s="1"/>
  <c r="C51" i="8"/>
  <c r="C29" i="8"/>
  <c r="D30" i="8" s="1"/>
  <c r="C227" i="8"/>
  <c r="D228" i="8" s="1"/>
  <c r="F84" i="8"/>
  <c r="F85" i="8"/>
  <c r="F82" i="8"/>
  <c r="F81" i="8"/>
  <c r="F80" i="8"/>
  <c r="F79" i="8"/>
  <c r="F78" i="8"/>
  <c r="F77" i="8"/>
  <c r="F76" i="8"/>
  <c r="F75" i="8"/>
  <c r="F74" i="8"/>
  <c r="F83" i="8"/>
  <c r="F86" i="8"/>
  <c r="F63" i="8"/>
  <c r="F60" i="8"/>
  <c r="F59" i="8"/>
  <c r="F58" i="8"/>
  <c r="F57" i="8"/>
  <c r="F56" i="8"/>
  <c r="F55" i="8"/>
  <c r="F54" i="8"/>
  <c r="F53" i="8"/>
  <c r="F87" i="8"/>
  <c r="F52" i="8"/>
  <c r="F65" i="8"/>
  <c r="F62" i="8"/>
  <c r="F64" i="8"/>
  <c r="F61" i="8"/>
  <c r="F20" i="10"/>
  <c r="F17" i="10"/>
  <c r="C7" i="10"/>
  <c r="F19" i="10"/>
  <c r="F16" i="10"/>
  <c r="F15" i="10"/>
  <c r="F14" i="10"/>
  <c r="F13" i="10"/>
  <c r="F12" i="10"/>
  <c r="F11" i="10"/>
  <c r="F10" i="10"/>
  <c r="F9" i="10"/>
  <c r="F18" i="10"/>
  <c r="F8" i="10"/>
  <c r="F21" i="10"/>
  <c r="F52" i="25" l="1"/>
  <c r="H96" i="25"/>
  <c r="D8" i="10"/>
  <c r="D52" i="8"/>
  <c r="D30" i="10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I7" i="19"/>
  <c r="F86" i="24"/>
  <c r="F83" i="24"/>
  <c r="F84" i="24"/>
  <c r="F85" i="24"/>
  <c r="F82" i="24"/>
  <c r="F81" i="24"/>
  <c r="F80" i="24"/>
  <c r="F79" i="24"/>
  <c r="F78" i="24"/>
  <c r="F77" i="24"/>
  <c r="F76" i="24"/>
  <c r="F75" i="24"/>
  <c r="C253" i="24"/>
  <c r="D254" i="24" s="1"/>
  <c r="C227" i="24"/>
  <c r="D228" i="24" s="1"/>
  <c r="C73" i="24"/>
  <c r="D74" i="24" s="1"/>
  <c r="C29" i="24"/>
  <c r="D30" i="24" s="1"/>
  <c r="C183" i="24"/>
  <c r="D184" i="24" s="1"/>
  <c r="C139" i="24"/>
  <c r="D140" i="24" s="1"/>
  <c r="C161" i="24"/>
  <c r="D162" i="24" s="1"/>
  <c r="C205" i="24"/>
  <c r="D206" i="24" s="1"/>
  <c r="C95" i="24"/>
  <c r="D96" i="24" s="1"/>
  <c r="C117" i="24"/>
  <c r="D118" i="24" s="1"/>
  <c r="C51" i="24"/>
  <c r="D8" i="24"/>
  <c r="F42" i="24"/>
  <c r="F39" i="24"/>
  <c r="F43" i="24"/>
  <c r="F40" i="24"/>
  <c r="F41" i="24"/>
  <c r="F38" i="24"/>
  <c r="F37" i="24"/>
  <c r="F36" i="24"/>
  <c r="F35" i="24"/>
  <c r="F34" i="24"/>
  <c r="F33" i="24"/>
  <c r="F32" i="24"/>
  <c r="F31" i="24"/>
  <c r="F131" i="24"/>
  <c r="F128" i="24"/>
  <c r="F130" i="24"/>
  <c r="F126" i="24"/>
  <c r="F123" i="24"/>
  <c r="F120" i="24"/>
  <c r="F127" i="24"/>
  <c r="F122" i="24"/>
  <c r="F121" i="24"/>
  <c r="F119" i="24"/>
  <c r="F129" i="24"/>
  <c r="F125" i="24"/>
  <c r="F124" i="24"/>
  <c r="F219" i="24"/>
  <c r="F216" i="24"/>
  <c r="F218" i="24"/>
  <c r="F217" i="24"/>
  <c r="F212" i="24"/>
  <c r="F209" i="24"/>
  <c r="F215" i="24"/>
  <c r="F214" i="24"/>
  <c r="F210" i="24"/>
  <c r="F207" i="24"/>
  <c r="F213" i="24"/>
  <c r="F211" i="24"/>
  <c r="F208" i="24"/>
  <c r="F63" i="24"/>
  <c r="F60" i="24"/>
  <c r="F59" i="24"/>
  <c r="F58" i="24"/>
  <c r="F57" i="24"/>
  <c r="F56" i="24"/>
  <c r="F55" i="24"/>
  <c r="F54" i="24"/>
  <c r="F53" i="24"/>
  <c r="F87" i="24"/>
  <c r="F64" i="24"/>
  <c r="F62" i="24"/>
  <c r="F65" i="24"/>
  <c r="F61" i="24"/>
  <c r="F107" i="24"/>
  <c r="F104" i="24"/>
  <c r="F103" i="24"/>
  <c r="F102" i="24"/>
  <c r="F101" i="24"/>
  <c r="F100" i="24"/>
  <c r="F99" i="24"/>
  <c r="F98" i="24"/>
  <c r="F97" i="24"/>
  <c r="F106" i="24"/>
  <c r="F109" i="24"/>
  <c r="F105" i="24"/>
  <c r="F108" i="24"/>
  <c r="F151" i="24"/>
  <c r="F153" i="24"/>
  <c r="F148" i="24"/>
  <c r="F150" i="24"/>
  <c r="F152" i="24"/>
  <c r="F146" i="24"/>
  <c r="F143" i="24"/>
  <c r="F149" i="24"/>
  <c r="F144" i="24"/>
  <c r="F141" i="24"/>
  <c r="F147" i="24"/>
  <c r="F145" i="24"/>
  <c r="F142" i="24"/>
  <c r="F193" i="24"/>
  <c r="F191" i="24"/>
  <c r="F188" i="24"/>
  <c r="F185" i="24"/>
  <c r="F195" i="24"/>
  <c r="F192" i="24"/>
  <c r="F189" i="24"/>
  <c r="F186" i="24"/>
  <c r="F197" i="24"/>
  <c r="F194" i="24"/>
  <c r="F190" i="24"/>
  <c r="F187" i="24"/>
  <c r="F196" i="24"/>
  <c r="F266" i="24"/>
  <c r="F263" i="24"/>
  <c r="F265" i="24"/>
  <c r="F262" i="24"/>
  <c r="F261" i="24"/>
  <c r="F260" i="24"/>
  <c r="F259" i="24"/>
  <c r="F258" i="24"/>
  <c r="F257" i="24"/>
  <c r="F256" i="24"/>
  <c r="F255" i="24"/>
  <c r="F264" i="24"/>
  <c r="F267" i="24"/>
  <c r="F172" i="24"/>
  <c r="F174" i="24"/>
  <c r="F168" i="24"/>
  <c r="F165" i="24"/>
  <c r="F171" i="24"/>
  <c r="F169" i="24"/>
  <c r="F166" i="24"/>
  <c r="F163" i="24"/>
  <c r="F173" i="24"/>
  <c r="F175" i="24"/>
  <c r="F167" i="24"/>
  <c r="F170" i="24"/>
  <c r="F164" i="24"/>
  <c r="F241" i="24"/>
  <c r="F240" i="24"/>
  <c r="F237" i="24"/>
  <c r="F239" i="24"/>
  <c r="F238" i="24"/>
  <c r="F234" i="24"/>
  <c r="F231" i="24"/>
  <c r="F236" i="24"/>
  <c r="F233" i="24"/>
  <c r="F230" i="24"/>
  <c r="F232" i="24"/>
  <c r="F235" i="24"/>
  <c r="F229" i="24"/>
  <c r="F107" i="25"/>
  <c r="F104" i="25"/>
  <c r="F103" i="25"/>
  <c r="F102" i="25"/>
  <c r="F101" i="25"/>
  <c r="F100" i="25"/>
  <c r="F99" i="25"/>
  <c r="F98" i="25"/>
  <c r="F97" i="25"/>
  <c r="F109" i="25"/>
  <c r="F108" i="25"/>
  <c r="F105" i="25"/>
  <c r="F106" i="25"/>
  <c r="C29" i="25"/>
  <c r="F30" i="25" s="1"/>
  <c r="C51" i="25"/>
  <c r="D52" i="25" s="1"/>
  <c r="D8" i="25"/>
  <c r="C95" i="25"/>
  <c r="D96" i="25" s="1"/>
  <c r="C73" i="25"/>
  <c r="D74" i="25" s="1"/>
  <c r="F74" i="25" l="1"/>
  <c r="F96" i="25"/>
  <c r="D30" i="25"/>
  <c r="D52" i="24"/>
</calcChain>
</file>

<file path=xl/sharedStrings.xml><?xml version="1.0" encoding="utf-8"?>
<sst xmlns="http://schemas.openxmlformats.org/spreadsheetml/2006/main" count="6012" uniqueCount="322">
  <si>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</si>
  <si>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</si>
  <si>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</si>
  <si>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</si>
  <si>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</si>
  <si>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</si>
  <si>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</si>
  <si>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</si>
  <si>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</si>
  <si>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</si>
  <si>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</si>
  <si>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</si>
  <si>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</si>
  <si>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</si>
  <si>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</si>
  <si>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</si>
  <si>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</si>
  <si>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</si>
  <si>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</si>
  <si>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</si>
  <si>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</si>
  <si>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</si>
  <si>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</si>
  <si>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</si>
  <si>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</si>
  <si>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</si>
  <si>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</si>
  <si>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</si>
  <si>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</si>
  <si>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</si>
  <si>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</si>
  <si>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</si>
  <si>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</si>
  <si>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</si>
  <si>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</si>
  <si>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</si>
  <si>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</si>
  <si>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</si>
  <si>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</si>
  <si>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</si>
  <si>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</si>
  <si>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</si>
  <si>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</si>
  <si>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</si>
  <si>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</si>
  <si>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</si>
  <si>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</si>
  <si>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</si>
  <si>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</si>
  <si>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</si>
  <si>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</si>
  <si>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</si>
  <si>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</si>
  <si>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</si>
  <si>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</si>
  <si>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</si>
  <si>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</si>
  <si>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</si>
  <si>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</si>
  <si>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</si>
  <si>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</si>
  <si>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</si>
  <si>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</si>
  <si>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</si>
  <si>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</si>
  <si>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</si>
  <si>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</si>
  <si>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</si>
  <si>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</si>
  <si>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</si>
  <si>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</si>
  <si>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</si>
  <si>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</si>
  <si>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</si>
  <si>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</si>
  <si>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</si>
  <si>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</si>
  <si>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</si>
  <si>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</si>
  <si>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</si>
  <si>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</si>
  <si>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</si>
  <si>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</si>
  <si>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</si>
  <si>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</si>
  <si>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</si>
  <si>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</si>
  <si>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</si>
  <si>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</si>
  <si>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</si>
  <si>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</si>
  <si>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</si>
  <si>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</si>
  <si>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</si>
  <si>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</si>
  <si>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</si>
  <si>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</si>
  <si>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</si>
  <si>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</si>
  <si>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</si>
  <si>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</si>
  <si>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</si>
  <si>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</si>
  <si>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</si>
  <si>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</si>
  <si>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</si>
  <si>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</si>
  <si>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</si>
  <si>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</si>
  <si>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</si>
  <si>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</si>
  <si>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</si>
  <si>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</si>
  <si>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</si>
  <si>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</si>
  <si>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</si>
  <si>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</si>
  <si>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</si>
  <si>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</si>
  <si>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</si>
  <si>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</si>
  <si>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</si>
  <si>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</si>
  <si>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</si>
  <si>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</si>
  <si>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</si>
  <si>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</si>
  <si>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</si>
  <si>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</si>
  <si>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</si>
  <si>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</si>
  <si>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</si>
  <si>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</si>
  <si>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</si>
  <si>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</si>
  <si>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</si>
  <si>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</si>
  <si>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</si>
  <si>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</si>
  <si>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</si>
  <si>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</si>
  <si>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</si>
  <si>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</si>
  <si>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</si>
  <si>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</si>
  <si>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</si>
  <si>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</si>
  <si>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</si>
  <si>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</si>
  <si>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</si>
  <si>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</si>
  <si>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</si>
  <si>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</si>
  <si>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</si>
  <si>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</si>
  <si>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</si>
  <si>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</si>
  <si>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</si>
  <si>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</si>
  <si>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</si>
  <si>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</si>
  <si>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</si>
  <si>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</si>
  <si>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</si>
  <si>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</si>
  <si>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</si>
  <si>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</si>
  <si>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</si>
  <si>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</si>
  <si>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</si>
  <si>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</si>
  <si>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</si>
  <si>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</si>
  <si>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</si>
  <si>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</si>
  <si>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</si>
  <si>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</si>
  <si>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</si>
  <si>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</si>
  <si>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</si>
  <si>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</si>
  <si>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</si>
  <si>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</si>
  <si>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</si>
  <si>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</si>
  <si>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</si>
  <si>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</si>
  <si>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</si>
  <si>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</si>
  <si>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</si>
  <si>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</si>
  <si>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</si>
  <si>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</si>
  <si>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</si>
  <si>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</si>
  <si>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</si>
  <si>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</si>
  <si>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</si>
  <si>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</si>
  <si>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</si>
  <si>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</si>
  <si>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</si>
  <si>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</si>
  <si>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</si>
  <si>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</si>
  <si>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</si>
  <si>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</si>
  <si>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</si>
  <si>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</si>
  <si>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</si>
  <si>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</si>
  <si>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</si>
  <si>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</si>
  <si>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</si>
  <si>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</si>
  <si>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</si>
  <si>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</si>
  <si>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</si>
  <si>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</si>
  <si>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</si>
  <si>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</si>
  <si>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</si>
  <si>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</si>
  <si>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</si>
  <si>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</si>
  <si>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</si>
  <si>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</si>
  <si>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</si>
  <si>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julio 2021</t>
  </si>
  <si>
    <t>julio 2022</t>
  </si>
  <si>
    <t>julio 2023</t>
  </si>
  <si>
    <t>julio 2024</t>
  </si>
  <si>
    <t>julio 2025</t>
  </si>
  <si>
    <t>acumulado a julio 2021</t>
  </si>
  <si>
    <t>acumulado a julio 2022</t>
  </si>
  <si>
    <t>acumulado a julio 2023</t>
  </si>
  <si>
    <t>acumulado a julio 2024</t>
  </si>
  <si>
    <t>acumulado a julio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</si>
  <si>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</si>
  <si>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</si>
  <si>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</si>
  <si>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</si>
  <si>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</si>
  <si>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</si>
  <si>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</si>
  <si>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</si>
  <si>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</si>
  <si>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</si>
  <si>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</si>
  <si>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</si>
  <si>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</si>
  <si>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</si>
  <si>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</si>
  <si>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</si>
  <si>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</si>
  <si>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Viajeros entrados en los hoteles de 4, 5 estrellas Granadilla de Abona</t>
  </si>
  <si>
    <t>Viajeros entrados en los hoteles de 1, 2, 3 estrellas Granadilla de Abona</t>
  </si>
  <si>
    <t>Viajeros entrados en los apartamentos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</si>
  <si>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</si>
  <si>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</si>
  <si>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</si>
  <si>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</si>
  <si>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julio 2020</t>
  </si>
  <si>
    <t>julio 2020</t>
  </si>
  <si>
    <t>Viajeros entrados en los establecimientos alojativos de Granadilla de Abona según lugar de residencia (hotel + apartamento)</t>
  </si>
  <si>
    <t>acumulado julio 2020</t>
  </si>
  <si>
    <t>acumulado julio 2021</t>
  </si>
  <si>
    <t>acumulado julio 2022</t>
  </si>
  <si>
    <t>acumulado julio 2023</t>
  </si>
  <si>
    <t>acumulado julio 2024</t>
  </si>
  <si>
    <t>acumulado julio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</si>
  <si>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</si>
  <si>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</si>
  <si>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</si>
  <si>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julio 2019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</si>
  <si>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</si>
  <si>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</si>
  <si>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</si>
  <si>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</si>
  <si>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</si>
  <si>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</si>
  <si>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</si>
  <si>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</si>
  <si>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</si>
  <si>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</si>
  <si>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</si>
  <si>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</si>
  <si>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</si>
  <si>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</si>
  <si>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Pernoctaciones realizadas por los turistas en los hoteles de 4 y 5 estrellas de Granadilla de Abona</t>
  </si>
  <si>
    <t>Pernoctaciones realizadas por los turistas en los hoteles de 1, 2, 3 estrellas de Granadilla de Abona</t>
  </si>
  <si>
    <t>Pernoctaciones realizadas por los turistas en los apartamentos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</si>
  <si>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</si>
  <si>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</si>
  <si>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</si>
  <si>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</si>
  <si>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</si>
  <si>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</si>
  <si>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</si>
  <si>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</si>
  <si>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</si>
  <si>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</si>
  <si>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</si>
  <si>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</si>
  <si>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</si>
  <si>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</si>
  <si>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</si>
  <si>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</si>
  <si>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</si>
  <si>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</si>
  <si>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hoteles de 4, 5 Estrellas de Granadilla de Abona</t>
  </si>
  <si>
    <t>Tasa de ocupación por plaza en los hoteles de 1, 2, 3 Estrellas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</si>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</sst>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393AE6D7-EA6D-4E93-9FE6-D63CBC14A6C7}"/>
    <cellStyle name="Normal 2 6" xfId="3" xr:uid="{D3EB27B8-D5BF-4A71-9953-29B3F55EB036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4A2-A608-07C549DDA6F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5-44A2-A608-07C549DDA6F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45-44A2-A608-07C549DDA6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5-44A2-A608-07C549DDA6F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4A2-A608-07C549DDA6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45-44A2-A608-07C549DDA6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12">
                  <c:v>24470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45-44A2-A608-07C549DDA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45-44A2-A608-07C549DDA6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45-44A2-A608-07C549DDA6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45-44A2-A608-07C549DDA6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45-44A2-A608-07C549DDA6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45-44A2-A608-07C549DDA6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45-44A2-A608-07C549DDA6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45-44A2-A608-07C549DDA6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45-44A2-A608-07C549DDA6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45-44A2-A608-07C549DDA6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45-44A2-A608-07C549DDA6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45-44A2-A608-07C549DDA6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45-44A2-A608-07C549DDA6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45-44A2-A608-07C549DDA6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45-44A2-A608-07C549DDA6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45-44A2-A608-07C549DDA6F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6">
                  <c:v>7.0574162679425845E-2</c:v>
                </c:pt>
                <c:pt idx="12">
                  <c:v>-4.9302614709196169E-2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45-44A2-A608-07C549DDA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FA-490E-9034-9C1B1AB259E5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A-490E-9034-9C1B1AB259E5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FA-490E-9034-9C1B1AB259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FA-490E-9034-9C1B1AB259E5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FA-490E-9034-9C1B1AB259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FA-490E-9034-9C1B1AB259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3">
                  <c:v>59</c:v>
                </c:pt>
                <c:pt idx="4">
                  <c:v>39</c:v>
                </c:pt>
                <c:pt idx="5">
                  <c:v>90</c:v>
                </c:pt>
                <c:pt idx="6">
                  <c:v>57</c:v>
                </c:pt>
                <c:pt idx="12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FA-490E-9034-9C1B1AB2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FA-490E-9034-9C1B1AB259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FA-490E-9034-9C1B1AB259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FA-490E-9034-9C1B1AB259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FA-490E-9034-9C1B1AB259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FA-490E-9034-9C1B1AB259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FA-490E-9034-9C1B1AB259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FA-490E-9034-9C1B1AB259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FA-490E-9034-9C1B1AB259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FA-490E-9034-9C1B1AB259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FA-490E-9034-9C1B1AB259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FA-490E-9034-9C1B1AB259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FA-490E-9034-9C1B1AB259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FA-490E-9034-9C1B1AB259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FA-490E-9034-9C1B1AB259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FA-490E-9034-9C1B1AB259E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6.8181818181818121E-2</c:v>
                </c:pt>
                <c:pt idx="1">
                  <c:v>-0.36538461538461542</c:v>
                </c:pt>
                <c:pt idx="2">
                  <c:v>-0.18045112781954886</c:v>
                </c:pt>
                <c:pt idx="3">
                  <c:v>-0.43269230769230771</c:v>
                </c:pt>
                <c:pt idx="4">
                  <c:v>2.25</c:v>
                </c:pt>
                <c:pt idx="5">
                  <c:v>5.9230769230769234</c:v>
                </c:pt>
                <c:pt idx="6">
                  <c:v>0.39024390243902429</c:v>
                </c:pt>
                <c:pt idx="12">
                  <c:v>5.0761421319795996E-3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FA-490E-9034-9C1B1AB25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86-4E0A-954A-F24AEBCB0CAC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6-4E0A-954A-F24AEBCB0CAC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86-4E0A-954A-F24AEBCB0C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86-4E0A-954A-F24AEBCB0CAC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86-4E0A-954A-F24AEBCB0C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86-4E0A-954A-F24AEBCB0C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12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86-4E0A-954A-F24AEBCB0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86-4E0A-954A-F24AEBCB0C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86-4E0A-954A-F24AEBCB0C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86-4E0A-954A-F24AEBCB0C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86-4E0A-954A-F24AEBCB0C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86-4E0A-954A-F24AEBCB0C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86-4E0A-954A-F24AEBCB0C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86-4E0A-954A-F24AEBCB0C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86-4E0A-954A-F24AEBCB0C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86-4E0A-954A-F24AEBCB0C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86-4E0A-954A-F24AEBCB0C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86-4E0A-954A-F24AEBCB0C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86-4E0A-954A-F24AEBCB0C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86-4E0A-954A-F24AEBCB0C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86-4E0A-954A-F24AEBCB0C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86-4E0A-954A-F24AEBCB0CA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6">
                  <c:v>11.6</c:v>
                </c:pt>
                <c:pt idx="12">
                  <c:v>0.35588972431077703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86-4E0A-954A-F24AEBCB0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14-40B8-B5D2-017552348190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4-40B8-B5D2-017552348190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14-40B8-B5D2-0175523481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14-40B8-B5D2-017552348190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14-40B8-B5D2-0175523481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14-40B8-B5D2-0175523481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3">
                  <c:v>16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14-40B8-B5D2-017552348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14-40B8-B5D2-0175523481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14-40B8-B5D2-0175523481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14-40B8-B5D2-0175523481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14-40B8-B5D2-0175523481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14-40B8-B5D2-0175523481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14-40B8-B5D2-0175523481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14-40B8-B5D2-0175523481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14-40B8-B5D2-0175523481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14-40B8-B5D2-0175523481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14-40B8-B5D2-0175523481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14-40B8-B5D2-0175523481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14-40B8-B5D2-0175523481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14-40B8-B5D2-0175523481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14-40B8-B5D2-0175523481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14-40B8-B5D2-017552348190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0.22580645161290325</c:v>
                </c:pt>
                <c:pt idx="1">
                  <c:v>1.9230769230769229</c:v>
                </c:pt>
                <c:pt idx="2">
                  <c:v>0.63157894736842102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1.0476190476190474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14-40B8-B5D2-017552348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15-4723-9D34-850FCC66CBE0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5-4723-9D34-850FCC66CBE0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15-4723-9D34-850FCC66CB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15-4723-9D34-850FCC66CBE0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15-4723-9D34-850FCC66CB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15-4723-9D34-850FCC66CB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3">
                  <c:v>7</c:v>
                </c:pt>
                <c:pt idx="4">
                  <c:v>212</c:v>
                </c:pt>
                <c:pt idx="5">
                  <c:v>84</c:v>
                </c:pt>
                <c:pt idx="6">
                  <c:v>10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15-4723-9D34-850FCC66C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15-4723-9D34-850FCC66CB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15-4723-9D34-850FCC66CB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15-4723-9D34-850FCC66CB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15-4723-9D34-850FCC66CB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15-4723-9D34-850FCC66CB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15-4723-9D34-850FCC66CB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15-4723-9D34-850FCC66CB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15-4723-9D34-850FCC66CB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15-4723-9D34-850FCC66CB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15-4723-9D34-850FCC66CB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15-4723-9D34-850FCC66CB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15-4723-9D34-850FCC66CB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15-4723-9D34-850FCC66CB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15-4723-9D34-850FCC66CB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15-4723-9D34-850FCC66CBE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2.5333333333333332</c:v>
                </c:pt>
                <c:pt idx="1">
                  <c:v>-0.54347826086956519</c:v>
                </c:pt>
                <c:pt idx="2">
                  <c:v>0.9375</c:v>
                </c:pt>
                <c:pt idx="3">
                  <c:v>-0.125</c:v>
                </c:pt>
                <c:pt idx="4">
                  <c:v>0</c:v>
                </c:pt>
                <c:pt idx="5">
                  <c:v>83</c:v>
                </c:pt>
                <c:pt idx="6">
                  <c:v>0</c:v>
                </c:pt>
                <c:pt idx="12">
                  <c:v>3.8604651162790695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15-4723-9D34-850FCC66C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D-46FB-B61E-94453978E6EB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D-46FB-B61E-94453978E6EB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0D-46FB-B61E-94453978E6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0D-46FB-B61E-94453978E6EB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0D-46FB-B61E-94453978E6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0D-46FB-B61E-94453978E6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12">
                  <c:v>24470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0D-46FB-B61E-94453978E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0D-46FB-B61E-94453978E6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0D-46FB-B61E-94453978E6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0D-46FB-B61E-94453978E6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0D-46FB-B61E-94453978E6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0D-46FB-B61E-94453978E6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0D-46FB-B61E-94453978E6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0D-46FB-B61E-94453978E6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0D-46FB-B61E-94453978E6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0D-46FB-B61E-94453978E6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0D-46FB-B61E-94453978E6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0D-46FB-B61E-94453978E6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0D-46FB-B61E-94453978E6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0D-46FB-B61E-94453978E6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0D-46FB-B61E-94453978E6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0D-46FB-B61E-94453978E6EB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6">
                  <c:v>7.0574162679425845E-2</c:v>
                </c:pt>
                <c:pt idx="12">
                  <c:v>-4.9302614709196169E-2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0D-46FB-B61E-94453978E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FE-43A6-A235-356C14EE8C5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E-43A6-A235-356C14EE8C5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FE-43A6-A235-356C14EE8C5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FE-43A6-A235-356C14EE8C5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FE-43A6-A235-356C14EE8C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FE-43A6-A235-356C14EE8C5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2">
                  <c:v>3954</c:v>
                </c:pt>
                <c:pt idx="3">
                  <c:v>3162</c:v>
                </c:pt>
                <c:pt idx="4">
                  <c:v>2603</c:v>
                </c:pt>
                <c:pt idx="5">
                  <c:v>3330</c:v>
                </c:pt>
                <c:pt idx="6">
                  <c:v>2619</c:v>
                </c:pt>
                <c:pt idx="12">
                  <c:v>24109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FE-43A6-A235-356C14EE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FE-43A6-A235-356C14EE8C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FE-43A6-A235-356C14EE8C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FE-43A6-A235-356C14EE8C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FE-43A6-A235-356C14EE8C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FE-43A6-A235-356C14EE8C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FE-43A6-A235-356C14EE8C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FE-43A6-A235-356C14EE8C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FE-43A6-A235-356C14EE8C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FE-43A6-A235-356C14EE8C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FE-43A6-A235-356C14EE8C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FE-43A6-A235-356C14EE8C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FE-43A6-A235-356C14EE8C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FE-43A6-A235-356C14EE8C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FE-43A6-A235-356C14EE8C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FE-43A6-A235-356C14EE8C5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2.4175327609579744E-2</c:v>
                </c:pt>
                <c:pt idx="1">
                  <c:v>-0.17062818336162988</c:v>
                </c:pt>
                <c:pt idx="2">
                  <c:v>-0.3165082108902334</c:v>
                </c:pt>
                <c:pt idx="3">
                  <c:v>-0.1739811912225705</c:v>
                </c:pt>
                <c:pt idx="4">
                  <c:v>0.42007637752318594</c:v>
                </c:pt>
                <c:pt idx="5">
                  <c:v>0.4146134239592183</c:v>
                </c:pt>
                <c:pt idx="6">
                  <c:v>6.5500406834825053E-2</c:v>
                </c:pt>
                <c:pt idx="12">
                  <c:v>-5.0677272011340424E-2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FE-43A6-A235-356C14EE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A-4460-ADBE-4E49417C74F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A-4460-ADBE-4E49417C74F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3A-4460-ADBE-4E49417C74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3A-4460-ADBE-4E49417C74F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3A-4460-ADBE-4E49417C74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3A-4460-ADBE-4E49417C74F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3A-4460-ADBE-4E49417C7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3A-4460-ADBE-4E49417C74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3A-4460-ADBE-4E49417C74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3A-4460-ADBE-4E49417C74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3A-4460-ADBE-4E49417C74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3A-4460-ADBE-4E49417C74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3A-4460-ADBE-4E49417C74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3A-4460-ADBE-4E49417C74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3A-4460-ADBE-4E49417C74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3A-4460-ADBE-4E49417C74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3A-4460-ADBE-4E49417C74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3A-4460-ADBE-4E49417C74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3A-4460-ADBE-4E49417C74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3A-4460-ADBE-4E49417C74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3A-4460-ADBE-4E49417C74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3A-4460-ADBE-4E49417C74F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3A-4460-ADBE-4E49417C7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D-4B00-95FF-E02D58FA486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D-4B00-95FF-E02D58FA486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D-4B00-95FF-E02D58FA48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D-4B00-95FF-E02D58FA486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BD-4B00-95FF-E02D58FA48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BD-4B00-95FF-E02D58FA48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BD-4B00-95FF-E02D58FA4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BD-4B00-95FF-E02D58FA48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BD-4B00-95FF-E02D58FA48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BD-4B00-95FF-E02D58FA48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BD-4B00-95FF-E02D58FA48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BD-4B00-95FF-E02D58FA48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D-4B00-95FF-E02D58FA48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BD-4B00-95FF-E02D58FA48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D-4B00-95FF-E02D58FA48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D-4B00-95FF-E02D58FA48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D-4B00-95FF-E02D58FA48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D-4B00-95FF-E02D58FA48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D-4B00-95FF-E02D58FA48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D-4B00-95FF-E02D58FA48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BD-4B00-95FF-E02D58FA48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BD-4B00-95FF-E02D58FA486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BD-4B00-95FF-E02D58FA4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A-4F2D-9D70-BCAF9AF44DD3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A-4F2D-9D70-BCAF9AF44DD3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2A-4F2D-9D70-BCAF9AF44D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2A-4F2D-9D70-BCAF9AF44DD3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2A-4F2D-9D70-BCAF9AF44D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2A-4F2D-9D70-BCAF9AF44DD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2A-4F2D-9D70-BCAF9AF44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2A-4F2D-9D70-BCAF9AF44D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748</c:v>
                      </c:pt>
                      <c:pt idx="1">
                        <c:v>800</c:v>
                      </c:pt>
                      <c:pt idx="2">
                        <c:v>330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2A-4F2D-9D70-BCAF9AF44D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2A-4F2D-9D70-BCAF9AF44D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2A-4F2D-9D70-BCAF9AF44D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2A-4F2D-9D70-BCAF9AF44D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2A-4F2D-9D70-BCAF9AF44D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2A-4F2D-9D70-BCAF9AF44D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2A-4F2D-9D70-BCAF9AF44D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2A-4F2D-9D70-BCAF9AF44D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2A-4F2D-9D70-BCAF9AF44D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2A-4F2D-9D70-BCAF9AF44D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2A-4F2D-9D70-BCAF9AF44D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2A-4F2D-9D70-BCAF9AF44D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2A-4F2D-9D70-BCAF9AF44D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2A-4F2D-9D70-BCAF9AF44DD3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2A-4F2D-9D70-BCAF9AF44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B-4875-9EF5-679759724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-0.14519407418989172</c:v>
                </c:pt>
                <c:pt idx="1">
                  <c:v>0.3553548250377474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B-4875-9EF5-679759724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2-4C7B-B8BA-2477E90582F7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2-4C7B-B8BA-2477E90582F7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2-4C7B-B8BA-2477E90582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2-4C7B-B8BA-2477E90582F7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72-4C7B-B8BA-2477E90582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72-4C7B-B8BA-2477E90582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3">
                  <c:v>698</c:v>
                </c:pt>
                <c:pt idx="4">
                  <c:v>570</c:v>
                </c:pt>
                <c:pt idx="5">
                  <c:v>908</c:v>
                </c:pt>
                <c:pt idx="6">
                  <c:v>444</c:v>
                </c:pt>
                <c:pt idx="12">
                  <c:v>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72-4C7B-B8BA-2477E9058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72-4C7B-B8BA-2477E90582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72-4C7B-B8BA-2477E90582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72-4C7B-B8BA-2477E90582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72-4C7B-B8BA-2477E90582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72-4C7B-B8BA-2477E90582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2-4C7B-B8BA-2477E90582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2-4C7B-B8BA-2477E90582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2-4C7B-B8BA-2477E90582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2-4C7B-B8BA-2477E90582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2-4C7B-B8BA-2477E90582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2-4C7B-B8BA-2477E90582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2-4C7B-B8BA-2477E90582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2-4C7B-B8BA-2477E90582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2-4C7B-B8BA-2477E90582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2-4C7B-B8BA-2477E90582F7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0.51342281879194629</c:v>
                </c:pt>
                <c:pt idx="1">
                  <c:v>-0.38203463203463206</c:v>
                </c:pt>
                <c:pt idx="2">
                  <c:v>-0.67840069534984782</c:v>
                </c:pt>
                <c:pt idx="3">
                  <c:v>-0.42218543046357615</c:v>
                </c:pt>
                <c:pt idx="4">
                  <c:v>-0.1149068322981367</c:v>
                </c:pt>
                <c:pt idx="5">
                  <c:v>0.40557275541795668</c:v>
                </c:pt>
                <c:pt idx="6">
                  <c:v>-0.50168350168350173</c:v>
                </c:pt>
                <c:pt idx="12">
                  <c:v>-0.32968099861303746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72-4C7B-B8BA-2477E9058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A-4380-A286-EBDDA01B7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-0.14738425605193883</c:v>
                </c:pt>
                <c:pt idx="1">
                  <c:v>0.34228705032148365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0A-4380-A286-EBDDA01B7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25282</c:v>
                </c:pt>
                <c:pt idx="11">
                  <c:v>26220</c:v>
                </c:pt>
                <c:pt idx="12">
                  <c:v>27174</c:v>
                </c:pt>
                <c:pt idx="13">
                  <c:v>27159</c:v>
                </c:pt>
                <c:pt idx="14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0-4DC7-860B-95964B519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-3.5774218154080883E-2</c:v>
                </c:pt>
                <c:pt idx="11">
                  <c:v>-3.5107087657319513E-2</c:v>
                </c:pt>
                <c:pt idx="12">
                  <c:v>5.5230310394338566E-4</c:v>
                </c:pt>
                <c:pt idx="13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0-4DC7-860B-95964B519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D8-46D0-A4E4-7917F8FB5CF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D8-46D0-A4E4-7917F8FB5CF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D8-46D0-A4E4-7917F8FB5CF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D8-46D0-A4E4-7917F8FB5CF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CD8-46D0-A4E4-7917F8FB5CF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CD8-46D0-A4E4-7917F8FB5CF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CD8-46D0-A4E4-7917F8FB5CF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CD8-46D0-A4E4-7917F8FB5C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D8-46D0-A4E4-7917F8FB5CF4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D8-46D0-A4E4-7917F8FB5CF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D8-46D0-A4E4-7917F8FB5CF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D8-46D0-A4E4-7917F8FB5CF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D8-46D0-A4E4-7917F8FB5CF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CD8-46D0-A4E4-7917F8FB5CF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CD8-46D0-A4E4-7917F8FB5CF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CD8-46D0-A4E4-7917F8FB5CF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CD8-46D0-A4E4-7917F8FB5CF4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CD8-46D0-A4E4-7917F8FB5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3B-46A2-BBEC-C4036CE84DE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3B-46A2-BBEC-C4036CE84D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53B-46A2-BBEC-C4036CE84D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53B-46A2-BBEC-C4036CE84DE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53B-46A2-BBEC-C4036CE84DE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53B-46A2-BBEC-C4036CE84DE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53B-46A2-BBEC-C4036CE84D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53B-46A2-BBEC-C4036CE84D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2508</c:v>
                </c:pt>
                <c:pt idx="1">
                  <c:v>891</c:v>
                </c:pt>
                <c:pt idx="2">
                  <c:v>638</c:v>
                </c:pt>
                <c:pt idx="3">
                  <c:v>253</c:v>
                </c:pt>
                <c:pt idx="4">
                  <c:v>1617</c:v>
                </c:pt>
                <c:pt idx="5">
                  <c:v>677</c:v>
                </c:pt>
                <c:pt idx="6">
                  <c:v>299</c:v>
                </c:pt>
                <c:pt idx="7">
                  <c:v>55</c:v>
                </c:pt>
                <c:pt idx="8">
                  <c:v>41</c:v>
                </c:pt>
                <c:pt idx="9">
                  <c:v>5</c:v>
                </c:pt>
                <c:pt idx="10">
                  <c:v>6</c:v>
                </c:pt>
                <c:pt idx="11">
                  <c:v>0</c:v>
                </c:pt>
                <c:pt idx="1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3B-46A2-BBEC-C4036CE84DE9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julio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-0.10428571428571431</c:v>
                </c:pt>
                <c:pt idx="1">
                  <c:v>-0.33108108108108103</c:v>
                </c:pt>
                <c:pt idx="2">
                  <c:v>-0.38712776176753128</c:v>
                </c:pt>
                <c:pt idx="3">
                  <c:v>-0.13058419243986252</c:v>
                </c:pt>
                <c:pt idx="4">
                  <c:v>0.10149863760217981</c:v>
                </c:pt>
                <c:pt idx="5">
                  <c:v>0.27255639097744355</c:v>
                </c:pt>
                <c:pt idx="6">
                  <c:v>0.58201058201058209</c:v>
                </c:pt>
                <c:pt idx="7">
                  <c:v>-0.66867469879518071</c:v>
                </c:pt>
                <c:pt idx="8">
                  <c:v>5.1282051282051322E-2</c:v>
                </c:pt>
                <c:pt idx="9">
                  <c:v>-0.79166666666666663</c:v>
                </c:pt>
                <c:pt idx="10">
                  <c:v>1</c:v>
                </c:pt>
                <c:pt idx="11">
                  <c:v>0</c:v>
                </c:pt>
                <c:pt idx="12">
                  <c:v>3.689320388349504E-2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3B-46A2-BBEC-C4036CE84DE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53B-46A2-BBEC-C4036CE84DE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53B-46A2-BBEC-C4036CE84DE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53B-46A2-BBEC-C4036CE84DE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53B-46A2-BBEC-C4036CE84DE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53B-46A2-BBEC-C4036CE84DE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53B-46A2-BBEC-C4036CE84DE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53B-46A2-BBEC-C4036CE84DE9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0.35526315789473684</c:v>
                </c:pt>
                <c:pt idx="2">
                  <c:v>0.25438596491228072</c:v>
                </c:pt>
                <c:pt idx="3">
                  <c:v>0.10087719298245613</c:v>
                </c:pt>
                <c:pt idx="4">
                  <c:v>0.64473684210526316</c:v>
                </c:pt>
                <c:pt idx="5">
                  <c:v>0.26993620414673047</c:v>
                </c:pt>
                <c:pt idx="6">
                  <c:v>0.11921850079744817</c:v>
                </c:pt>
                <c:pt idx="7">
                  <c:v>2.1929824561403508E-2</c:v>
                </c:pt>
                <c:pt idx="8">
                  <c:v>1.6347687400318979E-2</c:v>
                </c:pt>
                <c:pt idx="9">
                  <c:v>1.9936204146730461E-3</c:v>
                </c:pt>
                <c:pt idx="10">
                  <c:v>2.3923444976076554E-3</c:v>
                </c:pt>
                <c:pt idx="11">
                  <c:v>0</c:v>
                </c:pt>
                <c:pt idx="12">
                  <c:v>0.21291866028708134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53B-46A2-BBEC-C4036CE84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A1-42DE-9F62-3C044903C63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A1-42DE-9F62-3C044903C6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A1-42DE-9F62-3C044903C6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A1-42DE-9F62-3C044903C6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A1-42DE-9F62-3C044903C6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A1-42DE-9F62-3C044903C6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A1-42DE-9F62-3C044903C6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A1-42DE-9F62-3C044903C6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24470</c:v>
                </c:pt>
                <c:pt idx="1">
                  <c:v>4833</c:v>
                </c:pt>
                <c:pt idx="2">
                  <c:v>19637</c:v>
                </c:pt>
                <c:pt idx="3">
                  <c:v>6974</c:v>
                </c:pt>
                <c:pt idx="4">
                  <c:v>3897</c:v>
                </c:pt>
                <c:pt idx="5">
                  <c:v>1375</c:v>
                </c:pt>
                <c:pt idx="6">
                  <c:v>594</c:v>
                </c:pt>
                <c:pt idx="7">
                  <c:v>541</c:v>
                </c:pt>
                <c:pt idx="8">
                  <c:v>172</c:v>
                </c:pt>
                <c:pt idx="9">
                  <c:v>418</c:v>
                </c:pt>
                <c:pt idx="10">
                  <c:v>5666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A1-42DE-9F62-3C044903C63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-4.9302614709196169E-2</c:v>
                </c:pt>
                <c:pt idx="1">
                  <c:v>-0.32968099861303746</c:v>
                </c:pt>
                <c:pt idx="2">
                  <c:v>5.9798154244697477E-2</c:v>
                </c:pt>
                <c:pt idx="3">
                  <c:v>8.7987519500779987E-2</c:v>
                </c:pt>
                <c:pt idx="4">
                  <c:v>3.2317880794701992E-2</c:v>
                </c:pt>
                <c:pt idx="5">
                  <c:v>6.5891472868216949E-2</c:v>
                </c:pt>
                <c:pt idx="6">
                  <c:v>5.0761421319795996E-3</c:v>
                </c:pt>
                <c:pt idx="7">
                  <c:v>0.35588972431077703</c:v>
                </c:pt>
                <c:pt idx="8">
                  <c:v>1.0476190476190474</c:v>
                </c:pt>
                <c:pt idx="9">
                  <c:v>3.8604651162790695</c:v>
                </c:pt>
                <c:pt idx="10">
                  <c:v>-3.8683406854428282E-2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A1-42DE-9F62-3C044903C63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A1-42DE-9F62-3C044903C6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A1-42DE-9F62-3C044903C6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A1-42DE-9F62-3C044903C6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A1-42DE-9F62-3C044903C6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A1-42DE-9F62-3C044903C6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FA1-42DE-9F62-3C044903C6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A1-42DE-9F62-3C044903C630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0.1975071516142215</c:v>
                </c:pt>
                <c:pt idx="2">
                  <c:v>0.8024928483857785</c:v>
                </c:pt>
                <c:pt idx="3">
                  <c:v>0.285002043318349</c:v>
                </c:pt>
                <c:pt idx="4">
                  <c:v>0.15925623212096446</c:v>
                </c:pt>
                <c:pt idx="5">
                  <c:v>5.6191254597466288E-2</c:v>
                </c:pt>
                <c:pt idx="6">
                  <c:v>2.4274621986105437E-2</c:v>
                </c:pt>
                <c:pt idx="7">
                  <c:v>2.2108704536166736E-2</c:v>
                </c:pt>
                <c:pt idx="8">
                  <c:v>7.0290151205557828E-3</c:v>
                </c:pt>
                <c:pt idx="9">
                  <c:v>1.7082141397629751E-2</c:v>
                </c:pt>
                <c:pt idx="10">
                  <c:v>0.23154883530854106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FA1-42DE-9F62-3C044903C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3-4A3A-B4CC-31F2DB1779A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B3-4A3A-B4CC-31F2DB1779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B3-4A3A-B4CC-31F2DB1779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B3-4A3A-B4CC-31F2DB1779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B3-4A3A-B4CC-31F2DB1779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B3-4A3A-B4CC-31F2DB1779A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8B3-4A3A-B4CC-31F2DB1779A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8B3-4A3A-B4CC-31F2DB1779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24109</c:v>
                </c:pt>
                <c:pt idx="1">
                  <c:v>4759</c:v>
                </c:pt>
                <c:pt idx="2">
                  <c:v>19350</c:v>
                </c:pt>
                <c:pt idx="3">
                  <c:v>6935</c:v>
                </c:pt>
                <c:pt idx="4">
                  <c:v>3773</c:v>
                </c:pt>
                <c:pt idx="5">
                  <c:v>1368</c:v>
                </c:pt>
                <c:pt idx="6">
                  <c:v>568</c:v>
                </c:pt>
                <c:pt idx="7">
                  <c:v>535</c:v>
                </c:pt>
                <c:pt idx="8">
                  <c:v>170</c:v>
                </c:pt>
                <c:pt idx="9">
                  <c:v>415</c:v>
                </c:pt>
                <c:pt idx="10">
                  <c:v>5586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B3-4A3A-B4CC-31F2DB1779A6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-5.0677272011340424E-2</c:v>
                </c:pt>
                <c:pt idx="1">
                  <c:v>-0.33375332493350129</c:v>
                </c:pt>
                <c:pt idx="2">
                  <c:v>6.0099709636772136E-2</c:v>
                </c:pt>
                <c:pt idx="3">
                  <c:v>9.1266719118804129E-2</c:v>
                </c:pt>
                <c:pt idx="4">
                  <c:v>2.7505446623093732E-2</c:v>
                </c:pt>
                <c:pt idx="5">
                  <c:v>6.9585613760750675E-2</c:v>
                </c:pt>
                <c:pt idx="6">
                  <c:v>-1.388888888888884E-2</c:v>
                </c:pt>
                <c:pt idx="7">
                  <c:v>0.35443037974683533</c:v>
                </c:pt>
                <c:pt idx="8">
                  <c:v>1.0238095238095237</c:v>
                </c:pt>
                <c:pt idx="9">
                  <c:v>3.9404761904761907</c:v>
                </c:pt>
                <c:pt idx="10">
                  <c:v>-3.8223140495867725E-2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B3-4A3A-B4CC-31F2DB1779A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8B3-4A3A-B4CC-31F2DB1779A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B3-4A3A-B4CC-31F2DB1779A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8B3-4A3A-B4CC-31F2DB1779A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8B3-4A3A-B4CC-31F2DB1779A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8B3-4A3A-B4CC-31F2DB1779A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8B3-4A3A-B4CC-31F2DB1779A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8B3-4A3A-B4CC-31F2DB1779A6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0.19739516363183873</c:v>
                </c:pt>
                <c:pt idx="2">
                  <c:v>0.80260483636816127</c:v>
                </c:pt>
                <c:pt idx="3">
                  <c:v>0.28765191422290431</c:v>
                </c:pt>
                <c:pt idx="4">
                  <c:v>0.15649757352026214</c:v>
                </c:pt>
                <c:pt idx="5">
                  <c:v>5.6742295408353724E-2</c:v>
                </c:pt>
                <c:pt idx="6">
                  <c:v>2.3559666514579618E-2</c:v>
                </c:pt>
                <c:pt idx="7">
                  <c:v>2.2190883072711436E-2</c:v>
                </c:pt>
                <c:pt idx="8">
                  <c:v>7.0513086399269986E-3</c:v>
                </c:pt>
                <c:pt idx="9">
                  <c:v>1.7213488738645318E-2</c:v>
                </c:pt>
                <c:pt idx="10">
                  <c:v>0.23169770625077771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8B3-4A3A-B4CC-31F2DB177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8-42F9-B330-7EB2FCB1C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8-42F9-B330-7EB2FCB1CA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28-42F9-B330-7EB2FCB1CA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28-42F9-B330-7EB2FCB1CA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28-42F9-B330-7EB2FCB1CA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D28-42F9-B330-7EB2FCB1CAE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28-42F9-B330-7EB2FCB1CAE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D28-42F9-B330-7EB2FCB1CA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28-42F9-B330-7EB2FCB1CAEF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28-42F9-B330-7EB2FCB1CAE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D28-42F9-B330-7EB2FCB1CA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D28-42F9-B330-7EB2FCB1CA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D28-42F9-B330-7EB2FCB1CA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D28-42F9-B330-7EB2FCB1CA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D28-42F9-B330-7EB2FCB1CAE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D28-42F9-B330-7EB2FCB1CA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D28-42F9-B330-7EB2FCB1CAEF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28-42F9-B330-7EB2FCB1C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E-4EC8-9022-4283CA3CD88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FE-4EC8-9022-4283CA3CD8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FE-4EC8-9022-4283CA3CD8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FE-4EC8-9022-4283CA3CD8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FE-4EC8-9022-4283CA3CD8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FE-4EC8-9022-4283CA3CD8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FE-4EC8-9022-4283CA3CD88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3FE-4EC8-9022-4283CA3CD8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3023</c:v>
                </c:pt>
                <c:pt idx="1">
                  <c:v>481</c:v>
                </c:pt>
                <c:pt idx="2">
                  <c:v>2542</c:v>
                </c:pt>
                <c:pt idx="3">
                  <c:v>1050</c:v>
                </c:pt>
                <c:pt idx="4">
                  <c:v>350</c:v>
                </c:pt>
                <c:pt idx="5">
                  <c:v>285</c:v>
                </c:pt>
                <c:pt idx="6">
                  <c:v>58</c:v>
                </c:pt>
                <c:pt idx="7">
                  <c:v>64</c:v>
                </c:pt>
                <c:pt idx="8">
                  <c:v>6</c:v>
                </c:pt>
                <c:pt idx="9">
                  <c:v>12</c:v>
                </c:pt>
                <c:pt idx="10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FE-4EC8-9022-4283CA3CD88B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0.11139705882352935</c:v>
                </c:pt>
                <c:pt idx="1">
                  <c:v>-0.48665955176093911</c:v>
                </c:pt>
                <c:pt idx="2">
                  <c:v>0.42568704430734727</c:v>
                </c:pt>
                <c:pt idx="3">
                  <c:v>0.3011152416356877</c:v>
                </c:pt>
                <c:pt idx="4">
                  <c:v>0.12540192926045024</c:v>
                </c:pt>
                <c:pt idx="5">
                  <c:v>3.6721311475409832</c:v>
                </c:pt>
                <c:pt idx="6">
                  <c:v>0.41463414634146334</c:v>
                </c:pt>
                <c:pt idx="7">
                  <c:v>11.8</c:v>
                </c:pt>
                <c:pt idx="8">
                  <c:v>0</c:v>
                </c:pt>
                <c:pt idx="9">
                  <c:v>0</c:v>
                </c:pt>
                <c:pt idx="10">
                  <c:v>0.29891304347826098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FE-4EC8-9022-4283CA3CD88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FE-4EC8-9022-4283CA3CD8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FE-4EC8-9022-4283CA3CD8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FE-4EC8-9022-4283CA3CD8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FE-4EC8-9022-4283CA3CD88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FE-4EC8-9022-4283CA3CD88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FE-4EC8-9022-4283CA3CD88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FE-4EC8-9022-4283CA3CD88B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0.15911346344690705</c:v>
                </c:pt>
                <c:pt idx="2">
                  <c:v>0.84088653655309298</c:v>
                </c:pt>
                <c:pt idx="3">
                  <c:v>0.34733708236850813</c:v>
                </c:pt>
                <c:pt idx="4">
                  <c:v>0.11577902745616937</c:v>
                </c:pt>
                <c:pt idx="5">
                  <c:v>9.4277208071452206E-2</c:v>
                </c:pt>
                <c:pt idx="6">
                  <c:v>1.9186238835593779E-2</c:v>
                </c:pt>
                <c:pt idx="7">
                  <c:v>2.1171022163413829E-2</c:v>
                </c:pt>
                <c:pt idx="8">
                  <c:v>1.9847833278200462E-3</c:v>
                </c:pt>
                <c:pt idx="9">
                  <c:v>3.9695666556400925E-3</c:v>
                </c:pt>
                <c:pt idx="10">
                  <c:v>0.23718160767449553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3FE-4EC8-9022-4283CA3CD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4-43CB-BAD2-2489DF3F6E4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A4-43CB-BAD2-2489DF3F6E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CA4-43CB-BAD2-2489DF3F6E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CA4-43CB-BAD2-2489DF3F6E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CA4-43CB-BAD2-2489DF3F6E4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CA4-43CB-BAD2-2489DF3F6E4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CA4-43CB-BAD2-2489DF3F6E4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CA4-43CB-BAD2-2489DF3F6E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27330</c:v>
                </c:pt>
                <c:pt idx="1">
                  <c:v>5089</c:v>
                </c:pt>
                <c:pt idx="2">
                  <c:v>2977</c:v>
                </c:pt>
                <c:pt idx="3">
                  <c:v>2112</c:v>
                </c:pt>
                <c:pt idx="4">
                  <c:v>22241</c:v>
                </c:pt>
                <c:pt idx="5">
                  <c:v>8173</c:v>
                </c:pt>
                <c:pt idx="6">
                  <c:v>4512</c:v>
                </c:pt>
                <c:pt idx="7">
                  <c:v>1424</c:v>
                </c:pt>
                <c:pt idx="8">
                  <c:v>651</c:v>
                </c:pt>
                <c:pt idx="9">
                  <c:v>585</c:v>
                </c:pt>
                <c:pt idx="10">
                  <c:v>180</c:v>
                </c:pt>
                <c:pt idx="11">
                  <c:v>437</c:v>
                </c:pt>
                <c:pt idx="12">
                  <c:v>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CA4-43CB-BAD2-2489DF3F6E40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-3.7879321270154143E-2</c:v>
                </c:pt>
                <c:pt idx="1">
                  <c:v>-0.31663757217671551</c:v>
                </c:pt>
                <c:pt idx="2">
                  <c:v>-0.40088549003823704</c:v>
                </c:pt>
                <c:pt idx="3">
                  <c:v>-0.14769975786924938</c:v>
                </c:pt>
                <c:pt idx="4">
                  <c:v>6.1167040412233309E-2</c:v>
                </c:pt>
                <c:pt idx="5">
                  <c:v>9.2063067878140004E-2</c:v>
                </c:pt>
                <c:pt idx="6">
                  <c:v>4.0830449826989579E-2</c:v>
                </c:pt>
                <c:pt idx="7">
                  <c:v>6.0312732688011961E-2</c:v>
                </c:pt>
                <c:pt idx="8">
                  <c:v>-4.123711340206182E-2</c:v>
                </c:pt>
                <c:pt idx="9">
                  <c:v>0.27450980392156854</c:v>
                </c:pt>
                <c:pt idx="10">
                  <c:v>0.81818181818181812</c:v>
                </c:pt>
                <c:pt idx="11">
                  <c:v>3.5051546391752577</c:v>
                </c:pt>
                <c:pt idx="12">
                  <c:v>-2.8469750889679735E-2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CA4-43CB-BAD2-2489DF3F6E4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CA4-43CB-BAD2-2489DF3F6E4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CA4-43CB-BAD2-2489DF3F6E4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CA4-43CB-BAD2-2489DF3F6E4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CA4-43CB-BAD2-2489DF3F6E4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CA4-43CB-BAD2-2489DF3F6E4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CA4-43CB-BAD2-2489DF3F6E4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CA4-43CB-BAD2-2489DF3F6E40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0.18620563483351629</c:v>
                </c:pt>
                <c:pt idx="2">
                  <c:v>0.10892791803878522</c:v>
                </c:pt>
                <c:pt idx="3">
                  <c:v>7.7277716794731069E-2</c:v>
                </c:pt>
                <c:pt idx="4">
                  <c:v>0.81379436516648374</c:v>
                </c:pt>
                <c:pt idx="5">
                  <c:v>0.29904866447127698</c:v>
                </c:pt>
                <c:pt idx="6">
                  <c:v>0.16509330406147091</c:v>
                </c:pt>
                <c:pt idx="7">
                  <c:v>5.2103915111598974E-2</c:v>
                </c:pt>
                <c:pt idx="8">
                  <c:v>2.3819978046103182E-2</c:v>
                </c:pt>
                <c:pt idx="9">
                  <c:v>2.1405049396267837E-2</c:v>
                </c:pt>
                <c:pt idx="10">
                  <c:v>6.5861690450054883E-3</c:v>
                </c:pt>
                <c:pt idx="11">
                  <c:v>1.5989754848152214E-2</c:v>
                </c:pt>
                <c:pt idx="12">
                  <c:v>0.22974753018660812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CA4-43CB-BAD2-2489DF3F6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3D-46B9-AE83-7637F958A0F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D-46B9-AE83-7637F958A0F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3D-46B9-AE83-7637F958A0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3D-46B9-AE83-7637F958A0F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3D-46B9-AE83-7637F958A0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3D-46B9-AE83-7637F958A0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12">
                  <c:v>111349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3D-46B9-AE83-7637F958A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3D-46B9-AE83-7637F958A0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3D-46B9-AE83-7637F958A0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3D-46B9-AE83-7637F958A0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3D-46B9-AE83-7637F958A0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3D-46B9-AE83-7637F958A0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3D-46B9-AE83-7637F958A0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3D-46B9-AE83-7637F958A0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3D-46B9-AE83-7637F958A0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3D-46B9-AE83-7637F958A0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3D-46B9-AE83-7637F958A0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3D-46B9-AE83-7637F958A0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3D-46B9-AE83-7637F958A0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3D-46B9-AE83-7637F958A0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3D-46B9-AE83-7637F958A0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3D-46B9-AE83-7637F958A0F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6">
                  <c:v>5.11468073203869E-2</c:v>
                </c:pt>
                <c:pt idx="12">
                  <c:v>3.146768934341182E-2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3D-46B9-AE83-7637F958A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3C-4235-9837-A48BCD2EC8E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C-4235-9837-A48BCD2EC8E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3C-4235-9837-A48BCD2EC8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3C-4235-9837-A48BCD2EC8E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C-4235-9837-A48BCD2EC8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3C-4235-9837-A48BCD2EC8E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3">
                  <c:v>153</c:v>
                </c:pt>
                <c:pt idx="4">
                  <c:v>234</c:v>
                </c:pt>
                <c:pt idx="5">
                  <c:v>249</c:v>
                </c:pt>
                <c:pt idx="6">
                  <c:v>403</c:v>
                </c:pt>
                <c:pt idx="1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3C-4235-9837-A48BCD2EC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3C-4235-9837-A48BCD2EC8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3C-4235-9837-A48BCD2EC8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3C-4235-9837-A48BCD2EC8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3C-4235-9837-A48BCD2EC8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3C-4235-9837-A48BCD2EC8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3C-4235-9837-A48BCD2EC8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3C-4235-9837-A48BCD2EC8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3C-4235-9837-A48BCD2EC8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3C-4235-9837-A48BCD2EC8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3C-4235-9837-A48BCD2EC8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3C-4235-9837-A48BCD2EC8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3C-4235-9837-A48BCD2EC8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3C-4235-9837-A48BCD2EC8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3C-4235-9837-A48BCD2EC8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3C-4235-9837-A48BCD2EC8E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0.59305993690851744</c:v>
                </c:pt>
                <c:pt idx="1">
                  <c:v>-0.62093862815884471</c:v>
                </c:pt>
                <c:pt idx="2">
                  <c:v>-0.66435986159169547</c:v>
                </c:pt>
                <c:pt idx="3">
                  <c:v>-0.3571428571428571</c:v>
                </c:pt>
                <c:pt idx="4">
                  <c:v>1.1869158878504673</c:v>
                </c:pt>
                <c:pt idx="5">
                  <c:v>-0.12014134275618371</c:v>
                </c:pt>
                <c:pt idx="6">
                  <c:v>0.59288537549407105</c:v>
                </c:pt>
                <c:pt idx="12">
                  <c:v>-0.16394849785407728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3C-4235-9837-A48BCD2EC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E-4D65-B9F1-E34C6D033BDA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E-4D65-B9F1-E34C6D033BDA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E-4D65-B9F1-E34C6D033B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8E-4D65-B9F1-E34C6D033BDA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8E-4D65-B9F1-E34C6D033B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8E-4D65-B9F1-E34C6D033BD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2">
                  <c:v>1575</c:v>
                </c:pt>
                <c:pt idx="3">
                  <c:v>1288</c:v>
                </c:pt>
                <c:pt idx="4">
                  <c:v>1280</c:v>
                </c:pt>
                <c:pt idx="5">
                  <c:v>5317</c:v>
                </c:pt>
                <c:pt idx="6">
                  <c:v>1671</c:v>
                </c:pt>
                <c:pt idx="12">
                  <c:v>15491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8E-4D65-B9F1-E34C6D033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8E-4D65-B9F1-E34C6D033B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8E-4D65-B9F1-E34C6D033B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8E-4D65-B9F1-E34C6D033B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8E-4D65-B9F1-E34C6D033B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8E-4D65-B9F1-E34C6D033B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8E-4D65-B9F1-E34C6D033B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8E-4D65-B9F1-E34C6D033B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E-4D65-B9F1-E34C6D033B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E-4D65-B9F1-E34C6D033B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E-4D65-B9F1-E34C6D033B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E-4D65-B9F1-E34C6D033B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E-4D65-B9F1-E34C6D033B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8E-4D65-B9F1-E34C6D033B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8E-4D65-B9F1-E34C6D033B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8E-4D65-B9F1-E34C6D033BDA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0.94375000000000009</c:v>
                </c:pt>
                <c:pt idx="1">
                  <c:v>-0.25275251316419345</c:v>
                </c:pt>
                <c:pt idx="2">
                  <c:v>-0.67371037911746434</c:v>
                </c:pt>
                <c:pt idx="3">
                  <c:v>-0.39587242026266412</c:v>
                </c:pt>
                <c:pt idx="4">
                  <c:v>-0.15343915343915349</c:v>
                </c:pt>
                <c:pt idx="5">
                  <c:v>1.8117398202009518</c:v>
                </c:pt>
                <c:pt idx="6">
                  <c:v>-0.20805687203791468</c:v>
                </c:pt>
                <c:pt idx="12">
                  <c:v>-3.1873007937003983E-2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8E-4D65-B9F1-E34C6D033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4A-4404-9A32-CB3CE4423765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A-4404-9A32-CB3CE4423765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4A-4404-9A32-CB3CE442376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4A-4404-9A32-CB3CE4423765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4A-4404-9A32-CB3CE44237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4A-4404-9A32-CB3CE442376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2">
                  <c:v>801</c:v>
                </c:pt>
                <c:pt idx="3">
                  <c:v>461</c:v>
                </c:pt>
                <c:pt idx="4">
                  <c:v>694</c:v>
                </c:pt>
                <c:pt idx="5">
                  <c:v>753</c:v>
                </c:pt>
                <c:pt idx="6">
                  <c:v>1556</c:v>
                </c:pt>
                <c:pt idx="12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4A-4404-9A32-CB3CE4423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4A-4404-9A32-CB3CE44237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4A-4404-9A32-CB3CE44237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4A-4404-9A32-CB3CE44237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4A-4404-9A32-CB3CE44237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4A-4404-9A32-CB3CE44237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4A-4404-9A32-CB3CE44237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4A-4404-9A32-CB3CE44237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4A-4404-9A32-CB3CE44237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4A-4404-9A32-CB3CE44237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4A-4404-9A32-CB3CE44237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4A-4404-9A32-CB3CE44237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4A-4404-9A32-CB3CE44237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4A-4404-9A32-CB3CE44237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4A-4404-9A32-CB3CE44237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4A-4404-9A32-CB3CE442376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0.58617021276595738</c:v>
                </c:pt>
                <c:pt idx="1">
                  <c:v>-0.4398016997167139</c:v>
                </c:pt>
                <c:pt idx="2">
                  <c:v>-0.55000000000000004</c:v>
                </c:pt>
                <c:pt idx="3">
                  <c:v>-0.29294478527607359</c:v>
                </c:pt>
                <c:pt idx="4">
                  <c:v>0.73067331670822933</c:v>
                </c:pt>
                <c:pt idx="5">
                  <c:v>-0.39663461538461542</c:v>
                </c:pt>
                <c:pt idx="6">
                  <c:v>0.97964376590330793</c:v>
                </c:pt>
                <c:pt idx="12">
                  <c:v>-9.3087685274968801E-2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4A-4404-9A32-CB3CE4423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DD-4010-9104-40FB81860E51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D-4010-9104-40FB81860E51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DD-4010-9104-40FB81860E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D-4010-9104-40FB81860E51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DD-4010-9104-40FB81860E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DD-4010-9104-40FB81860E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2">
                  <c:v>774</c:v>
                </c:pt>
                <c:pt idx="3">
                  <c:v>827</c:v>
                </c:pt>
                <c:pt idx="4">
                  <c:v>586</c:v>
                </c:pt>
                <c:pt idx="5">
                  <c:v>4564</c:v>
                </c:pt>
                <c:pt idx="6">
                  <c:v>115</c:v>
                </c:pt>
                <c:pt idx="12">
                  <c:v>8944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DD-4010-9104-40FB81860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DD-4010-9104-40FB81860E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DD-4010-9104-40FB81860E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DD-4010-9104-40FB81860E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DD-4010-9104-40FB81860E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DD-4010-9104-40FB81860E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DD-4010-9104-40FB81860E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DD-4010-9104-40FB81860E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DD-4010-9104-40FB81860E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DD-4010-9104-40FB81860E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DD-4010-9104-40FB81860E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DD-4010-9104-40FB81860E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DD-4010-9104-40FB81860E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DD-4010-9104-40FB81860E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DD-4010-9104-40FB81860E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DD-4010-9104-40FB81860E5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1.6160000000000001</c:v>
                </c:pt>
                <c:pt idx="1">
                  <c:v>0.13737075332348603</c:v>
                </c:pt>
                <c:pt idx="2">
                  <c:v>-0.74597965211683626</c:v>
                </c:pt>
                <c:pt idx="3">
                  <c:v>-0.44121621621621621</c:v>
                </c:pt>
                <c:pt idx="4">
                  <c:v>-0.47254725472547254</c:v>
                </c:pt>
                <c:pt idx="5">
                  <c:v>6.0979782270606533</c:v>
                </c:pt>
                <c:pt idx="6">
                  <c:v>-0.9131419939577039</c:v>
                </c:pt>
                <c:pt idx="12">
                  <c:v>1.8446823047141958E-2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DD-4010-9104-40FB81860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4C-4A5C-A548-D08D49D392B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4C-4A5C-A548-D08D49D392B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4C-4A5C-A548-D08D49D392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4C-4A5C-A548-D08D49D392B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4C-4A5C-A548-D08D49D392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4C-4A5C-A548-D08D49D392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2">
                  <c:v>16202</c:v>
                </c:pt>
                <c:pt idx="3">
                  <c:v>12623</c:v>
                </c:pt>
                <c:pt idx="4">
                  <c:v>8769</c:v>
                </c:pt>
                <c:pt idx="5">
                  <c:v>12166</c:v>
                </c:pt>
                <c:pt idx="6">
                  <c:v>11482</c:v>
                </c:pt>
                <c:pt idx="12">
                  <c:v>95858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4C-4A5C-A548-D08D49D39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4C-4A5C-A548-D08D49D392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4C-4A5C-A548-D08D49D392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4C-4A5C-A548-D08D49D392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4C-4A5C-A548-D08D49D392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4C-4A5C-A548-D08D49D392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4C-4A5C-A548-D08D49D392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4C-4A5C-A548-D08D49D392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4C-4A5C-A548-D08D49D392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4C-4A5C-A548-D08D49D392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C-4A5C-A548-D08D49D392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C-4A5C-A548-D08D49D392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4C-4A5C-A548-D08D49D392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4C-4A5C-A548-D08D49D392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4C-4A5C-A548-D08D49D392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4C-4A5C-A548-D08D49D392B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-8.2389081935841268E-2</c:v>
                </c:pt>
                <c:pt idx="1">
                  <c:v>-1.0561255280627679E-2</c:v>
                </c:pt>
                <c:pt idx="2">
                  <c:v>1.4527238572323187E-2</c:v>
                </c:pt>
                <c:pt idx="3">
                  <c:v>1.3569937369519725E-2</c:v>
                </c:pt>
                <c:pt idx="4">
                  <c:v>0.39080095162569384</c:v>
                </c:pt>
                <c:pt idx="5">
                  <c:v>0.17070823710546579</c:v>
                </c:pt>
                <c:pt idx="6">
                  <c:v>0.10372008074593864</c:v>
                </c:pt>
                <c:pt idx="12">
                  <c:v>4.2490021859468596E-2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4C-4A5C-A548-D08D49D39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7A-4A42-A437-5B646155808E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A-4A42-A437-5B646155808E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7A-4A42-A437-5B64615580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A-4A42-A437-5B646155808E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7A-4A42-A437-5B64615580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7A-4A42-A437-5B64615580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2">
                  <c:v>6562</c:v>
                </c:pt>
                <c:pt idx="3">
                  <c:v>4952</c:v>
                </c:pt>
                <c:pt idx="4">
                  <c:v>4822</c:v>
                </c:pt>
                <c:pt idx="5">
                  <c:v>5749</c:v>
                </c:pt>
                <c:pt idx="6">
                  <c:v>5550</c:v>
                </c:pt>
                <c:pt idx="12">
                  <c:v>40064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7A-4A42-A437-5B6461558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7A-4A42-A437-5B64615580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7A-4A42-A437-5B64615580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7A-4A42-A437-5B64615580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7A-4A42-A437-5B64615580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7A-4A42-A437-5B64615580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7A-4A42-A437-5B64615580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7A-4A42-A437-5B64615580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7A-4A42-A437-5B64615580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7A-4A42-A437-5B64615580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7A-4A42-A437-5B64615580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7A-4A42-A437-5B64615580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7A-4A42-A437-5B64615580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7A-4A42-A437-5B64615580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7A-4A42-A437-5B64615580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7A-4A42-A437-5B646155808E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0.19918555240793201</c:v>
                </c:pt>
                <c:pt idx="1">
                  <c:v>-4.427171341669478E-2</c:v>
                </c:pt>
                <c:pt idx="2">
                  <c:v>0.13352910692693043</c:v>
                </c:pt>
                <c:pt idx="3">
                  <c:v>0.15538964069062056</c:v>
                </c:pt>
                <c:pt idx="4">
                  <c:v>7.6099085025663982E-2</c:v>
                </c:pt>
                <c:pt idx="5">
                  <c:v>-0.28370296536257167</c:v>
                </c:pt>
                <c:pt idx="6">
                  <c:v>0.19870410367170632</c:v>
                </c:pt>
                <c:pt idx="12">
                  <c:v>3.3163133735623296E-2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7A-4A42-A437-5B6461558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9E-4A51-B226-0297155AD02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E-4A51-B226-0297155AD02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9E-4A51-B226-0297155AD0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9E-4A51-B226-0297155AD02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9E-4A51-B226-0297155AD0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9E-4A51-B226-0297155AD0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2">
                  <c:v>4240</c:v>
                </c:pt>
                <c:pt idx="3">
                  <c:v>3274</c:v>
                </c:pt>
                <c:pt idx="4">
                  <c:v>1121</c:v>
                </c:pt>
                <c:pt idx="5">
                  <c:v>2108</c:v>
                </c:pt>
                <c:pt idx="6">
                  <c:v>2039</c:v>
                </c:pt>
                <c:pt idx="12">
                  <c:v>21813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9E-4A51-B226-0297155AD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9E-4A51-B226-0297155AD0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9E-4A51-B226-0297155AD0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9E-4A51-B226-0297155AD0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9E-4A51-B226-0297155AD0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9E-4A51-B226-0297155AD0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9E-4A51-B226-0297155AD0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9E-4A51-B226-0297155AD0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9E-4A51-B226-0297155AD0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9E-4A51-B226-0297155AD0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9E-4A51-B226-0297155AD0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9E-4A51-B226-0297155AD0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9E-4A51-B226-0297155AD0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9E-4A51-B226-0297155AD0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9E-4A51-B226-0297155AD0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9E-4A51-B226-0297155AD02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-0.31235119047619042</c:v>
                </c:pt>
                <c:pt idx="1">
                  <c:v>5.2254831782390765E-2</c:v>
                </c:pt>
                <c:pt idx="2">
                  <c:v>-9.8064241650712591E-2</c:v>
                </c:pt>
                <c:pt idx="3">
                  <c:v>8.3153680320295909E-3</c:v>
                </c:pt>
                <c:pt idx="4">
                  <c:v>2.0712328767123287</c:v>
                </c:pt>
                <c:pt idx="5">
                  <c:v>1.7483702737940026</c:v>
                </c:pt>
                <c:pt idx="6">
                  <c:v>-7.4443940081706739E-2</c:v>
                </c:pt>
                <c:pt idx="12">
                  <c:v>-1.7166801838334633E-2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9E-4A51-B226-0297155AD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35-4769-BDB3-C66BE4ABBF9F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5-4769-BDB3-C66BE4ABBF9F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35-4769-BDB3-C66BE4ABBF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35-4769-BDB3-C66BE4ABBF9F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35-4769-BDB3-C66BE4ABBF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35-4769-BDB3-C66BE4ABBF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2">
                  <c:v>451</c:v>
                </c:pt>
                <c:pt idx="3">
                  <c:v>425</c:v>
                </c:pt>
                <c:pt idx="4">
                  <c:v>370</c:v>
                </c:pt>
                <c:pt idx="5">
                  <c:v>398</c:v>
                </c:pt>
                <c:pt idx="6">
                  <c:v>545</c:v>
                </c:pt>
                <c:pt idx="12">
                  <c:v>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35-4769-BDB3-C66BE4AB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35-4769-BDB3-C66BE4ABBF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35-4769-BDB3-C66BE4ABBF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35-4769-BDB3-C66BE4ABBF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35-4769-BDB3-C66BE4ABBF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35-4769-BDB3-C66BE4ABBF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35-4769-BDB3-C66BE4ABBF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35-4769-BDB3-C66BE4ABBF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5-4769-BDB3-C66BE4ABBF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35-4769-BDB3-C66BE4ABBF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35-4769-BDB3-C66BE4ABBF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35-4769-BDB3-C66BE4ABBF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35-4769-BDB3-C66BE4ABBF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35-4769-BDB3-C66BE4ABBF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35-4769-BDB3-C66BE4ABBF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35-4769-BDB3-C66BE4ABBF9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-0.37349397590361444</c:v>
                </c:pt>
                <c:pt idx="1">
                  <c:v>0.18163265306122445</c:v>
                </c:pt>
                <c:pt idx="2">
                  <c:v>-0.36209335219236205</c:v>
                </c:pt>
                <c:pt idx="3">
                  <c:v>-9.7664543524416114E-2</c:v>
                </c:pt>
                <c:pt idx="4">
                  <c:v>1.8244274809160306</c:v>
                </c:pt>
                <c:pt idx="5">
                  <c:v>0.79279279279279269</c:v>
                </c:pt>
                <c:pt idx="6">
                  <c:v>2.0110497237569063</c:v>
                </c:pt>
                <c:pt idx="12">
                  <c:v>9.7321125805357678E-2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35-4769-BDB3-C66BE4AB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B7-4331-A592-6156B9C52829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7-4331-A592-6156B9C52829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B7-4331-A592-6156B9C528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B7-4331-A592-6156B9C52829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B7-4331-A592-6156B9C528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B7-4331-A592-6156B9C528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2">
                  <c:v>136</c:v>
                </c:pt>
                <c:pt idx="3">
                  <c:v>269</c:v>
                </c:pt>
                <c:pt idx="4">
                  <c:v>113</c:v>
                </c:pt>
                <c:pt idx="5">
                  <c:v>289</c:v>
                </c:pt>
                <c:pt idx="6">
                  <c:v>185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B7-4331-A592-6156B9C52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B7-4331-A592-6156B9C528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B7-4331-A592-6156B9C528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B7-4331-A592-6156B9C528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B7-4331-A592-6156B9C528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B7-4331-A592-6156B9C528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B7-4331-A592-6156B9C528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B7-4331-A592-6156B9C528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B7-4331-A592-6156B9C528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B7-4331-A592-6156B9C528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B7-4331-A592-6156B9C528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B7-4331-A592-6156B9C528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B7-4331-A592-6156B9C528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B7-4331-A592-6156B9C528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B7-4331-A592-6156B9C528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B7-4331-A592-6156B9C52829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-0.44157814871016687</c:v>
                </c:pt>
                <c:pt idx="1">
                  <c:v>0.74809160305343503</c:v>
                </c:pt>
                <c:pt idx="2">
                  <c:v>-0.4925373134328358</c:v>
                </c:pt>
                <c:pt idx="3">
                  <c:v>8.032128514056236E-2</c:v>
                </c:pt>
                <c:pt idx="4">
                  <c:v>8.4166666666666661</c:v>
                </c:pt>
                <c:pt idx="5">
                  <c:v>14.210526315789474</c:v>
                </c:pt>
                <c:pt idx="6">
                  <c:v>17.5</c:v>
                </c:pt>
                <c:pt idx="12">
                  <c:v>0.22920892494929013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B7-4331-A592-6156B9C52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BD-4287-AF6F-6854BDF7D08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D-4287-AF6F-6854BDF7D08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BD-4287-AF6F-6854BDF7D0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D-4287-AF6F-6854BDF7D08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BD-4287-AF6F-6854BDF7D0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BD-4287-AF6F-6854BDF7D08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2">
                  <c:v>430</c:v>
                </c:pt>
                <c:pt idx="3">
                  <c:v>289</c:v>
                </c:pt>
                <c:pt idx="4">
                  <c:v>112</c:v>
                </c:pt>
                <c:pt idx="5">
                  <c:v>459</c:v>
                </c:pt>
                <c:pt idx="6">
                  <c:v>202</c:v>
                </c:pt>
                <c:pt idx="12">
                  <c:v>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BD-4287-AF6F-6854BDF7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BD-4287-AF6F-6854BDF7D0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BD-4287-AF6F-6854BDF7D0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BD-4287-AF6F-6854BDF7D0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BD-4287-AF6F-6854BDF7D0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BD-4287-AF6F-6854BDF7D0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D-4287-AF6F-6854BDF7D0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D-4287-AF6F-6854BDF7D0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D-4287-AF6F-6854BDF7D0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D-4287-AF6F-6854BDF7D0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D-4287-AF6F-6854BDF7D0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BD-4287-AF6F-6854BDF7D0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BD-4287-AF6F-6854BDF7D0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BD-4287-AF6F-6854BDF7D0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BD-4287-AF6F-6854BDF7D0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BD-4287-AF6F-6854BDF7D08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0.28653846153846163</c:v>
                </c:pt>
                <c:pt idx="1">
                  <c:v>-0.34776119402985073</c:v>
                </c:pt>
                <c:pt idx="2">
                  <c:v>-0.2662116040955631</c:v>
                </c:pt>
                <c:pt idx="3">
                  <c:v>-0.32790697674418601</c:v>
                </c:pt>
                <c:pt idx="4">
                  <c:v>0.83606557377049184</c:v>
                </c:pt>
                <c:pt idx="5">
                  <c:v>10.475</c:v>
                </c:pt>
                <c:pt idx="6">
                  <c:v>-0.12931034482758619</c:v>
                </c:pt>
                <c:pt idx="12">
                  <c:v>2.3237495076801951E-2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BD-4287-AF6F-6854BDF7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9-4500-BF81-D92FA646FF6A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9-4500-BF81-D92FA646FF6A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9-4500-BF81-D92FA646FF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49-4500-BF81-D92FA646FF6A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9-4500-BF81-D92FA646FF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49-4500-BF81-D92FA646FF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2">
                  <c:v>227</c:v>
                </c:pt>
                <c:pt idx="3">
                  <c:v>73</c:v>
                </c:pt>
                <c:pt idx="4">
                  <c:v>12</c:v>
                </c:pt>
                <c:pt idx="5">
                  <c:v>2</c:v>
                </c:pt>
                <c:pt idx="6">
                  <c:v>28</c:v>
                </c:pt>
                <c:pt idx="12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49-4500-BF81-D92FA646F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49-4500-BF81-D92FA646FF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49-4500-BF81-D92FA646FF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49-4500-BF81-D92FA646FF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49-4500-BF81-D92FA646FF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49-4500-BF81-D92FA646FF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49-4500-BF81-D92FA646FF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49-4500-BF81-D92FA646FF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49-4500-BF81-D92FA646FF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49-4500-BF81-D92FA646FF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49-4500-BF81-D92FA646FF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49-4500-BF81-D92FA646FF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49-4500-BF81-D92FA646FF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49-4500-BF81-D92FA646FF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49-4500-BF81-D92FA646FF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49-4500-BF81-D92FA646FF6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-6.5359477124182996E-2</c:v>
                </c:pt>
                <c:pt idx="1">
                  <c:v>0.15833333333333344</c:v>
                </c:pt>
                <c:pt idx="2">
                  <c:v>1.7682926829268291</c:v>
                </c:pt>
                <c:pt idx="3">
                  <c:v>35.5</c:v>
                </c:pt>
                <c:pt idx="4">
                  <c:v>0</c:v>
                </c:pt>
                <c:pt idx="5">
                  <c:v>0</c:v>
                </c:pt>
                <c:pt idx="6">
                  <c:v>-0.41666666666666663</c:v>
                </c:pt>
                <c:pt idx="12">
                  <c:v>0.54074074074074074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49-4500-BF81-D92FA646F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AC-4C5F-A0E6-9C52345AF32C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C-4C5F-A0E6-9C52345AF32C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AC-4C5F-A0E6-9C52345AF3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C-4C5F-A0E6-9C52345AF32C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AC-4C5F-A0E6-9C52345AF3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AC-4C5F-A0E6-9C52345AF3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3">
                  <c:v>545</c:v>
                </c:pt>
                <c:pt idx="4">
                  <c:v>336</c:v>
                </c:pt>
                <c:pt idx="5">
                  <c:v>659</c:v>
                </c:pt>
                <c:pt idx="6">
                  <c:v>41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AC-4C5F-A0E6-9C52345A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AC-4C5F-A0E6-9C52345AF3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AC-4C5F-A0E6-9C52345AF3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AC-4C5F-A0E6-9C52345AF3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AC-4C5F-A0E6-9C52345AF3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AC-4C5F-A0E6-9C52345AF3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AC-4C5F-A0E6-9C52345AF3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AC-4C5F-A0E6-9C52345AF3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AC-4C5F-A0E6-9C52345AF3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AC-4C5F-A0E6-9C52345AF3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AC-4C5F-A0E6-9C52345AF3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AC-4C5F-A0E6-9C52345AF3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AC-4C5F-A0E6-9C52345AF3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AC-4C5F-A0E6-9C52345AF3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AC-4C5F-A0E6-9C52345AF3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AC-4C5F-A0E6-9C52345AF32C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0.42293906810035842</c:v>
                </c:pt>
                <c:pt idx="1">
                  <c:v>-2.4324324324324298E-2</c:v>
                </c:pt>
                <c:pt idx="2">
                  <c:v>-0.68311085316308762</c:v>
                </c:pt>
                <c:pt idx="3">
                  <c:v>-0.43814432989690721</c:v>
                </c:pt>
                <c:pt idx="4">
                  <c:v>-0.37430167597765363</c:v>
                </c:pt>
                <c:pt idx="5">
                  <c:v>0.81542699724517909</c:v>
                </c:pt>
                <c:pt idx="6">
                  <c:v>-0.9357366771159874</c:v>
                </c:pt>
                <c:pt idx="12">
                  <c:v>-0.40881147540983609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AC-4C5F-A0E6-9C52345A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F-4620-B69C-4B4586910FAE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F-4620-B69C-4B4586910FAE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F-4620-B69C-4B4586910F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F-4620-B69C-4B4586910FAE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F-4620-B69C-4B4586910F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2F-4620-B69C-4B4586910F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2">
                  <c:v>152</c:v>
                </c:pt>
                <c:pt idx="3">
                  <c:v>26</c:v>
                </c:pt>
                <c:pt idx="4">
                  <c:v>218</c:v>
                </c:pt>
                <c:pt idx="5">
                  <c:v>97</c:v>
                </c:pt>
                <c:pt idx="6">
                  <c:v>61</c:v>
                </c:pt>
                <c:pt idx="12">
                  <c:v>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2F-4620-B69C-4B458691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2F-4620-B69C-4B4586910F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2F-4620-B69C-4B4586910F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2F-4620-B69C-4B4586910F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2F-4620-B69C-4B4586910F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2F-4620-B69C-4B4586910F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F-4620-B69C-4B4586910F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F-4620-B69C-4B4586910F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2F-4620-B69C-4B4586910F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F-4620-B69C-4B4586910F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2F-4620-B69C-4B4586910F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2F-4620-B69C-4B4586910F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2F-4620-B69C-4B4586910F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2F-4620-B69C-4B4586910F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2F-4620-B69C-4B4586910F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2F-4620-B69C-4B4586910FAE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7.0204081632653068</c:v>
                </c:pt>
                <c:pt idx="1">
                  <c:v>-0.64141414141414144</c:v>
                </c:pt>
                <c:pt idx="2">
                  <c:v>2.8</c:v>
                </c:pt>
                <c:pt idx="3">
                  <c:v>-0.66233766233766234</c:v>
                </c:pt>
                <c:pt idx="4">
                  <c:v>0</c:v>
                </c:pt>
                <c:pt idx="5">
                  <c:v>96</c:v>
                </c:pt>
                <c:pt idx="6">
                  <c:v>0</c:v>
                </c:pt>
                <c:pt idx="12">
                  <c:v>1.7890410958904108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2F-4620-B69C-4B458691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8E-4021-BDCA-0F12545681C5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E-4021-BDCA-0F12545681C5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8E-4021-BDCA-0F12545681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8E-4021-BDCA-0F12545681C5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8E-4021-BDCA-0F12545681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8E-4021-BDCA-0F12545681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12">
                  <c:v>111349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8E-4021-BDCA-0F1254568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8E-4021-BDCA-0F12545681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8E-4021-BDCA-0F12545681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8E-4021-BDCA-0F12545681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8E-4021-BDCA-0F12545681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8E-4021-BDCA-0F12545681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8E-4021-BDCA-0F12545681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8E-4021-BDCA-0F12545681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8E-4021-BDCA-0F12545681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8E-4021-BDCA-0F12545681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8E-4021-BDCA-0F12545681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8E-4021-BDCA-0F12545681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8E-4021-BDCA-0F12545681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8E-4021-BDCA-0F12545681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8E-4021-BDCA-0F12545681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8E-4021-BDCA-0F12545681C5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6">
                  <c:v>5.11468073203869E-2</c:v>
                </c:pt>
                <c:pt idx="12">
                  <c:v>3.146768934341182E-2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8E-4021-BDCA-0F1254568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B4-422F-BBD8-2AFDE68D1241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4-422F-BBD8-2AFDE68D1241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B4-422F-BBD8-2AFDE68D12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4-422F-BBD8-2AFDE68D1241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B4-422F-BBD8-2AFDE68D12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B4-422F-BBD8-2AFDE68D12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2">
                  <c:v>17474</c:v>
                </c:pt>
                <c:pt idx="3">
                  <c:v>13537</c:v>
                </c:pt>
                <c:pt idx="4">
                  <c:v>9912</c:v>
                </c:pt>
                <c:pt idx="5">
                  <c:v>17408</c:v>
                </c:pt>
                <c:pt idx="6">
                  <c:v>12757</c:v>
                </c:pt>
                <c:pt idx="12">
                  <c:v>109324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B4-422F-BBD8-2AFDE68D1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DB4-422F-BBD8-2AFDE68D12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DB4-422F-BBD8-2AFDE68D12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B4-422F-BBD8-2AFDE68D12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B4-422F-BBD8-2AFDE68D12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B4-422F-BBD8-2AFDE68D12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B4-422F-BBD8-2AFDE68D12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B4-422F-BBD8-2AFDE68D12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B4-422F-BBD8-2AFDE68D12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B4-422F-BBD8-2AFDE68D12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B4-422F-BBD8-2AFDE68D12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B4-422F-BBD8-2AFDE68D12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B4-422F-BBD8-2AFDE68D12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B4-422F-BBD8-2AFDE68D12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B4-422F-BBD8-2AFDE68D12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B4-422F-BBD8-2AFDE68D1241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-1.1284846746043131E-2</c:v>
                </c:pt>
                <c:pt idx="1">
                  <c:v>-4.159161617815621E-2</c:v>
                </c:pt>
                <c:pt idx="2">
                  <c:v>-0.14183282585207735</c:v>
                </c:pt>
                <c:pt idx="3">
                  <c:v>-5.3025533403287861E-2</c:v>
                </c:pt>
                <c:pt idx="4">
                  <c:v>0.30301038517155243</c:v>
                </c:pt>
                <c:pt idx="5">
                  <c:v>0.434528224145035</c:v>
                </c:pt>
                <c:pt idx="6">
                  <c:v>5.0477602108036868E-2</c:v>
                </c:pt>
                <c:pt idx="12">
                  <c:v>3.3532809589986501E-2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B4-422F-BBD8-2AFDE68D1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2-4FA3-B8BE-386C02B36DC6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2-4FA3-B8BE-386C02B36DC6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52-4FA3-B8BE-386C02B36DC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52-4FA3-B8BE-386C02B36DC6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2-4FA3-B8BE-386C02B36D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52-4FA3-B8BE-386C02B36DC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52-4FA3-B8BE-386C02B36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52-4FA3-B8BE-386C02B36D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52-4FA3-B8BE-386C02B36D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52-4FA3-B8BE-386C02B36D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52-4FA3-B8BE-386C02B36D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52-4FA3-B8BE-386C02B36D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52-4FA3-B8BE-386C02B36D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52-4FA3-B8BE-386C02B36D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52-4FA3-B8BE-386C02B36D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52-4FA3-B8BE-386C02B36D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52-4FA3-B8BE-386C02B36D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52-4FA3-B8BE-386C02B36D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52-4FA3-B8BE-386C02B36D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52-4FA3-B8BE-386C02B36D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52-4FA3-B8BE-386C02B36D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52-4FA3-B8BE-386C02B36DC6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52-4FA3-B8BE-386C02B36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3-47B0-8CD8-1803C3C76BFC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3-47B0-8CD8-1803C3C76BFC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33-47B0-8CD8-1803C3C76B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33-47B0-8CD8-1803C3C76BFC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33-47B0-8CD8-1803C3C76B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33-47B0-8CD8-1803C3C76BF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33-47B0-8CD8-1803C3C76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33-47B0-8CD8-1803C3C76B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33-47B0-8CD8-1803C3C76B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33-47B0-8CD8-1803C3C76B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33-47B0-8CD8-1803C3C76B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33-47B0-8CD8-1803C3C76B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33-47B0-8CD8-1803C3C76B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33-47B0-8CD8-1803C3C76B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33-47B0-8CD8-1803C3C76B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33-47B0-8CD8-1803C3C76B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33-47B0-8CD8-1803C3C76B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33-47B0-8CD8-1803C3C76B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33-47B0-8CD8-1803C3C76B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33-47B0-8CD8-1803C3C76B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33-47B0-8CD8-1803C3C76B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33-47B0-8CD8-1803C3C76BFC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33-47B0-8CD8-1803C3C76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F-4C42-80C0-99CFC5EFE53C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F-4C42-80C0-99CFC5EFE53C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F-4C42-80C0-99CFC5EFE53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F-4C42-80C0-99CFC5EFE53C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F-4C42-80C0-99CFC5EFE5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CF-4C42-80C0-99CFC5EFE53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CF-4C42-80C0-99CFC5EFE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CF-4C42-80C0-99CFC5EFE5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5439</c:v>
                      </c:pt>
                      <c:pt idx="1">
                        <c:v>3232</c:v>
                      </c:pt>
                      <c:pt idx="2">
                        <c:v>2571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11242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CF-4C42-80C0-99CFC5EFE5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CF-4C42-80C0-99CFC5EFE5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CF-4C42-80C0-99CFC5EFE5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CF-4C42-80C0-99CFC5EFE5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F-4C42-80C0-99CFC5EFE5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F-4C42-80C0-99CFC5EFE5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F-4C42-80C0-99CFC5EFE5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F-4C42-80C0-99CFC5EFE5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F-4C42-80C0-99CFC5EFE5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F-4C42-80C0-99CFC5EFE5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F-4C42-80C0-99CFC5EFE5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F-4C42-80C0-99CFC5EFE5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F-4C42-80C0-99CFC5EFE5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F-4C42-80C0-99CFC5EFE53C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CF-4C42-80C0-99CFC5EFE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C0-48E1-B104-5E6D7B5B7CB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C0-48E1-B104-5E6D7B5B7CB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C0-48E1-B104-5E6D7B5B7C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C0-48E1-B104-5E6D7B5B7CB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C0-48E1-B104-5E6D7B5B7C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C0-48E1-B104-5E6D7B5B7C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12">
                  <c:v>4.5504290968532901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C0-48E1-B104-5E6D7B5B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C0-48E1-B104-5E6D7B5B7C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C0-48E1-B104-5E6D7B5B7C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C0-48E1-B104-5E6D7B5B7C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C0-48E1-B104-5E6D7B5B7C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C0-48E1-B104-5E6D7B5B7C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C0-48E1-B104-5E6D7B5B7C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C0-48E1-B104-5E6D7B5B7C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C0-48E1-B104-5E6D7B5B7C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C0-48E1-B104-5E6D7B5B7C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C0-48E1-B104-5E6D7B5B7C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C0-48E1-B104-5E6D7B5B7C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C0-48E1-B104-5E6D7B5B7C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C0-48E1-B104-5E6D7B5B7C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C0-48E1-B104-5E6D7B5B7C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C0-48E1-B104-5E6D7B5B7CB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6">
                  <c:v>-9.0537987935811692E-2</c:v>
                </c:pt>
                <c:pt idx="12">
                  <c:v>0.35632676187524126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C0-48E1-B104-5E6D7B5B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40-487A-B041-C833A86ECF7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0-487A-B041-C833A86ECF7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40-487A-B041-C833A86ECF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40-487A-B041-C833A86ECF7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40-487A-B041-C833A86ECF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40-487A-B041-C833A86ECF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2">
                  <c:v>2.1283783783783785</c:v>
                </c:pt>
                <c:pt idx="3">
                  <c:v>1.845272206303725</c:v>
                </c:pt>
                <c:pt idx="4">
                  <c:v>2.2456140350877192</c:v>
                </c:pt>
                <c:pt idx="5">
                  <c:v>5.855726872246696</c:v>
                </c:pt>
                <c:pt idx="6">
                  <c:v>3.7635135135135136</c:v>
                </c:pt>
                <c:pt idx="12">
                  <c:v>3.2052555348644733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40-487A-B041-C833A86EC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40-487A-B041-C833A86ECF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40-487A-B041-C833A86ECF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40-487A-B041-C833A86ECF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40-487A-B041-C833A86ECF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40-487A-B041-C833A86ECF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40-487A-B041-C833A86ECF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40-487A-B041-C833A86ECF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40-487A-B041-C833A86ECF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40-487A-B041-C833A86ECF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40-487A-B041-C833A86ECF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40-487A-B041-C833A86ECF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40-487A-B041-C833A86ECF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40-487A-B041-C833A86ECF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40-487A-B041-C833A86ECF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40-487A-B041-C833A86ECF7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0.68699683030997472</c:v>
                </c:pt>
                <c:pt idx="1">
                  <c:v>0.47297783944018645</c:v>
                </c:pt>
                <c:pt idx="2">
                  <c:v>3.0594806018534815E-2</c:v>
                </c:pt>
                <c:pt idx="3">
                  <c:v>8.0371544052069366E-2</c:v>
                </c:pt>
                <c:pt idx="4">
                  <c:v>-0.10221205186880278</c:v>
                </c:pt>
                <c:pt idx="5">
                  <c:v>2.9284822902033523</c:v>
                </c:pt>
                <c:pt idx="6">
                  <c:v>1.3953878120544787</c:v>
                </c:pt>
                <c:pt idx="12">
                  <c:v>0.98597675539151908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40-487A-B041-C833A86EC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3-42B1-A0AE-5600994FE78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3-42B1-A0AE-5600994FE78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3-42B1-A0AE-5600994FE7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3-42B1-A0AE-5600994FE78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3-42B1-A0AE-5600994FE7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C3-42B1-A0AE-5600994FE7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2">
                  <c:v>4.1288659793814437</c:v>
                </c:pt>
                <c:pt idx="3">
                  <c:v>3.0130718954248366</c:v>
                </c:pt>
                <c:pt idx="4">
                  <c:v>2.9658119658119659</c:v>
                </c:pt>
                <c:pt idx="5">
                  <c:v>3.0240963855421685</c:v>
                </c:pt>
                <c:pt idx="6">
                  <c:v>3.8610421836228288</c:v>
                </c:pt>
                <c:pt idx="12">
                  <c:v>3.3608829568788501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C3-42B1-A0AE-5600994FE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C3-42B1-A0AE-5600994FE7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C3-42B1-A0AE-5600994FE7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C3-42B1-A0AE-5600994FE7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C3-42B1-A0AE-5600994FE7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C3-42B1-A0AE-5600994FE7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C3-42B1-A0AE-5600994FE7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C3-42B1-A0AE-5600994FE7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C3-42B1-A0AE-5600994FE7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C3-42B1-A0AE-5600994FE7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C3-42B1-A0AE-5600994FE7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C3-42B1-A0AE-5600994FE7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C3-42B1-A0AE-5600994FE7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C3-42B1-A0AE-5600994FE7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C3-42B1-A0AE-5600994FE7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C3-42B1-A0AE-5600994FE78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-1.2824437017834533E-2</c:v>
                </c:pt>
                <c:pt idx="1">
                  <c:v>1.217930204572804</c:v>
                </c:pt>
                <c:pt idx="2">
                  <c:v>1.0492812042949384</c:v>
                </c:pt>
                <c:pt idx="3">
                  <c:v>0.27357609710550879</c:v>
                </c:pt>
                <c:pt idx="4">
                  <c:v>-0.78185158558990331</c:v>
                </c:pt>
                <c:pt idx="5">
                  <c:v>-1.3857976073906939</c:v>
                </c:pt>
                <c:pt idx="6">
                  <c:v>0.75432281603389617</c:v>
                </c:pt>
                <c:pt idx="12">
                  <c:v>0.26259969507627501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C3-42B1-A0AE-5600994FE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B-4DA7-936B-DB309EB9B598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B-4DA7-936B-DB309EB9B598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B-4DA7-936B-DB309EB9B5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B-4DA7-936B-DB309EB9B598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B-4DA7-936B-DB309EB9B5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EB-4DA7-936B-DB309EB9B5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2">
                  <c:v>1.4175824175824177</c:v>
                </c:pt>
                <c:pt idx="3">
                  <c:v>1.5174311926605504</c:v>
                </c:pt>
                <c:pt idx="4">
                  <c:v>1.7440476190476191</c:v>
                </c:pt>
                <c:pt idx="5">
                  <c:v>6.9256449165402127</c:v>
                </c:pt>
                <c:pt idx="6">
                  <c:v>2.8048780487804876</c:v>
                </c:pt>
                <c:pt idx="12">
                  <c:v>3.1001733102253035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EB-4DA7-936B-DB309EB9B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EB-4DA7-936B-DB309EB9B5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EB-4DA7-936B-DB309EB9B5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EB-4DA7-936B-DB309EB9B5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EB-4DA7-936B-DB309EB9B5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EB-4DA7-936B-DB309EB9B5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EB-4DA7-936B-DB309EB9B5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EB-4DA7-936B-DB309EB9B5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EB-4DA7-936B-DB309EB9B5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EB-4DA7-936B-DB309EB9B5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EB-4DA7-936B-DB309EB9B5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EB-4DA7-936B-DB309EB9B5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EB-4DA7-936B-DB309EB9B5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EB-4DA7-936B-DB309EB9B5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EB-4DA7-936B-DB309EB9B5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EB-4DA7-936B-DB309EB9B598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1.5025956321154177</c:v>
                </c:pt>
                <c:pt idx="1">
                  <c:v>0.30323425918993796</c:v>
                </c:pt>
                <c:pt idx="2">
                  <c:v>-0.35084474434445401</c:v>
                </c:pt>
                <c:pt idx="3">
                  <c:v>-8.3420032157381918E-3</c:v>
                </c:pt>
                <c:pt idx="4">
                  <c:v>-0.32485368449055585</c:v>
                </c:pt>
                <c:pt idx="5">
                  <c:v>5.1542950542812598</c:v>
                </c:pt>
                <c:pt idx="6">
                  <c:v>0.72964293906261934</c:v>
                </c:pt>
                <c:pt idx="12">
                  <c:v>1.3005831462908772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EB-4DA7-936B-DB309EB9B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E-4F5C-8B1D-95DACF76388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E-4F5C-8B1D-95DACF76388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E-4F5C-8B1D-95DACF7638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FE-4F5C-8B1D-95DACF76388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E-4F5C-8B1D-95DACF7638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FE-4F5C-8B1D-95DACF7638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3">
                  <c:v>2515</c:v>
                </c:pt>
                <c:pt idx="4">
                  <c:v>2055</c:v>
                </c:pt>
                <c:pt idx="5">
                  <c:v>2430</c:v>
                </c:pt>
                <c:pt idx="6">
                  <c:v>2241</c:v>
                </c:pt>
                <c:pt idx="12">
                  <c:v>19637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FE-4F5C-8B1D-95DACF763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FE-4F5C-8B1D-95DACF7638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FE-4F5C-8B1D-95DACF7638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FE-4F5C-8B1D-95DACF7638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FE-4F5C-8B1D-95DACF7638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FE-4F5C-8B1D-95DACF7638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E-4F5C-8B1D-95DACF7638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E-4F5C-8B1D-95DACF7638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FE-4F5C-8B1D-95DACF7638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FE-4F5C-8B1D-95DACF7638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FE-4F5C-8B1D-95DACF7638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FE-4F5C-8B1D-95DACF7638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FE-4F5C-8B1D-95DACF7638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FE-4F5C-8B1D-95DACF7638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FE-4F5C-8B1D-95DACF7638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FE-4F5C-8B1D-95DACF76388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-4.4587628865979334E-2</c:v>
                </c:pt>
                <c:pt idx="1">
                  <c:v>-0.1138549519105797</c:v>
                </c:pt>
                <c:pt idx="2">
                  <c:v>-7.8910418421791584E-2</c:v>
                </c:pt>
                <c:pt idx="3">
                  <c:v>-5.6992875890513717E-2</c:v>
                </c:pt>
                <c:pt idx="4">
                  <c:v>0.6761827079934748</c:v>
                </c:pt>
                <c:pt idx="5">
                  <c:v>0.40381282495667237</c:v>
                </c:pt>
                <c:pt idx="6">
                  <c:v>0.38589981447124311</c:v>
                </c:pt>
                <c:pt idx="12">
                  <c:v>5.9798154244697477E-2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FE-4F5C-8B1D-95DACF763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E-4491-8BC1-123FC9A8E8ED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E-4491-8BC1-123FC9A8E8ED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EE-4491-8BC1-123FC9A8E8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E-4491-8BC1-123FC9A8E8ED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E-4491-8BC1-123FC9A8E8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EE-4491-8BC1-123FC9A8E8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2">
                  <c:v>4.9396341463414632</c:v>
                </c:pt>
                <c:pt idx="3">
                  <c:v>5.0190854870775352</c:v>
                </c:pt>
                <c:pt idx="4">
                  <c:v>4.267153284671533</c:v>
                </c:pt>
                <c:pt idx="5">
                  <c:v>5.0065843621399173</c:v>
                </c:pt>
                <c:pt idx="6">
                  <c:v>5.1236055332440875</c:v>
                </c:pt>
                <c:pt idx="12">
                  <c:v>4.8814992106737281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EE-4491-8BC1-123FC9A8E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EE-4491-8BC1-123FC9A8E8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EE-4491-8BC1-123FC9A8E8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EE-4491-8BC1-123FC9A8E8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EE-4491-8BC1-123FC9A8E8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E-4491-8BC1-123FC9A8E8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E-4491-8BC1-123FC9A8E8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E-4491-8BC1-123FC9A8E8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E-4491-8BC1-123FC9A8E8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E-4491-8BC1-123FC9A8E8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E-4491-8BC1-123FC9A8E8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E-4491-8BC1-123FC9A8E8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EE-4491-8BC1-123FC9A8E8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E-4491-8BC1-123FC9A8E8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EE-4491-8BC1-123FC9A8E8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EE-4491-8BC1-123FC9A8E8ED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-0.20248811804916311</c:v>
                </c:pt>
                <c:pt idx="1">
                  <c:v>0.50207584428228369</c:v>
                </c:pt>
                <c:pt idx="2">
                  <c:v>0.45493883603536922</c:v>
                </c:pt>
                <c:pt idx="3">
                  <c:v>0.34941919536399979</c:v>
                </c:pt>
                <c:pt idx="4">
                  <c:v>-0.87558733523058763</c:v>
                </c:pt>
                <c:pt idx="5">
                  <c:v>-0.99688184236614852</c:v>
                </c:pt>
                <c:pt idx="6">
                  <c:v>-1.3099133288462035</c:v>
                </c:pt>
                <c:pt idx="12">
                  <c:v>-8.1045988743402297E-2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EE-4491-8BC1-123FC9A8E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25-4046-B10B-9182350F119E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5-4046-B10B-9182350F119E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25-4046-B10B-9182350F11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5-4046-B10B-9182350F119E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25-4046-B10B-9182350F11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25-4046-B10B-9182350F119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2">
                  <c:v>5.7968197879858661</c:v>
                </c:pt>
                <c:pt idx="3">
                  <c:v>5.5828635851183765</c:v>
                </c:pt>
                <c:pt idx="4">
                  <c:v>5.6463700234192036</c:v>
                </c:pt>
                <c:pt idx="5">
                  <c:v>6.0325288562434416</c:v>
                </c:pt>
                <c:pt idx="6">
                  <c:v>6.4310544611819234</c:v>
                </c:pt>
                <c:pt idx="12">
                  <c:v>5.7447662747347286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25-4046-B10B-9182350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25-4046-B10B-9182350F11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25-4046-B10B-9182350F11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25-4046-B10B-9182350F11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25-4046-B10B-9182350F11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25-4046-B10B-9182350F11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25-4046-B10B-9182350F11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25-4046-B10B-9182350F11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25-4046-B10B-9182350F11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25-4046-B10B-9182350F11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25-4046-B10B-9182350F11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25-4046-B10B-9182350F11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25-4046-B10B-9182350F11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25-4046-B10B-9182350F11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25-4046-B10B-9182350F11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25-4046-B10B-9182350F119E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-0.72342028843444073</c:v>
                </c:pt>
                <c:pt idx="1">
                  <c:v>-0.23576671057177023</c:v>
                </c:pt>
                <c:pt idx="2">
                  <c:v>0.137973258171594</c:v>
                </c:pt>
                <c:pt idx="3">
                  <c:v>1.6629818884609904E-2</c:v>
                </c:pt>
                <c:pt idx="4">
                  <c:v>-0.11327007940855971</c:v>
                </c:pt>
                <c:pt idx="5">
                  <c:v>-0.6391253415952951</c:v>
                </c:pt>
                <c:pt idx="6">
                  <c:v>-0.40794110750345336</c:v>
                </c:pt>
                <c:pt idx="12">
                  <c:v>-0.30484370966464702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25-4046-B10B-9182350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F-4E4B-B30E-2C7CAA9860C7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F-4E4B-B30E-2C7CAA9860C7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F-4E4B-B30E-2C7CAA9860C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F-4E4B-B30E-2C7CAA9860C7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8F-4E4B-B30E-2C7CAA9860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8F-4E4B-B30E-2C7CAA9860C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2">
                  <c:v>5.3603034134007581</c:v>
                </c:pt>
                <c:pt idx="3">
                  <c:v>5.9097472924187722</c:v>
                </c:pt>
                <c:pt idx="4">
                  <c:v>4.2142857142857144</c:v>
                </c:pt>
                <c:pt idx="5">
                  <c:v>5.3502538071065988</c:v>
                </c:pt>
                <c:pt idx="6">
                  <c:v>7.006872852233677</c:v>
                </c:pt>
                <c:pt idx="12">
                  <c:v>5.5973826020015398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8F-4E4B-B30E-2C7CAA986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8F-4E4B-B30E-2C7CAA9860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8F-4E4B-B30E-2C7CAA9860C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58F-4E4B-B30E-2C7CAA9860C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58F-4E4B-B30E-2C7CAA9860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8F-4E4B-B30E-2C7CAA9860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8F-4E4B-B30E-2C7CAA9860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8F-4E4B-B30E-2C7CAA9860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8F-4E4B-B30E-2C7CAA9860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8F-4E4B-B30E-2C7CAA9860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8F-4E4B-B30E-2C7CAA9860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8F-4E4B-B30E-2C7CAA9860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8F-4E4B-B30E-2C7CAA9860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8F-4E4B-B30E-2C7CAA9860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8F-4E4B-B30E-2C7CAA9860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8F-4E4B-B30E-2C7CAA9860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8F-4E4B-B30E-2C7CAA9860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8F-4E4B-B30E-2C7CAA9860C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-0.94059977953188145</c:v>
                </c:pt>
                <c:pt idx="1">
                  <c:v>0.43233508446317881</c:v>
                </c:pt>
                <c:pt idx="2">
                  <c:v>0.1829906380703612</c:v>
                </c:pt>
                <c:pt idx="3">
                  <c:v>-0.22824892686289111</c:v>
                </c:pt>
                <c:pt idx="4">
                  <c:v>-0.58834586466165373</c:v>
                </c:pt>
                <c:pt idx="5">
                  <c:v>-0.16773180440419289</c:v>
                </c:pt>
                <c:pt idx="6">
                  <c:v>-0.36102012435495201</c:v>
                </c:pt>
                <c:pt idx="12">
                  <c:v>-0.28182269601170518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8F-4E4B-B30E-2C7CAA986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54-482D-AA2A-CB80566C508A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4-482D-AA2A-CB80566C508A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54-482D-AA2A-CB80566C50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54-482D-AA2A-CB80566C508A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54-482D-AA2A-CB80566C50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54-482D-AA2A-CB80566C508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2">
                  <c:v>2.3010204081632653</c:v>
                </c:pt>
                <c:pt idx="3">
                  <c:v>2.639751552795031</c:v>
                </c:pt>
                <c:pt idx="4">
                  <c:v>2.4342105263157894</c:v>
                </c:pt>
                <c:pt idx="5">
                  <c:v>2.094736842105263</c:v>
                </c:pt>
                <c:pt idx="6">
                  <c:v>1.9395017793594307</c:v>
                </c:pt>
                <c:pt idx="12">
                  <c:v>2.3534545454545452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54-482D-AA2A-CB80566C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54-482D-AA2A-CB80566C50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54-482D-AA2A-CB80566C50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54-482D-AA2A-CB80566C50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54-482D-AA2A-CB80566C50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54-482D-AA2A-CB80566C50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54-482D-AA2A-CB80566C50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54-482D-AA2A-CB80566C50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54-482D-AA2A-CB80566C50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54-482D-AA2A-CB80566C50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54-482D-AA2A-CB80566C50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54-482D-AA2A-CB80566C50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54-482D-AA2A-CB80566C50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54-482D-AA2A-CB80566C50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54-482D-AA2A-CB80566C50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54-482D-AA2A-CB80566C508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-0.30619578447093376</c:v>
                </c:pt>
                <c:pt idx="1">
                  <c:v>1.2103283173734611</c:v>
                </c:pt>
                <c:pt idx="2">
                  <c:v>5.5658627087198376E-3</c:v>
                </c:pt>
                <c:pt idx="3">
                  <c:v>0.44905387837642641</c:v>
                </c:pt>
                <c:pt idx="4">
                  <c:v>0.56278195488721794</c:v>
                </c:pt>
                <c:pt idx="5">
                  <c:v>-1.0766917293233083</c:v>
                </c:pt>
                <c:pt idx="6">
                  <c:v>-1.3514073115496603</c:v>
                </c:pt>
                <c:pt idx="12">
                  <c:v>6.7408033826638292E-2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54-482D-AA2A-CB80566C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0D-4583-B58F-28A7FA03368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0D-4583-B58F-28A7FA03368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0D-4583-B58F-28A7FA0336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0D-4583-B58F-28A7FA03368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0D-4583-B58F-28A7FA0336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0D-4583-B58F-28A7FA0336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12">
                  <c:v>3.3604436229205175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0D-4583-B58F-28A7FA03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0D-4583-B58F-28A7FA0336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0D-4583-B58F-28A7FA0336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0D-4583-B58F-28A7FA0336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0D-4583-B58F-28A7FA0336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0D-4583-B58F-28A7FA0336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0D-4583-B58F-28A7FA0336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0D-4583-B58F-28A7FA0336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0D-4583-B58F-28A7FA0336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0D-4583-B58F-28A7FA0336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0D-4583-B58F-28A7FA0336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0D-4583-B58F-28A7FA0336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0D-4583-B58F-28A7FA0336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0D-4583-B58F-28A7FA0336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0D-4583-B58F-28A7FA0336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0D-4583-B58F-28A7FA03368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6">
                  <c:v>0.93650793650793629</c:v>
                </c:pt>
                <c:pt idx="12">
                  <c:v>-0.34632329437271547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0D-4583-B58F-28A7FA03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8A-4496-9A44-A445D4523CFC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A-4496-9A44-A445D4523CFC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8A-4496-9A44-A445D4523C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8A-4496-9A44-A445D4523CFC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8A-4496-9A44-A445D4523C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8A-4496-9A44-A445D4523C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2">
                  <c:v>3.9449541284403669</c:v>
                </c:pt>
                <c:pt idx="3">
                  <c:v>4.898305084745763</c:v>
                </c:pt>
                <c:pt idx="4">
                  <c:v>2.8717948717948718</c:v>
                </c:pt>
                <c:pt idx="5">
                  <c:v>5.0999999999999996</c:v>
                </c:pt>
                <c:pt idx="6">
                  <c:v>3.5438596491228069</c:v>
                </c:pt>
                <c:pt idx="12">
                  <c:v>4.3737373737373737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8A-4496-9A44-A445D452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8A-4496-9A44-A445D4523C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8A-4496-9A44-A445D4523C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8A-4496-9A44-A445D4523C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8A-4496-9A44-A445D4523C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8A-4496-9A44-A445D4523C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8A-4496-9A44-A445D4523C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8A-4496-9A44-A445D4523C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8A-4496-9A44-A445D4523C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8A-4496-9A44-A445D4523C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8A-4496-9A44-A445D4523C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8A-4496-9A44-A445D4523C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8A-4496-9A44-A445D4523C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8A-4496-9A44-A445D4523C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8A-4496-9A44-A445D4523C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8A-4496-9A44-A445D4523CFC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0.80528691166989042</c:v>
                </c:pt>
                <c:pt idx="1">
                  <c:v>0.11926961926961965</c:v>
                </c:pt>
                <c:pt idx="2">
                  <c:v>-0.46106090915361797</c:v>
                </c:pt>
                <c:pt idx="3">
                  <c:v>0.76368970013037796</c:v>
                </c:pt>
                <c:pt idx="4">
                  <c:v>-2.2115384615384612</c:v>
                </c:pt>
                <c:pt idx="5">
                  <c:v>2.0230769230769226</c:v>
                </c:pt>
                <c:pt idx="6">
                  <c:v>-2.1146769362430464</c:v>
                </c:pt>
                <c:pt idx="12">
                  <c:v>7.7629082705224839E-2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8A-4496-9A44-A445D452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0-45FC-BBF1-08FC37E65CDB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0-45FC-BBF1-08FC37E65CDB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40-45FC-BBF1-08FC37E65C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40-45FC-BBF1-08FC37E65CDB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40-45FC-BBF1-08FC37E65C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40-45FC-BBF1-08FC37E65C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12">
                  <c:v>3.3604436229205175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40-45FC-BBF1-08FC37E65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40-45FC-BBF1-08FC37E65C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40-45FC-BBF1-08FC37E65C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40-45FC-BBF1-08FC37E65C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40-45FC-BBF1-08FC37E65C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40-45FC-BBF1-08FC37E65C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40-45FC-BBF1-08FC37E65C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40-45FC-BBF1-08FC37E65C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40-45FC-BBF1-08FC37E65C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40-45FC-BBF1-08FC37E65C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40-45FC-BBF1-08FC37E65C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40-45FC-BBF1-08FC37E65C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40-45FC-BBF1-08FC37E65C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40-45FC-BBF1-08FC37E65C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40-45FC-BBF1-08FC37E65C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40-45FC-BBF1-08FC37E65CD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6">
                  <c:v>0.93650793650793629</c:v>
                </c:pt>
                <c:pt idx="12">
                  <c:v>-0.34632329437271547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40-45FC-BBF1-08FC37E65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D-4537-AC27-089063743357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D-4537-AC27-089063743357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DD-4537-AC27-0890637433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D-4537-AC27-089063743357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D-4537-AC27-0890637433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DD-4537-AC27-0890637433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2">
                  <c:v>7.32258064516129</c:v>
                </c:pt>
                <c:pt idx="3">
                  <c:v>4.5625</c:v>
                </c:pt>
                <c:pt idx="4">
                  <c:v>4</c:v>
                </c:pt>
                <c:pt idx="5">
                  <c:v>1</c:v>
                </c:pt>
                <c:pt idx="6">
                  <c:v>4.666666666666667</c:v>
                </c:pt>
                <c:pt idx="12">
                  <c:v>3.6279069767441858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DD-4537-AC27-08906374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DD-4537-AC27-0890637433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DD-4537-AC27-0890637433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DD-4537-AC27-0890637433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DD-4537-AC27-0890637433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DD-4537-AC27-0890637433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DD-4537-AC27-0890637433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DD-4537-AC27-0890637433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DD-4537-AC27-0890637433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DD-4537-AC27-0890637433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DD-4537-AC27-0890637433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DD-4537-AC27-0890637433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DD-4537-AC27-0890637433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DD-4537-AC27-0890637433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DD-4537-AC27-0890637433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DD-4537-AC27-089063743357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-1.1723259762309</c:v>
                </c:pt>
                <c:pt idx="1">
                  <c:v>-2.7864372469635623</c:v>
                </c:pt>
                <c:pt idx="2">
                  <c:v>3.0067911714770794</c:v>
                </c:pt>
                <c:pt idx="3">
                  <c:v>3.5625</c:v>
                </c:pt>
                <c:pt idx="4">
                  <c:v>0</c:v>
                </c:pt>
                <c:pt idx="5">
                  <c:v>0</c:v>
                </c:pt>
                <c:pt idx="6">
                  <c:v>-3.333333333333333</c:v>
                </c:pt>
                <c:pt idx="12">
                  <c:v>-1.1935215946843853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DD-4537-AC27-08906374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A4-47F0-878F-09A61A9D3B46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4-47F0-878F-09A61A9D3B46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A4-47F0-878F-09A61A9D3B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A4-47F0-878F-09A61A9D3B46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A4-47F0-878F-09A61A9D3B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A4-47F0-878F-09A61A9D3B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2">
                  <c:v>4.903225806451613</c:v>
                </c:pt>
                <c:pt idx="3">
                  <c:v>3.7142857142857144</c:v>
                </c:pt>
                <c:pt idx="4">
                  <c:v>1.0283018867924529</c:v>
                </c:pt>
                <c:pt idx="5">
                  <c:v>1.1547619047619047</c:v>
                </c:pt>
                <c:pt idx="6">
                  <c:v>6.1</c:v>
                </c:pt>
                <c:pt idx="12">
                  <c:v>2.4354066985645932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A4-47F0-878F-09A61A9D3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A4-47F0-878F-09A61A9D3B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A4-47F0-878F-09A61A9D3B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A4-47F0-878F-09A61A9D3B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A4-47F0-878F-09A61A9D3B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A4-47F0-878F-09A61A9D3B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A4-47F0-878F-09A61A9D3B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A4-47F0-878F-09A61A9D3B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A4-47F0-878F-09A61A9D3B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A4-47F0-878F-09A61A9D3B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A4-47F0-878F-09A61A9D3B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A4-47F0-878F-09A61A9D3B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A4-47F0-878F-09A61A9D3B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A4-47F0-878F-09A61A9D3B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A4-47F0-878F-09A61A9D3B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A4-47F0-878F-09A61A9D3B46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4.1484276729559753</c:v>
                </c:pt>
                <c:pt idx="1">
                  <c:v>-0.92339544513457517</c:v>
                </c:pt>
                <c:pt idx="2">
                  <c:v>2.403225806451613</c:v>
                </c:pt>
                <c:pt idx="3">
                  <c:v>-5.9107142857142856</c:v>
                </c:pt>
                <c:pt idx="4">
                  <c:v>0</c:v>
                </c:pt>
                <c:pt idx="5">
                  <c:v>0.15476190476190466</c:v>
                </c:pt>
                <c:pt idx="6">
                  <c:v>0</c:v>
                </c:pt>
                <c:pt idx="12">
                  <c:v>-1.8087793479470351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A4-47F0-878F-09A61A9D3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49-4B56-8DFE-62B979004C1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9-4B56-8DFE-62B979004C1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49-4B56-8DFE-62B979004C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49-4B56-8DFE-62B979004C1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49-4B56-8DFE-62B979004C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49-4B56-8DFE-62B979004C1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12">
                  <c:v>4.5504290968532901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49-4B56-8DFE-62B979004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49-4B56-8DFE-62B979004C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49-4B56-8DFE-62B979004C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49-4B56-8DFE-62B979004C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49-4B56-8DFE-62B979004C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49-4B56-8DFE-62B979004C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49-4B56-8DFE-62B979004C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49-4B56-8DFE-62B979004C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49-4B56-8DFE-62B979004C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49-4B56-8DFE-62B979004C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49-4B56-8DFE-62B979004C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49-4B56-8DFE-62B979004C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49-4B56-8DFE-62B979004C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49-4B56-8DFE-62B979004C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49-4B56-8DFE-62B979004C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49-4B56-8DFE-62B979004C1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6">
                  <c:v>-9.0537987935811692E-2</c:v>
                </c:pt>
                <c:pt idx="12">
                  <c:v>0.35632676187524126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49-4B56-8DFE-62B979004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F-43D6-AB15-57F18D534B8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F-43D6-AB15-57F18D534B8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F-43D6-AB15-57F18D534B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F-43D6-AB15-57F18D534B8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F-43D6-AB15-57F18D534B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8F-43D6-AB15-57F18D534B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3">
                  <c:v>887</c:v>
                </c:pt>
                <c:pt idx="4">
                  <c:v>854</c:v>
                </c:pt>
                <c:pt idx="5">
                  <c:v>953</c:v>
                </c:pt>
                <c:pt idx="6">
                  <c:v>863</c:v>
                </c:pt>
                <c:pt idx="12">
                  <c:v>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8F-43D6-AB15-57F18D53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8F-43D6-AB15-57F18D534B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8F-43D6-AB15-57F18D534B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8F-43D6-AB15-57F18D534B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8F-43D6-AB15-57F18D534B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8F-43D6-AB15-57F18D534B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8F-43D6-AB15-57F18D534B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8F-43D6-AB15-57F18D534B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8F-43D6-AB15-57F18D534B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8F-43D6-AB15-57F18D534B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8F-43D6-AB15-57F18D534B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8F-43D6-AB15-57F18D534B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8F-43D6-AB15-57F18D534B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8F-43D6-AB15-57F18D534B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8F-43D6-AB15-57F18D534B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8F-43D6-AB15-57F18D534B8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0.35877862595419852</c:v>
                </c:pt>
                <c:pt idx="1">
                  <c:v>-2.8790786948176272E-3</c:v>
                </c:pt>
                <c:pt idx="2">
                  <c:v>0.10654936461388065</c:v>
                </c:pt>
                <c:pt idx="3">
                  <c:v>0.15194805194805205</c:v>
                </c:pt>
                <c:pt idx="4">
                  <c:v>9.7686375321336838E-2</c:v>
                </c:pt>
                <c:pt idx="5">
                  <c:v>-0.20781379883624274</c:v>
                </c:pt>
                <c:pt idx="6">
                  <c:v>0.27474150664697183</c:v>
                </c:pt>
                <c:pt idx="12">
                  <c:v>8.7987519500779987E-2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8F-43D6-AB15-57F18D53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15-4767-9F86-3CF32DB383F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15-4767-9F86-3CF32DB383F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15-4767-9F86-3CF32DB383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15-4767-9F86-3CF32DB383F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15-4767-9F86-3CF32DB383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15-4767-9F86-3CF32DB383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2">
                  <c:v>4.4193222053616594</c:v>
                </c:pt>
                <c:pt idx="3">
                  <c:v>4.2811511701454776</c:v>
                </c:pt>
                <c:pt idx="4">
                  <c:v>3.8079139454475603</c:v>
                </c:pt>
                <c:pt idx="5">
                  <c:v>5.2276276276276272</c:v>
                </c:pt>
                <c:pt idx="6">
                  <c:v>4.87094310805651</c:v>
                </c:pt>
                <c:pt idx="12">
                  <c:v>4.5345721514787005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15-4767-9F86-3CF32DB3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15-4767-9F86-3CF32DB383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15-4767-9F86-3CF32DB383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15-4767-9F86-3CF32DB383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15-4767-9F86-3CF32DB383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15-4767-9F86-3CF32DB383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15-4767-9F86-3CF32DB383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15-4767-9F86-3CF32DB383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15-4767-9F86-3CF32DB383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15-4767-9F86-3CF32DB383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15-4767-9F86-3CF32DB383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15-4767-9F86-3CF32DB383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15-4767-9F86-3CF32DB383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15-4767-9F86-3CF32DB383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15-4767-9F86-3CF32DB383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15-4767-9F86-3CF32DB383F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-0.16359554959169209</c:v>
                </c:pt>
                <c:pt idx="1">
                  <c:v>0.60493320045251275</c:v>
                </c:pt>
                <c:pt idx="2">
                  <c:v>0.89952963837808131</c:v>
                </c:pt>
                <c:pt idx="3">
                  <c:v>0.54682515133670018</c:v>
                </c:pt>
                <c:pt idx="4">
                  <c:v>-0.34211333223929152</c:v>
                </c:pt>
                <c:pt idx="5">
                  <c:v>7.2572402478944475E-2</c:v>
                </c:pt>
                <c:pt idx="6">
                  <c:v>-6.9659007484580648E-2</c:v>
                </c:pt>
                <c:pt idx="12">
                  <c:v>0.36946741057462074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15-4767-9F86-3CF32DB3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6-4CA2-BC71-543CC6635D7C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6-4CA2-BC71-543CC6635D7C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66-4CA2-BC71-543CC6635D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6-4CA2-BC71-543CC6635D7C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66-4CA2-BC71-543CC6635D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66-4CA2-BC71-543CC6635D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66-4CA2-BC71-543CC6635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66-4CA2-BC71-543CC6635D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66-4CA2-BC71-543CC6635D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66-4CA2-BC71-543CC6635D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66-4CA2-BC71-543CC6635D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66-4CA2-BC71-543CC6635D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6-4CA2-BC71-543CC6635D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6-4CA2-BC71-543CC6635D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66-4CA2-BC71-543CC6635D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66-4CA2-BC71-543CC6635D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66-4CA2-BC71-543CC6635D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66-4CA2-BC71-543CC6635D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66-4CA2-BC71-543CC6635D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66-4CA2-BC71-543CC6635D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66-4CA2-BC71-543CC6635D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66-4CA2-BC71-543CC6635D7C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66-4CA2-BC71-543CC6635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48-432E-B0B9-5B4E2DD015B2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8-432E-B0B9-5B4E2DD015B2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48-432E-B0B9-5B4E2DD015B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48-432E-B0B9-5B4E2DD015B2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48-432E-B0B9-5B4E2DD015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48-432E-B0B9-5B4E2DD015B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48-432E-B0B9-5B4E2DD01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48-432E-B0B9-5B4E2DD015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48-432E-B0B9-5B4E2DD015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48-432E-B0B9-5B4E2DD015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48-432E-B0B9-5B4E2DD015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48-432E-B0B9-5B4E2DD015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48-432E-B0B9-5B4E2DD015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48-432E-B0B9-5B4E2DD015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48-432E-B0B9-5B4E2DD015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48-432E-B0B9-5B4E2DD015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48-432E-B0B9-5B4E2DD015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48-432E-B0B9-5B4E2DD015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48-432E-B0B9-5B4E2DD015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48-432E-B0B9-5B4E2DD015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48-432E-B0B9-5B4E2DD015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48-432E-B0B9-5B4E2DD015B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48-432E-B0B9-5B4E2DD01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6B-48BE-9B00-675EA23EEE7F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B-48BE-9B00-675EA23EEE7F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6B-48BE-9B00-675EA23EEE7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6B-48BE-9B00-675EA23EEE7F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6B-48BE-9B00-675EA23EEE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6B-48BE-9B00-675EA23EEE7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6B-48BE-9B00-675EA23EE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6B-48BE-9B00-675EA23EEE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7.2713903743315509</c:v>
                      </c:pt>
                      <c:pt idx="1">
                        <c:v>4.04</c:v>
                      </c:pt>
                      <c:pt idx="2">
                        <c:v>7.790909090909091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5.98615548455804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6B-48BE-9B00-675EA23EEE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6B-48BE-9B00-675EA23EEE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6B-48BE-9B00-675EA23EEE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6B-48BE-9B00-675EA23EEE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6B-48BE-9B00-675EA23EEE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6B-48BE-9B00-675EA23EEE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6B-48BE-9B00-675EA23EEE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6B-48BE-9B00-675EA23EEE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6B-48BE-9B00-675EA23EEE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6B-48BE-9B00-675EA23EEE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6B-48BE-9B00-675EA23EEE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6B-48BE-9B00-675EA23EEE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6B-48BE-9B00-675EA23EEE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6B-48BE-9B00-675EA23EEE7F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6B-48BE-9B00-675EA23EE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8-4064-8B23-B2F035BA0A53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8-4064-8B23-B2F035BA0A53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F8-4064-8B23-B2F035BA0A5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8-4064-8B23-B2F035BA0A53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F8-4064-8B23-B2F035BA0A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F8-4064-8B23-B2F035BA0A5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  <c:pt idx="2">
                  <c:v>0.62880000000000003</c:v>
                </c:pt>
                <c:pt idx="3">
                  <c:v>0.50619999999999998</c:v>
                </c:pt>
                <c:pt idx="4">
                  <c:v>0.35389999999999999</c:v>
                </c:pt>
                <c:pt idx="5">
                  <c:v>0.63619999999999999</c:v>
                </c:pt>
                <c:pt idx="6">
                  <c:v>0.4632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F8-4064-8B23-B2F035BA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F8-4064-8B23-B2F035BA0A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F8-4064-8B23-B2F035BA0A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F8-4064-8B23-B2F035BA0A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F8-4064-8B23-B2F035BA0A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F8-4064-8B23-B2F035BA0A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F8-4064-8B23-B2F035BA0A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F8-4064-8B23-B2F035BA0A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F8-4064-8B23-B2F035BA0A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F8-4064-8B23-B2F035BA0A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F8-4064-8B23-B2F035BA0A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F8-4064-8B23-B2F035BA0A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F8-4064-8B23-B2F035BA0A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F8-4064-8B23-B2F035BA0A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F8-4064-8B23-B2F035BA0A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F8-4064-8B23-B2F035BA0A5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-1.7390150006637461E-2</c:v>
                </c:pt>
                <c:pt idx="1">
                  <c:v>-7.6541459957476521E-3</c:v>
                </c:pt>
                <c:pt idx="2">
                  <c:v>-0.14518760195758562</c:v>
                </c:pt>
                <c:pt idx="3">
                  <c:v>-5.0459576064528333E-2</c:v>
                </c:pt>
                <c:pt idx="4">
                  <c:v>0.27992766726943952</c:v>
                </c:pt>
                <c:pt idx="5">
                  <c:v>0.18561311964219174</c:v>
                </c:pt>
                <c:pt idx="6">
                  <c:v>4.6543154089471406E-2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F8-4064-8B23-B2F035BA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D1-4C28-BABA-96D73E70B52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1-4C28-BABA-96D73E70B524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D1-4C28-BABA-96D73E70B52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D1-4C28-BABA-96D73E70B524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D1-4C28-BABA-96D73E70B52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D1-4C28-BABA-96D73E70B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D1-4C28-BABA-96D73E70B5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D1-4C28-BABA-96D73E70B5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D1-4C28-BABA-96D73E70B5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D1-4C28-BABA-96D73E70B5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D1-4C28-BABA-96D73E70B5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D1-4C28-BABA-96D73E70B5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D1-4C28-BABA-96D73E70B5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D1-4C28-BABA-96D73E70B5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D1-4C28-BABA-96D73E70B5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D1-4C28-BABA-96D73E70B5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D1-4C28-BABA-96D73E70B5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D1-4C28-BABA-96D73E70B5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D1-4C28-BABA-96D73E70B524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D1-4C28-BABA-96D73E70B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7C-4523-972F-3C424D444BD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C-4523-972F-3C424D444BD2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7C-4523-972F-3C424D444BD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7C-4523-972F-3C424D444BD2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7C-4523-972F-3C424D444BD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7C-4523-972F-3C424D444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7C-4523-972F-3C424D444B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7C-4523-972F-3C424D444B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7C-4523-972F-3C424D444B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7C-4523-972F-3C424D444B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7C-4523-972F-3C424D444B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7C-4523-972F-3C424D444B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7C-4523-972F-3C424D444B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7C-4523-972F-3C424D444B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7C-4523-972F-3C424D444B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7C-4523-972F-3C424D444B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7C-4523-972F-3C424D444B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7C-4523-972F-3C424D444B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7C-4523-972F-3C424D444BD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7C-4523-972F-3C424D444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EF-481D-B425-6A655308A4F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F-481D-B425-6A655308A4F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EF-481D-B425-6A655308A4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EF-481D-B425-6A655308A4F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EF-481D-B425-6A655308A4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EF-481D-B425-6A655308A4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  <c:pt idx="2">
                  <c:v>0.62770000000000004</c:v>
                </c:pt>
                <c:pt idx="3">
                  <c:v>0.50249999999999995</c:v>
                </c:pt>
                <c:pt idx="4">
                  <c:v>0.35609999999999997</c:v>
                </c:pt>
                <c:pt idx="5">
                  <c:v>0.6462</c:v>
                </c:pt>
                <c:pt idx="6">
                  <c:v>0.45829999999999999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EF-481D-B425-6A655308A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DEF-481D-B425-6A655308A4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0.39669184855626283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DEF-481D-B425-6A655308A4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EF-481D-B425-6A655308A4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EF-481D-B425-6A655308A4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EF-481D-B425-6A655308A4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EF-481D-B425-6A655308A4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EF-481D-B425-6A655308A4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EF-481D-B425-6A655308A4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EF-481D-B425-6A655308A4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EF-481D-B425-6A655308A4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EF-481D-B425-6A655308A4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EF-481D-B425-6A655308A4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EF-481D-B425-6A655308A4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EF-481D-B425-6A655308A4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EF-481D-B425-6A655308A4F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-1.1182108626198173E-2</c:v>
                </c:pt>
                <c:pt idx="1">
                  <c:v>-4.1586604446884445E-2</c:v>
                </c:pt>
                <c:pt idx="2">
                  <c:v>-0.14178288214383372</c:v>
                </c:pt>
                <c:pt idx="3">
                  <c:v>-5.2958914436487259E-2</c:v>
                </c:pt>
                <c:pt idx="4">
                  <c:v>0.30296377607025238</c:v>
                </c:pt>
                <c:pt idx="5">
                  <c:v>0.19644510275874838</c:v>
                </c:pt>
                <c:pt idx="6">
                  <c:v>5.0664832645575419E-2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EF-481D-B425-6A655308A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54-435E-9167-ED30D578B4D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4-435E-9167-ED30D578B4D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54-435E-9167-ED30D578B4D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54-435E-9167-ED30D578B4D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54-435E-9167-ED30D578B4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54-435E-9167-ED30D578B4D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54-435E-9167-ED30D578B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54-435E-9167-ED30D578B4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54-435E-9167-ED30D578B4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54-435E-9167-ED30D578B4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54-435E-9167-ED30D578B4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54-435E-9167-ED30D578B4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54-435E-9167-ED30D578B4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54-435E-9167-ED30D578B4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54-435E-9167-ED30D578B4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54-435E-9167-ED30D578B4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54-435E-9167-ED30D578B4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54-435E-9167-ED30D578B4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54-435E-9167-ED30D578B4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54-435E-9167-ED30D578B4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54-435E-9167-ED30D578B4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54-435E-9167-ED30D578B4D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54-435E-9167-ED30D578B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2330</c:v>
                </c:pt>
                <c:pt idx="1">
                  <c:v>3971</c:v>
                </c:pt>
                <c:pt idx="2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0-4F4F-8E6A-F422A79E107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1948</c:v>
                </c:pt>
                <c:pt idx="1">
                  <c:v>1830</c:v>
                </c:pt>
                <c:pt idx="2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0-4F4F-8E6A-F422A79E1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50-4F4F-8E6A-F422A79E107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50-4F4F-8E6A-F422A79E107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50-4F4F-8E6A-F422A79E107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0-4F4F-8E6A-F422A79E107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50-4F4F-8E6A-F422A79E107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50-4F4F-8E6A-F422A79E107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50-4F4F-8E6A-F422A79E107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50-4F4F-8E6A-F422A79E107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50-4F4F-8E6A-F422A79E107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0.40306228015725221</c:v>
                </c:pt>
                <c:pt idx="1">
                  <c:v>0.3786468032278088</c:v>
                </c:pt>
                <c:pt idx="2">
                  <c:v>0.21829091661493896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C50-4F4F-8E6A-F422A79E1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50-4F4F-8E6A-F422A79E107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50-4F4F-8E6A-F422A79E107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50-4F4F-8E6A-F422A79E107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50-4F4F-8E6A-F422A79E107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50-4F4F-8E6A-F422A79E107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50-4F4F-8E6A-F422A79E107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50-4F4F-8E6A-F422A79E107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50-4F4F-8E6A-F422A79E107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50-4F4F-8E6A-F422A79E107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50-4F4F-8E6A-F422A79E107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50-4F4F-8E6A-F422A79E107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50-4F4F-8E6A-F422A79E107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-0.16394849785407728</c:v>
                </c:pt>
                <c:pt idx="1">
                  <c:v>-0.53915890203978845</c:v>
                </c:pt>
                <c:pt idx="2">
                  <c:v>0.16061606160616071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50-4F4F-8E6A-F422A79E10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8-4864-AE23-851A39F1AC8E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8-4864-AE23-851A39F1AC8E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B8-4864-AE23-851A39F1AC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B8-4864-AE23-851A39F1AC8E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8-4864-AE23-851A39F1AC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8-4864-AE23-851A39F1AC8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3">
                  <c:v>554</c:v>
                </c:pt>
                <c:pt idx="4">
                  <c:v>266</c:v>
                </c:pt>
                <c:pt idx="5">
                  <c:v>394</c:v>
                </c:pt>
                <c:pt idx="6">
                  <c:v>291</c:v>
                </c:pt>
                <c:pt idx="12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B8-4864-AE23-851A39F1A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B8-4864-AE23-851A39F1AC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B8-4864-AE23-851A39F1AC8E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EB8-4864-AE23-851A39F1AC8E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758</c:v>
                      </c:pt>
                      <c:pt idx="1">
                        <c:v>615</c:v>
                      </c:pt>
                      <c:pt idx="2">
                        <c:v>831</c:v>
                      </c:pt>
                      <c:pt idx="3">
                        <c:v>809</c:v>
                      </c:pt>
                      <c:pt idx="4">
                        <c:v>307</c:v>
                      </c:pt>
                      <c:pt idx="5">
                        <c:v>307</c:v>
                      </c:pt>
                      <c:pt idx="6">
                        <c:v>195</c:v>
                      </c:pt>
                      <c:pt idx="7">
                        <c:v>416</c:v>
                      </c:pt>
                      <c:pt idx="8">
                        <c:v>444</c:v>
                      </c:pt>
                      <c:pt idx="9">
                        <c:v>557</c:v>
                      </c:pt>
                      <c:pt idx="10">
                        <c:v>793</c:v>
                      </c:pt>
                      <c:pt idx="11">
                        <c:v>779</c:v>
                      </c:pt>
                      <c:pt idx="12">
                        <c:v>6811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EB8-4864-AE23-851A39F1AC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B8-4864-AE23-851A39F1AC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B8-4864-AE23-851A39F1AC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B8-4864-AE23-851A39F1AC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B8-4864-AE23-851A39F1AC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B8-4864-AE23-851A39F1AC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B8-4864-AE23-851A39F1AC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B8-4864-AE23-851A39F1AC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B8-4864-AE23-851A39F1AC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B8-4864-AE23-851A39F1AC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B8-4864-AE23-851A39F1AC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B8-4864-AE23-851A39F1AC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B8-4864-AE23-851A39F1AC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B8-4864-AE23-851A39F1AC8E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-0.19281663516068048</c:v>
                </c:pt>
                <c:pt idx="1">
                  <c:v>-2.4804177545691863E-2</c:v>
                </c:pt>
                <c:pt idx="2">
                  <c:v>-0.12885462555066074</c:v>
                </c:pt>
                <c:pt idx="3">
                  <c:v>4.7258979206049156E-2</c:v>
                </c:pt>
                <c:pt idx="4">
                  <c:v>2.5</c:v>
                </c:pt>
                <c:pt idx="5">
                  <c:v>1.8345323741007196</c:v>
                </c:pt>
                <c:pt idx="6">
                  <c:v>-2.6755852842809347E-2</c:v>
                </c:pt>
                <c:pt idx="12">
                  <c:v>3.2317880794701992E-2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B8-4864-AE23-851A39F1A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36-45B4-9ADF-5AB887D57B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36-45B4-9ADF-5AB887D57B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36-45B4-9ADF-5AB887D57B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36-45B4-9ADF-5AB887D57BB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36-45B4-9ADF-5AB887D57BB6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6-45B4-9ADF-5AB887D57BB6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6-45B4-9ADF-5AB887D57BB6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6-45B4-9ADF-5AB887D57BB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6-45B4-9ADF-5AB887D57BB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6-45B4-9ADF-5AB887D57BB6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6-45B4-9ADF-5AB887D57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1948</c:v>
                </c:pt>
                <c:pt idx="1">
                  <c:v>1830</c:v>
                </c:pt>
                <c:pt idx="2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36-45B4-9ADF-5AB887D57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05-4581-9E57-5D052D313EB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05-4581-9E57-5D052D313EB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05-4581-9E57-5D052D313EB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05-4581-9E57-5D052D313EB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05-4581-9E57-5D052D313EB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05-4581-9E57-5D052D313EB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05-4581-9E57-5D052D313EB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05-4581-9E57-5D052D313EB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05-4581-9E57-5D052D313EB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05-4581-9E57-5D052D313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405-4581-9E57-5D052D313EB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05-4581-9E57-5D052D313EB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05-4581-9E57-5D052D313EB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05-4581-9E57-5D052D313EB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05-4581-9E57-5D052D313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405-4581-9E57-5D052D313EB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405-4581-9E57-5D052D313EB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05-4581-9E57-5D052D313EB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05-4581-9E57-5D052D313EB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05-4581-9E57-5D052D313EB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05-4581-9E57-5D052D313EB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05-4581-9E57-5D052D313EB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05-4581-9E57-5D052D313EB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05-4581-9E57-5D052D313EB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05-4581-9E57-5D052D313EB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05-4581-9E57-5D052D313EB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05-4581-9E57-5D052D313EB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05-4581-9E57-5D052D313EB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05-4581-9E57-5D052D313EB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05-4581-9E57-5D052D313EB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05-4581-9E57-5D052D313EB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05-4581-9E57-5D052D313EB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05-4581-9E57-5D052D313E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405-4581-9E57-5D052D313EB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05-4581-9E57-5D052D313E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405-4581-9E57-5D052D313E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405-4581-9E57-5D052D313E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405-4581-9E57-5D052D313E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405-4581-9E57-5D052D313E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405-4581-9E57-5D052D313E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405-4581-9E57-5D052D313E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405-4581-9E57-5D052D313E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405-4581-9E57-5D052D313E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405-4581-9E57-5D052D313E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405-4581-9E57-5D052D313E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405-4581-9E57-5D052D313E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405-4581-9E57-5D052D313E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405-4581-9E57-5D052D313E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405-4581-9E57-5D052D313EB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405-4581-9E57-5D052D313E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05-4581-9E57-5D052D313EB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05-4581-9E57-5D052D313EB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05-4581-9E57-5D052D313EB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05-4581-9E57-5D052D313EB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05-4581-9E57-5D052D313EB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05-4581-9E57-5D052D313EB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05-4581-9E57-5D052D313EB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05-4581-9E57-5D052D313EB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05-4581-9E57-5D052D313EB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05-4581-9E57-5D052D313EB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405-4581-9E57-5D052D313EB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405-4581-9E57-5D052D313EB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405-4581-9E57-5D052D313EB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405-4581-9E57-5D052D313EB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405-4581-9E57-5D052D313EB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405-4581-9E57-5D052D313E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405-4581-9E57-5D052D313EB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405-4581-9E57-5D052D313EB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405-4581-9E57-5D052D313EB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405-4581-9E57-5D052D313EB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405-4581-9E57-5D052D313EB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405-4581-9E57-5D052D313EB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405-4581-9E57-5D052D313EB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405-4581-9E57-5D052D313EB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405-4581-9E57-5D052D313EB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405-4581-9E57-5D052D313EB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405-4581-9E57-5D052D313EB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405-4581-9E57-5D052D313EB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405-4581-9E57-5D052D313EB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405-4581-9E57-5D052D313EB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405-4581-9E57-5D052D313EB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405-4581-9E57-5D052D313EB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405-4581-9E57-5D052D313EB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405-4581-9E57-5D052D313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967-4468-B395-0C18ADF1083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67-4468-B395-0C18ADF1083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67-4468-B395-0C18ADF1083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7-4468-B395-0C18ADF1083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67-4468-B395-0C18ADF10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13313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A-4CD0-94ED-6FE87E6F6E3D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7143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A-4CD0-94ED-6FE87E6F6E3D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4759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A-4CD0-94ED-6FE87E6F6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-0.33375332493350129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3A-4CD0-94ED-6FE87E6F6E3D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0.98468859921373886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3A-4CD0-94ED-6FE87E6F6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D7-40CA-A7CD-AE682F53047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D7-40CA-A7CD-AE682F53047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D7-40CA-A7CD-AE682F53047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D7-40CA-A7CD-AE682F53047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D7-40CA-A7CD-AE682F530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3345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6-4E5F-BF6A-E4DDC9AE9A8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2294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6-4E5F-BF6A-E4DDC9AE9A8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1925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26-4E5F-BF6A-E4DDC9AE9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-0.16085440278988661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26-4E5F-BF6A-E4DDC9AE9A8E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0.98819301848049279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26-4E5F-BF6A-E4DDC9AE9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48B-4C72-BFC1-60F6B4491D6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8B-4C72-BFC1-60F6B4491D6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B-4C72-BFC1-60F6B4491D6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B-4C72-BFC1-60F6B4491D6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8B-4C72-BFC1-60F6B4491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9968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D-438F-90D4-70C1C075B275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4849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DD-438F-90D4-70C1C075B275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2834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DD-438F-90D4-70C1C075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-0.41554959785522794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DD-438F-90D4-70C1C075B275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0.98232235701906412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DD-438F-90D4-70C1C075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4-4E8D-9DA1-C6C459AC52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D4-4E8D-9DA1-C6C459AC52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D4-4E8D-9DA1-C6C459AC52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5D4-4E8D-9DA1-C6C459AC52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5D4-4E8D-9DA1-C6C459AC52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5D4-4E8D-9DA1-C6C459AC52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D4-4E8D-9DA1-C6C459AC52B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D4-4E8D-9DA1-C6C459AC52B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D4-4E8D-9DA1-C6C459AC52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D4-4E8D-9DA1-C6C459AC52B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4-4E8D-9DA1-C6C459AC52B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4-4E8D-9DA1-C6C459AC52B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4-4E8D-9DA1-C6C459AC52B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4-4E8D-9DA1-C6C459AC52B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4-4E8D-9DA1-C6C459AC52B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4-4E8D-9DA1-C6C459AC52B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4-4E8D-9DA1-C6C459AC52B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D4-4E8D-9DA1-C6C459AC52B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D4-4E8D-9DA1-C6C459AC52B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5D4-4E8D-9DA1-C6C459AC52B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5D4-4E8D-9DA1-C6C459AC5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B-4908-9F5F-252B0DF36D1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B-4908-9F5F-252B0DF36D1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B-4908-9F5F-252B0DF36D1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B-4908-9F5F-252B0DF36D1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B-4908-9F5F-252B0DF36D1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B-4908-9F5F-252B0DF36D1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AB-4908-9F5F-252B0DF36D1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AB-4908-9F5F-252B0DF36D1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AB-4908-9F5F-252B0DF36D1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AB-4908-9F5F-252B0DF36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FAB-4908-9F5F-252B0DF36D1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AB-4908-9F5F-252B0DF36D1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B-4908-9F5F-252B0DF36D1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B-4908-9F5F-252B0DF36D1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AB-4908-9F5F-252B0DF36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FAB-4908-9F5F-252B0DF36D1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FAB-4908-9F5F-252B0DF36D1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AB-4908-9F5F-252B0DF36D1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AB-4908-9F5F-252B0DF36D1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AB-4908-9F5F-252B0DF36D1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AB-4908-9F5F-252B0DF36D1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AB-4908-9F5F-252B0DF36D1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AB-4908-9F5F-252B0DF36D1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AB-4908-9F5F-252B0DF36D1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AB-4908-9F5F-252B0DF36D1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AB-4908-9F5F-252B0DF36D1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AB-4908-9F5F-252B0DF36D1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AB-4908-9F5F-252B0DF36D1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AB-4908-9F5F-252B0DF36D1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AB-4908-9F5F-252B0DF36D1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AB-4908-9F5F-252B0DF36D1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AB-4908-9F5F-252B0DF36D1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AB-4908-9F5F-252B0DF36D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FAB-4908-9F5F-252B0DF36D1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AB-4908-9F5F-252B0DF36D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FAB-4908-9F5F-252B0DF36D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AB-4908-9F5F-252B0DF36D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FAB-4908-9F5F-252B0DF36D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AB-4908-9F5F-252B0DF36D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FAB-4908-9F5F-252B0DF36D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FAB-4908-9F5F-252B0DF36D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FAB-4908-9F5F-252B0DF36D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FAB-4908-9F5F-252B0DF36D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FAB-4908-9F5F-252B0DF36D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FAB-4908-9F5F-252B0DF36D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FAB-4908-9F5F-252B0DF36D1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FAB-4908-9F5F-252B0DF36D1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FAB-4908-9F5F-252B0DF36D1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FAB-4908-9F5F-252B0DF36D1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FAB-4908-9F5F-252B0DF36D1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AB-4908-9F5F-252B0DF36D1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AB-4908-9F5F-252B0DF36D1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AB-4908-9F5F-252B0DF36D1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AB-4908-9F5F-252B0DF36D1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AB-4908-9F5F-252B0DF36D1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AB-4908-9F5F-252B0DF36D1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AB-4908-9F5F-252B0DF36D1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AB-4908-9F5F-252B0DF36D1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AB-4908-9F5F-252B0DF36D1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AB-4908-9F5F-252B0DF36D1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AB-4908-9F5F-252B0DF36D1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FAB-4908-9F5F-252B0DF36D1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AB-4908-9F5F-252B0DF36D1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FAB-4908-9F5F-252B0DF36D1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AB-4908-9F5F-252B0DF36D1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FAB-4908-9F5F-252B0DF36D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FAB-4908-9F5F-252B0DF36D1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FAB-4908-9F5F-252B0DF36D1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FAB-4908-9F5F-252B0DF36D1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FAB-4908-9F5F-252B0DF36D1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FAB-4908-9F5F-252B0DF36D1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FAB-4908-9F5F-252B0DF36D1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AB-4908-9F5F-252B0DF36D1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FAB-4908-9F5F-252B0DF36D1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FAB-4908-9F5F-252B0DF36D1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FAB-4908-9F5F-252B0DF36D1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FAB-4908-9F5F-252B0DF36D1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FAB-4908-9F5F-252B0DF36D1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AB-4908-9F5F-252B0DF36D1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FAB-4908-9F5F-252B0DF36D1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FAB-4908-9F5F-252B0DF36D1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FAB-4908-9F5F-252B0DF36D1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FAB-4908-9F5F-252B0DF36D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FAB-4908-9F5F-252B0DF36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7-4873-B848-8B83A2BCF21F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7-4873-B848-8B83A2BCF21F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7-4873-B848-8B83A2BCF2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7-4873-B848-8B83A2BCF21F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B7-4873-B848-8B83A2BCF2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B7-4873-B848-8B83A2BCF2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3">
                  <c:v>161</c:v>
                </c:pt>
                <c:pt idx="4">
                  <c:v>152</c:v>
                </c:pt>
                <c:pt idx="5">
                  <c:v>190</c:v>
                </c:pt>
                <c:pt idx="6">
                  <c:v>281</c:v>
                </c:pt>
                <c:pt idx="12">
                  <c:v>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B7-4873-B848-8B83A2BCF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B7-4873-B848-8B83A2BCF2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B7-4873-B848-8B83A2BCF2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B7-4873-B848-8B83A2BCF2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B7-4873-B848-8B83A2BCF2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B7-4873-B848-8B83A2BCF2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7-4873-B848-8B83A2BCF2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B7-4873-B848-8B83A2BCF2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7-4873-B848-8B83A2BCF2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7-4873-B848-8B83A2BCF2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7-4873-B848-8B83A2BCF2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7-4873-B848-8B83A2BCF2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B7-4873-B848-8B83A2BCF2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B7-4873-B848-8B83A2BCF2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B7-4873-B848-8B83A2BCF2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B7-4873-B848-8B83A2BCF21F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-0.29520295202952029</c:v>
                </c:pt>
                <c:pt idx="1">
                  <c:v>-0.32225913621262459</c:v>
                </c:pt>
                <c:pt idx="2">
                  <c:v>-0.36363636363636365</c:v>
                </c:pt>
                <c:pt idx="3">
                  <c:v>-0.25116279069767444</c:v>
                </c:pt>
                <c:pt idx="4">
                  <c:v>1.1714285714285713</c:v>
                </c:pt>
                <c:pt idx="5">
                  <c:v>1.7142857142857144</c:v>
                </c:pt>
                <c:pt idx="6">
                  <c:v>4.1090909090909093</c:v>
                </c:pt>
                <c:pt idx="12">
                  <c:v>6.5891472868216949E-2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B7-4873-B848-8B83A2BCF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D-4888-AEC7-0046B32C417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D-4888-AEC7-0046B32C417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D-4888-AEC7-0046B32C4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-9.2782692870489236E-2</c:v>
                </c:pt>
                <c:pt idx="1">
                  <c:v>4.4071233503949259E-2</c:v>
                </c:pt>
                <c:pt idx="2">
                  <c:v>-0.32968099861303746</c:v>
                </c:pt>
                <c:pt idx="3">
                  <c:v>3.9759742031280076E-2</c:v>
                </c:pt>
                <c:pt idx="4">
                  <c:v>0.19261597389700658</c:v>
                </c:pt>
                <c:pt idx="5">
                  <c:v>0.14528265064943513</c:v>
                </c:pt>
                <c:pt idx="6">
                  <c:v>-6.1593668583788008E-2</c:v>
                </c:pt>
                <c:pt idx="7">
                  <c:v>-3.2673267326732702E-2</c:v>
                </c:pt>
                <c:pt idx="8">
                  <c:v>-0.22267464827250905</c:v>
                </c:pt>
                <c:pt idx="9">
                  <c:v>-9.5202149823364279E-2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D-4888-AEC7-0046B32C417E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0.13206152898344131</c:v>
                </c:pt>
                <c:pt idx="1">
                  <c:v>0.1046117244565912</c:v>
                </c:pt>
                <c:pt idx="2">
                  <c:v>7.9188745465448938E-3</c:v>
                </c:pt>
                <c:pt idx="3">
                  <c:v>0.38092359015195459</c:v>
                </c:pt>
                <c:pt idx="4">
                  <c:v>5.5097867655010374E-2</c:v>
                </c:pt>
                <c:pt idx="5">
                  <c:v>0.17308139744459408</c:v>
                </c:pt>
                <c:pt idx="6">
                  <c:v>3.1278980983559281E-2</c:v>
                </c:pt>
                <c:pt idx="7">
                  <c:v>2.4012229770249412E-2</c:v>
                </c:pt>
                <c:pt idx="8">
                  <c:v>4.1914489918304348E-2</c:v>
                </c:pt>
                <c:pt idx="9">
                  <c:v>4.9099316089750523E-2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DD-4888-AEC7-0046B32C4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93-482A-8930-12187547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93-482A-8930-12187547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93-482A-8930-12187547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93-482A-8930-12187547F4F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93-482A-8930-12187547F4F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E93-482A-8930-12187547F4F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93-482A-8930-12187547F4F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93-482A-8930-12187547F4F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93-482A-8930-12187547F4F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93-482A-8930-12187547F4F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3-482A-8930-12187547F4F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3-482A-8930-12187547F4F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3-482A-8930-12187547F4F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3-482A-8930-12187547F4F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3-482A-8930-12187547F4F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3-482A-8930-12187547F4F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3-482A-8930-12187547F4F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3-482A-8930-12187547F4F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3-482A-8930-12187547F4F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E93-482A-8930-12187547F4F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E93-482A-8930-12187547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7-427C-9862-FD7376E2618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7-427C-9862-FD7376E2618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7-427C-9862-FD7376E2618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7-427C-9862-FD7376E2618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27-427C-9862-FD7376E2618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27-427C-9862-FD7376E2618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27-427C-9862-FD7376E2618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27-427C-9862-FD7376E2618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27-427C-9862-FD7376E2618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27-427C-9862-FD7376E26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627-427C-9862-FD7376E2618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27-427C-9862-FD7376E2618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27-427C-9862-FD7376E2618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27-427C-9862-FD7376E2618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27-427C-9862-FD7376E26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627-427C-9862-FD7376E2618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627-427C-9862-FD7376E2618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27-427C-9862-FD7376E2618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27-427C-9862-FD7376E2618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27-427C-9862-FD7376E2618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27-427C-9862-FD7376E2618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27-427C-9862-FD7376E2618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27-427C-9862-FD7376E2618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27-427C-9862-FD7376E2618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27-427C-9862-FD7376E2618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27-427C-9862-FD7376E2618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27-427C-9862-FD7376E2618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27-427C-9862-FD7376E2618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27-427C-9862-FD7376E2618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27-427C-9862-FD7376E2618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27-427C-9862-FD7376E2618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27-427C-9862-FD7376E2618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27-427C-9862-FD7376E261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627-427C-9862-FD7376E2618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27-427C-9862-FD7376E261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627-427C-9862-FD7376E261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627-427C-9862-FD7376E261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627-427C-9862-FD7376E261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627-427C-9862-FD7376E261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627-427C-9862-FD7376E261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627-427C-9862-FD7376E261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627-427C-9862-FD7376E261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627-427C-9862-FD7376E261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627-427C-9862-FD7376E261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627-427C-9862-FD7376E261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627-427C-9862-FD7376E2618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627-427C-9862-FD7376E2618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627-427C-9862-FD7376E2618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627-427C-9862-FD7376E2618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627-427C-9862-FD7376E2618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27-427C-9862-FD7376E2618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27-427C-9862-FD7376E2618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27-427C-9862-FD7376E2618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27-427C-9862-FD7376E2618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27-427C-9862-FD7376E2618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27-427C-9862-FD7376E2618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27-427C-9862-FD7376E2618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27-427C-9862-FD7376E2618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27-427C-9862-FD7376E2618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27-427C-9862-FD7376E2618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27-427C-9862-FD7376E2618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27-427C-9862-FD7376E2618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27-427C-9862-FD7376E2618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27-427C-9862-FD7376E2618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627-427C-9862-FD7376E2618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627-427C-9862-FD7376E261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627-427C-9862-FD7376E2618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627-427C-9862-FD7376E2618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627-427C-9862-FD7376E2618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627-427C-9862-FD7376E2618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627-427C-9862-FD7376E2618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627-427C-9862-FD7376E2618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627-427C-9862-FD7376E2618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627-427C-9862-FD7376E2618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627-427C-9862-FD7376E2618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627-427C-9862-FD7376E2618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627-427C-9862-FD7376E2618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627-427C-9862-FD7376E2618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627-427C-9862-FD7376E2618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627-427C-9862-FD7376E2618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627-427C-9862-FD7376E2618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627-427C-9862-FD7376E2618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627-427C-9862-FD7376E261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627-427C-9862-FD7376E26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2-45B5-8F31-F74C269AC84B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2-45B5-8F31-F74C269AC84B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42-45B5-8F31-F74C269A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-0.17698076535196283</c:v>
                </c:pt>
                <c:pt idx="1">
                  <c:v>9.2238272436930391E-2</c:v>
                </c:pt>
                <c:pt idx="2">
                  <c:v>-0.16394849785407728</c:v>
                </c:pt>
                <c:pt idx="3">
                  <c:v>0.12025928242451811</c:v>
                </c:pt>
                <c:pt idx="4">
                  <c:v>5.9722934838378761E-2</c:v>
                </c:pt>
                <c:pt idx="5">
                  <c:v>4.4790349659046269E-2</c:v>
                </c:pt>
                <c:pt idx="6">
                  <c:v>-8.4263670625044473E-2</c:v>
                </c:pt>
                <c:pt idx="7">
                  <c:v>0.18747561451424111</c:v>
                </c:pt>
                <c:pt idx="8">
                  <c:v>0.184744469870328</c:v>
                </c:pt>
                <c:pt idx="9">
                  <c:v>6.447931526390871E-2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42-45B5-8F31-F74C269AC84B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0.11868686868686869</c:v>
                </c:pt>
                <c:pt idx="1">
                  <c:v>9.8569464276270558E-2</c:v>
                </c:pt>
                <c:pt idx="2">
                  <c:v>5.1509863028187637E-3</c:v>
                </c:pt>
                <c:pt idx="3">
                  <c:v>0.46887196573060447</c:v>
                </c:pt>
                <c:pt idx="4">
                  <c:v>5.4614204875984979E-2</c:v>
                </c:pt>
                <c:pt idx="5">
                  <c:v>0.13329102543762231</c:v>
                </c:pt>
                <c:pt idx="6">
                  <c:v>3.4052567560420965E-2</c:v>
                </c:pt>
                <c:pt idx="7">
                  <c:v>1.6095510074567665E-2</c:v>
                </c:pt>
                <c:pt idx="8">
                  <c:v>4.1070389761489239E-2</c:v>
                </c:pt>
                <c:pt idx="9">
                  <c:v>2.9597017293352373E-2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42-45B5-8F31-F74C269AC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AE-4FCE-8468-4149EBAB4A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AE-4FCE-8468-4149EBAB4A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AE-4FCE-8468-4149EBAB4A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AE-4FCE-8468-4149EBAB4AA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6AE-4FCE-8468-4149EBAB4A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AE-4FCE-8468-4149EBAB4AA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6AE-4FCE-8468-4149EBAB4AA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6AE-4FCE-8468-4149EBAB4AA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6AE-4FCE-8468-4149EBAB4AA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6AE-4FCE-8468-4149EBAB4AA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AE-4FCE-8468-4149EBAB4AA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E-4FCE-8468-4149EBAB4AA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E-4FCE-8468-4149EBAB4AA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E-4FCE-8468-4149EBAB4AA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E-4FCE-8468-4149EBAB4AA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AE-4FCE-8468-4149EBAB4AA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AE-4FCE-8468-4149EBAB4AA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AE-4FCE-8468-4149EBAB4AA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AE-4FCE-8468-4149EBAB4AA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6AE-4FCE-8468-4149EBAB4AA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AE-4FCE-8468-4149EBAB4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A9-4D9A-BD0D-CF26206407A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9-4D9A-BD0D-CF26206407A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9-4D9A-BD0D-CF26206407A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9-4D9A-BD0D-CF26206407A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9-4D9A-BD0D-CF26206407A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9-4D9A-BD0D-CF26206407A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9-4D9A-BD0D-CF26206407A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A9-4D9A-BD0D-CF26206407A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A9-4D9A-BD0D-CF26206407A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A9-4D9A-BD0D-CF2620640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DA9-4D9A-BD0D-CF26206407A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A9-4D9A-BD0D-CF26206407A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A9-4D9A-BD0D-CF26206407A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A9-4D9A-BD0D-CF26206407A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A9-4D9A-BD0D-CF2620640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DA9-4D9A-BD0D-CF26206407A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DA9-4D9A-BD0D-CF26206407A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A9-4D9A-BD0D-CF26206407A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A9-4D9A-BD0D-CF26206407A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A9-4D9A-BD0D-CF26206407A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A9-4D9A-BD0D-CF26206407A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A9-4D9A-BD0D-CF26206407A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A9-4D9A-BD0D-CF26206407A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A9-4D9A-BD0D-CF26206407A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A9-4D9A-BD0D-CF26206407A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A9-4D9A-BD0D-CF26206407A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A9-4D9A-BD0D-CF26206407A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A9-4D9A-BD0D-CF26206407A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A9-4D9A-BD0D-CF26206407A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A9-4D9A-BD0D-CF26206407A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A9-4D9A-BD0D-CF26206407A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A9-4D9A-BD0D-CF26206407A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A9-4D9A-BD0D-CF26206407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DA9-4D9A-BD0D-CF26206407A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DA9-4D9A-BD0D-CF26206407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DA9-4D9A-BD0D-CF26206407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DA9-4D9A-BD0D-CF26206407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DA9-4D9A-BD0D-CF26206407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DA9-4D9A-BD0D-CF26206407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DA9-4D9A-BD0D-CF26206407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DA9-4D9A-BD0D-CF26206407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DA9-4D9A-BD0D-CF26206407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DA9-4D9A-BD0D-CF26206407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DA9-4D9A-BD0D-CF26206407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DA9-4D9A-BD0D-CF26206407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DA9-4D9A-BD0D-CF26206407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DA9-4D9A-BD0D-CF26206407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DA9-4D9A-BD0D-CF26206407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DA9-4D9A-BD0D-CF26206407A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DA9-4D9A-BD0D-CF26206407A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A9-4D9A-BD0D-CF26206407A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A9-4D9A-BD0D-CF26206407A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A9-4D9A-BD0D-CF26206407A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A9-4D9A-BD0D-CF26206407A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A9-4D9A-BD0D-CF26206407A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A9-4D9A-BD0D-CF26206407A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A9-4D9A-BD0D-CF26206407A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A9-4D9A-BD0D-CF26206407A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DA9-4D9A-BD0D-CF26206407A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DA9-4D9A-BD0D-CF26206407A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DA9-4D9A-BD0D-CF26206407A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DA9-4D9A-BD0D-CF26206407A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DA9-4D9A-BD0D-CF26206407A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DA9-4D9A-BD0D-CF26206407A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DA9-4D9A-BD0D-CF26206407A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DA9-4D9A-BD0D-CF26206407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DA9-4D9A-BD0D-CF26206407A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DA9-4D9A-BD0D-CF26206407A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DA9-4D9A-BD0D-CF26206407A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DA9-4D9A-BD0D-CF26206407A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DA9-4D9A-BD0D-CF26206407A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DA9-4D9A-BD0D-CF26206407A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DA9-4D9A-BD0D-CF26206407A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DA9-4D9A-BD0D-CF26206407A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DA9-4D9A-BD0D-CF26206407A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DA9-4D9A-BD0D-CF26206407A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DA9-4D9A-BD0D-CF26206407A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DA9-4D9A-BD0D-CF26206407A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DA9-4D9A-BD0D-CF26206407A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DA9-4D9A-BD0D-CF26206407A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DA9-4D9A-BD0D-CF26206407A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DA9-4D9A-BD0D-CF26206407A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DA9-4D9A-BD0D-CF26206407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DA9-4D9A-BD0D-CF2620640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F-4681-B8B9-D42E08D5BA5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EF-4681-B8B9-D42E08D5BA5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EF-4681-B8B9-D42E08D5B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4.1072729922751794E-2</c:v>
                </c:pt>
                <c:pt idx="1">
                  <c:v>-1.676411812597145E-2</c:v>
                </c:pt>
                <c:pt idx="2">
                  <c:v>-0.40881147540983609</c:v>
                </c:pt>
                <c:pt idx="3">
                  <c:v>-0.15533608941969068</c:v>
                </c:pt>
                <c:pt idx="4">
                  <c:v>0.49012175511141742</c:v>
                </c:pt>
                <c:pt idx="5">
                  <c:v>0.2555073089776525</c:v>
                </c:pt>
                <c:pt idx="6">
                  <c:v>-1.0828025477707004E-2</c:v>
                </c:pt>
                <c:pt idx="7">
                  <c:v>-0.14525139664804465</c:v>
                </c:pt>
                <c:pt idx="8">
                  <c:v>-0.49244911359159549</c:v>
                </c:pt>
                <c:pt idx="9">
                  <c:v>-0.16948327729605384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EF-4681-B8B9-D42E08D5BA5B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0.15385079307641275</c:v>
                </c:pt>
                <c:pt idx="1">
                  <c:v>0.1144554438384726</c:v>
                </c:pt>
                <c:pt idx="2">
                  <c:v>1.2428166490044544E-2</c:v>
                </c:pt>
                <c:pt idx="3">
                  <c:v>0.23764291314499383</c:v>
                </c:pt>
                <c:pt idx="4">
                  <c:v>5.5885824566845009E-2</c:v>
                </c:pt>
                <c:pt idx="5">
                  <c:v>0.2379056924018024</c:v>
                </c:pt>
                <c:pt idx="6">
                  <c:v>2.6760405627783951E-2</c:v>
                </c:pt>
                <c:pt idx="7">
                  <c:v>3.6909715939931247E-2</c:v>
                </c:pt>
                <c:pt idx="8">
                  <c:v>4.3289651666709748E-2</c:v>
                </c:pt>
                <c:pt idx="9">
                  <c:v>8.0871393247003889E-2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EF-4681-B8B9-D42E08D5B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11054</c:v>
                </c:pt>
                <c:pt idx="1">
                  <c:v>20250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9-4A9B-BF2E-F7B3899FA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-0.45412345679012345</c:v>
                </c:pt>
                <c:pt idx="1">
                  <c:v>1.9946761313220942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9-4A9B-BF2E-F7B3899FA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6-44BB-B840-712F43E12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6-44BB-B840-712F43E12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C-4FCC-B7ED-CDDEDF7F5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C-4FCC-B7ED-CDDEDF7F5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F-4170-BEF1-812C095FAEB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F-4170-BEF1-812C095FAEB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F-4170-BEF1-812C095FAE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F-4170-BEF1-812C095FAEB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F-4170-BEF1-812C095FAE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F-4170-BEF1-812C095FAE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12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3F-4170-BEF1-812C095FA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3F-4170-BEF1-812C095FAE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3F-4170-BEF1-812C095FAE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3F-4170-BEF1-812C095FAE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3F-4170-BEF1-812C095FAE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3F-4170-BEF1-812C095FAE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3F-4170-BEF1-812C095FAE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3F-4170-BEF1-812C095FAE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3F-4170-BEF1-812C095FAE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3F-4170-BEF1-812C095FAE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3F-4170-BEF1-812C095FAE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3F-4170-BEF1-812C095FAE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3F-4170-BEF1-812C095FAE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3F-4170-BEF1-812C095FAE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3F-4170-BEF1-812C095FAE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3F-4170-BEF1-812C095FAEB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6">
                  <c:v>11.6</c:v>
                </c:pt>
                <c:pt idx="12">
                  <c:v>0.35588972431077703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3F-4170-BEF1-812C095FA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E0A2D6-5237-4873-A35C-6FB95AEE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Granadilla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363B91F-FC9F-4AD8-8647-35397176064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6C96B6-B5B0-F821-28C3-F08526212F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24C7A94-FF5F-F4BC-E91E-4DC56655B80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4E5AB3-2008-4B46-A73A-3FFA93FBB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B938E0-2D1E-47DB-B251-2D9BF1AC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97E38A-A3D8-4D45-883E-A5239E0C9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A2561E-1C1D-4E30-92EC-A7BB8920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D626C2-DD0F-4081-95B1-99523A32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2D9E9D-1350-44BA-A25B-9085B7C54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E02A52-1B87-41E0-8A2B-C39389689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5F8D6A-A80D-44D5-B206-21C33E55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23F3A2D-58DC-49FC-A5EC-CC9238DAEF9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F10324A-6712-90FD-2D9E-28FFE17154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74D4796-1CA8-0237-7273-5FE4B313DC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463B5A-107C-4CE9-BD71-DF47272FB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D87321-3411-40B2-9396-FA11478B9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C1517F-1420-4037-AE10-E9C13FFF1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19C7750-064F-4058-91A3-4C05A2B61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A003894-EEF4-418B-B2C1-85E0E869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-40,9%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2.885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59,7%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2.885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59,7%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F3E6A55-B227-4E76-A981-5D68EB4C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D47EA9-7DB3-43DD-B5DC-B7EAA2FF9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2767E64-528A-44E2-AD72-6A429BCA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1CD44E-6442-470E-888A-E41825724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4.759 viajeros 
cuota: 98,5%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A622127-E946-42F3-9701-B6F994C42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332C3D-5B5C-4A5F-875F-7584174B9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CD1BCC3-3697-4C85-843A-C2A9B56E7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B44559-25D9-4CCE-9C89-5B7118A5A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1.925 viajeros 
cuota: 98,8%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750AD2D-A3C2-4307-9170-5F8F2DDAE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5CA6F9-8DED-42C9-A1C1-FCDFBA674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DA449D0-BE79-4990-BE7E-AD19377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5B1A09-6E8A-4BA8-921C-ABA5BE7FF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2.834 viajeros 
cuota: 98,2%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2845B9E-A5B4-42BC-9189-269EE0461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ECCFB9-6387-4D2B-92E8-08CAC524F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0E38AEE-106F-4809-AF9A-2E3854496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59764CE-B5B7-4B15-B225-C4C7D32C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FAD38A9-E3EF-4393-B8BC-BF4AFC061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D39E025-3DEE-4D16-A81E-ED2B864F6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DA72E5-289B-446D-B6EF-E0FF27D6B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2664F90-86D2-41B1-AC88-488C1A1FB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2DBA94D-EEDE-4C52-AE5B-453A15653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CAB42C-3746-4659-9E19-520184021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6ED1F73-AC51-437F-A72A-E29EC8C0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F3E758-414B-4C7B-9DD4-9ECBB3A62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504AA2A-1153-4EA5-BCC8-9492233F5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3E336C8-3D89-4526-BFCD-1D1BFD5CB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A84103-5C3B-4AA3-B11F-F5D48B2E1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85F09A-89FE-44EC-9612-E091EBA08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B2A32E-E4A1-4E58-9D34-E9FBE9A3F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26AD84-E2D1-420C-B0D1-529F13B5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9A1AF1-68D4-4220-8191-51E67C497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F90196-8E18-4577-AD9C-905742A54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DC34FA-A1E5-470C-9089-7280BB65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48BD85-03BF-4C16-A32D-FBC6E2F08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EE888A-5BAA-4497-8117-FD6498C0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053445-DBFC-4DC8-8FCD-2CC07F2FE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C03E04-AEA1-40E3-9811-7403AF0AD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F8AE53-40C7-41D9-9313-53FD86D79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814B96-6D19-4F58-AD52-2C45E7C85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A600AA-D5CC-42AE-A787-A353B8E6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3C628D-E63A-415C-A6DB-D77CA4AC0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47D4A8-140D-437E-9A8F-951BD6929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ECE0DD-239F-48AE-86BB-B378B9A0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483560F-BE36-4936-9968-DB20A3D7A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513BB34-96CF-4B44-903B-D42257206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F92DA1F-8959-4A71-B146-3CA11124E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3A59F47-86F9-4550-809C-9FBC69B8A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A6FB9A-775D-49DA-AA98-AE1F7432D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F8A15D-843E-4165-8757-A4392D161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03037F-9463-47C8-94CE-06534F966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9A305A-B117-44DD-B508-82F206ACE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5B17F68-7F9D-43AC-9E6F-7782EF62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64D22E-ABD8-49C7-A3CB-57DFF791E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396F7F-423B-48D7-BA7B-9C29B91CB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7EA286-E228-4E5F-8A7F-563C30F4A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97AD1F-450A-47F9-9053-202C4F21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FA1C42-CB95-48C2-BFB4-B2D70143C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199F3F-5E64-40B6-937C-DF57790E1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C4BEB56-D696-4C10-8DC2-1931CE15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5DF35E-A49F-44E2-A6AF-963B54191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B58E9B9-0B54-4EAC-9DCA-E537AA5FC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703537-7551-43EB-B257-AB725B27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3A467B-73E9-4345-B75A-31B102752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6D169D-91AA-404F-939A-20E21987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36DDB13-B872-4845-9256-E59EF5E69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9902CB7-9CE5-4C2B-A8CF-1BF4A69ABF5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AF79F99-9BD0-7283-9D03-DBBBE2A47B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73D4934-FCC3-034E-4D17-92E4F4673A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B3A905-C5E7-49A1-80B2-70060C091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7AF2C5-CB1D-4812-A8C3-7477667F2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C15A088-CAEC-4904-BFF4-62BD449A0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49C31C-6B6C-4CC3-AC2E-17B0F11E0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565946-058E-4933-80F8-27C14D714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25F0586-7D64-4667-9145-E915D7390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0662C-9031-4423-A374-9A2307AC8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E79BB2-DBCF-4B60-B5EA-529B04FA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424AF-35AB-4C22-BFFF-7375DFEA6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8209CC-D85B-4EB0-B90F-E63D34054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4ECD62B-D2A5-4747-AE78-A08074C0819D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D8557AA-2CA6-7D5E-9963-11A0F1C634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46120B7-B5E5-6979-C906-BF924BA13A4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176307-4FA7-4245-A23C-48197EECB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28CFEC-80ED-4CB3-B735-6A477E48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1D3D6B9-8CBA-488A-8194-885365CB2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EE2C4-F806-4F8E-99D7-8FDDC93FC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78F3D8-1E43-47E8-9EDE-2154177F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3511FE1-CE8F-47C8-AF95-F4F6D4A8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10F915-B6C9-42CA-A01A-F87AE941C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91F427-BA0C-4B58-8A48-F2B7B843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854288-B175-4948-A591-A0F1B6FC0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0F68FA7-3585-4D70-99BE-58D75C0E1659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8F7A9F7-D66E-D1CB-8651-DB4801C6A9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BCD01F7-EF17-1FC6-8DB0-D5C25DF34DE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54F669-1CB4-4DE6-9F5D-4E00B8B16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1CF9E0-059A-4F07-B73F-3A467FBA6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E61559-16BC-4DAC-88B4-7ABC32E1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4290514-4C5F-460C-B2A9-59FDDEE9E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F6D31F-7768-42E0-A342-CE2C9918E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6A2CD94-F349-4168-A375-5860CF24E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B338C30-B02D-4E46-9D77-68EDB404E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5D8D300-76C3-488C-8170-19F126EA7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54D5436-8790-4FA8-AF3D-74A8B3DD7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043B7AC-938B-4E60-AAF2-4C7C1E478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0C4B8E9-4F2F-43BA-A276-BCF195DAB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FB25907-BE93-47F6-8737-5A78927F7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9330B70-9D94-4732-AFC9-0EA08A4A4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294E545-ED7E-419A-A9A4-A585EE62F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432317-01E5-4BDA-8998-B6D975E73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569A99-0255-468E-9391-641A23435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0AA29E-800C-4577-9FAF-A8A10A3E3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41E3DC-8ECE-4F0A-93B6-3F085659F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F12198-66C3-4197-AA43-D2B0D5D9E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1A2E4A-33B2-445B-BA52-A465657CF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0728B3-ECE2-492A-9AA9-0D136116C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1ECDABF-AC29-4037-B011-8A4882D58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B1512C0-7918-4E23-BE81-946F6DF15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32F0CC3-8717-4022-AB5A-353407F79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Granadilla de Abona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2078AA3-E130-4BE3-8299-DB8CA6C88081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DE680E5-4046-65E5-EA94-5927CC44F7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6A878A1-95E7-1E7B-C267-E03FDD70B9B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Granadilla de Abona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D10B8A-2A8B-496C-A78C-D05D97FF8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38DADB-F92E-4A8A-8B92-831EBA184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D0F6D4-A5BD-418F-B48D-708BA0B79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B3C0FB-A696-4233-B303-EB8DC2717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6E1202-2467-4112-BEF0-A8536ED0D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4FB6C3-84EB-4826-B553-5F4D52853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EE1701C-7D9F-4565-8CC1-7878703D93D5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D97FF33-2D74-9F8B-111A-6ACDC1EF7C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9B684E3-9C54-8466-3552-7B326CBB41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0294AB-71FD-40EB-B711-8B7E74435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0618F8-3BC3-4A62-8940-71FF0BC07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54E19E7-E294-445F-87F5-3584870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016B62-12C8-41AD-8851-7EDA4A3FC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958D1EB-9F32-4D4A-A14A-DF909E00B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3BACCF-2430-4AE6-8ED4-62F21CB9A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C953E83-56D9-4878-8746-074B996C4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83071DF-686D-4832-801E-FF222FEAE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C2DB4CB-0DEA-4F90-8249-D44787CEC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D3EDAAF-3F32-47DA-B3D9-C0B5C7C42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565A093-B929-4EFC-97C7-839903FCE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317EAE2-73B2-4F84-A9CF-9C207C57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B4FD17B-698F-4422-B374-3F3DA8074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AA43EA9-B54E-4398-AAC7-FB8A80B9C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D62CDD9-266F-444C-9F34-1729FF44F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7334E0-540F-46BF-B13F-930914985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10E61C-7E77-4CBB-82E9-AA61FA00F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637504-1F9E-4387-9FB9-808CC4A8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1F3BE6-9FDE-4BDB-A189-CABFC0064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42AF39F-E132-416C-B730-8F06FA4B1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2D0099-CAD7-4F08-862E-8EDFF8C1D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E84BF56-F45E-4F33-AFB5-BA4400000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FAA8524-47DA-47B7-8F14-C0C990E26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536864A-C917-4469-B508-3773CE860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2E12110-8D92-47BB-98FE-FF14CE67D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F44E12F-8BF2-48CA-82A6-6942AA6BA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EDA198D-C404-4EA4-8F15-EFC5FB4E8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2BD60C7-7C08-4AB6-BA8F-C884DC9A0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A07B08F-F841-4685-A0E7-CBF14C26F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FB75DE7-ECDA-4FFA-A6F9-E13A8E2B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E6B645-DE88-4225-8628-52A12674A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594385-FE1F-46F7-A426-06E9A2A12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BF2DCC-0652-4179-8C06-B8E6CB66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D92737F-9F1C-43C3-A691-B7BA693A2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37A931E-A83D-4C56-BE0D-CE36B6869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1891462-7354-4881-A674-08B26FC88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EFACFBA-FB07-4D86-B476-A438B2B7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1A92924-2AF0-45EC-BB09-747FECAD5D6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B95A1E7-C2C5-2139-E92C-A77AA92E91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C55F402-781A-EE9A-A44B-07F2FB6CC23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0F3CF5-91C4-4511-BCEE-479AD0866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BC0C0FA-F85C-47D5-B959-B9925F87C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35033A38-D36B-459D-A640-E54397C13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1161A0A-DB72-47E9-804E-496B7231B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4479017-1B2D-4E13-8F33-4CA47378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6BF29E-C33E-4A90-8200-E898536D8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1D15EE6-AAD4-4570-8F77-F1F23A1A8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A2D44-41DA-4366-A2F3-87F7F0F97A07}">
  <dimension ref="B1:M56"/>
  <sheetViews>
    <sheetView showGridLines="0" tabSelected="1" workbookViewId="0">
      <selection activeCell="J8" sqref="J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BB8B145-41CA-430E-A0A6-C2B3C5D82A09}"/>
    <hyperlink ref="B19" location="'Viajeros entr evol mensu TF'!A1" tooltip="Evolución mensual de viajeros entrentrados en Tenerife según lugar de residencia" display="Evolución mensual de viajeros entrados en Tenerife según lugar de residencia" xr:uid="{3723B07A-BAA7-4AC1-833D-6E342F08155A}"/>
    <hyperlink ref="B14" location="'Establecim aloj islas cat y tip'!A1" tooltip="Establecimientos alojativos Canarias e islas" display="Establecimientos alojativos Canarias e islas" xr:uid="{52E606AC-5C75-4889-A437-8BD7065D3E65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A9F2D62-44F0-4A11-975E-19CAD3335783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9848D1C-6374-440E-B7C1-6D89068287FA}"/>
    <hyperlink ref="B37" location="'Pernoctaciones lugar reside'!A1" tooltip="Pernoctaciones registradas en establecimientos alojativos de Canarias e islas según tipología y categoría" display="'Pernoctaciones lugar reside'!A1" xr:uid="{07A2EE2A-0F67-4CCA-AADA-7C845510FC76}"/>
    <hyperlink ref="B8" location="'Resumen indicadores (aloj)'!A1" tooltip="Resumen indicadores Tenerife" display="'Resumen indicadores (aloj)'!A1" xr:uid="{311B0E82-731B-44D1-8BF4-6FB9F00D5E90}"/>
    <hyperlink ref="B9" location="'Resumen indicadores municipios '!A1" tooltip="Resumen indicadores municipios Tenerife" display="Resumen indicadores municipios Tenerife" xr:uid="{B9E99ABD-9768-4A25-9831-A7D33B3EB1B1}"/>
    <hyperlink ref="B20" location="'Viajeros entr evol mensu TF cat'!A1" tooltip="Evolución mensual de viajeros entrentrados en Tenerife según lugar de residencia" display="'Viajeros entr evol mensu TF cat'!A1" xr:uid="{2F3BF6F5-7993-4006-B217-AFC3FFB5F4FB}"/>
    <hyperlink ref="B21" location="'Viajeros entr evol anual TF cat'!A1" tooltip="Evolución mensual de viajeros entrentrados en Tenerife según lugar de residencia" display="'Viajeros entr evol anual TF cat'!A1" xr:uid="{95356275-3D6E-4B5D-9995-53B8DE1D837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EF57024A-583C-44EB-9AC1-D95D5429DF66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6825A26-A307-457B-B861-E29D39ECFD31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CFBCF642-40BE-4EC1-9829-9E69C361AA22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CD6A3D46-936B-4FED-A624-2260ECE51135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989527ED-8854-479D-A211-C83E756D266B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7674494-046B-42DD-8F2A-1C24FB5D083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75CF0C34-E445-4C91-A2A5-6BEDE1BC7365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21996582-6E42-47F0-8EDD-C496087C6B3C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17CF6A61-6E58-4EAC-91E5-38342F9DBF6F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B822996-82D0-41BE-A879-42044524A97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9F400D6F-6C87-45AF-B700-2ECC13639980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CAAB2F5F-EDD1-4A65-AFC9-96BB99FA6D1F}"/>
    <hyperlink ref="B35" location="'Pernoctaciones evol mensu TF'!A1" tooltip="Evolución mensual de pernoctaciones en Tenerife según lugar de residencia" display="'Pernoctaciones evol mensu TF'!A1" xr:uid="{54878392-E243-4D37-9060-6E7F64ACCF1C}"/>
    <hyperlink ref="B36" location="'Pernocta evol mensu TF cat'!A1" tooltip="Evolución mensual de pernoctaciones en Tenerife según lugar de residencia" display="'Pernocta evol mensu TF cat'!A1" xr:uid="{58F8AF03-EFE4-4344-A9B7-1F080905B518}"/>
    <hyperlink ref="B38" location="'Pernoctaciones lugar residen ac'!A1" tooltip="Pernoctaciones registradas en establecimientos alojativos de Canarias e islas según tipología y categoría" display="'Pernoctaciones lugar residen ac'!A1" xr:uid="{3A93C234-57B8-41BD-83F0-1CDD6FB82F6E}"/>
    <hyperlink ref="B39" location="'Pernoctaciones lugar reside año'!A1" tooltip="Pernoctaciones registradas en establecimientos alojativos de Canarias e islas según tipología y categoría" display="'Pernoctaciones lugar reside año'!A1" xr:uid="{86700F14-320E-4F79-801D-4305E52024C8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4579B8D2-24AD-4E1E-B33A-B4CB0BF66D32}"/>
    <hyperlink ref="B41" location="'EM evol menusual lugar resd'!A1" tooltip="Evolución mensual de estancia media en Tenerife según lugar de residencia" display="'EM evol menusual lugar resd'!A1" xr:uid="{9A78874F-E03D-443F-A328-AD4BD77818EF}"/>
    <hyperlink ref="B42" location="'EM evol mensu TF cat '!A1" tooltip="Evolución mensual de estancia media en Tenerife según lugar de residencia" display="'EM evol mensu TF cat '!A1" xr:uid="{B9830A0A-68B2-4259-A0CA-6A86580E867F}"/>
    <hyperlink ref="B44" location="'tasa de ocupación evol mens'!A1" tooltip="Evolución mensual de estancia media en Tenerife según lugar de residencia" display="'tasa de ocupación evol mens'!A1" xr:uid="{0957E8D1-3429-4569-8DDB-D1419AAE926B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73326EC-E244-4C9E-81F1-6B7C0ADB7639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2627D97-7DDA-402D-865E-09B8C5F2BD36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D34482B-4E8A-428E-B2C4-19529B5F4DF6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031D398-ACE1-4AA5-9682-7417FC818752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E7DF57F7-16FE-48F7-8659-4044909A07E8}"/>
    <hyperlink ref="B47" location="'ADR municipios'!A1" display="Tarifa media diaria (ADR) Tenerife y municipios" xr:uid="{1040EEF9-E5FB-40BE-8D7B-E1B9C353F7F2}"/>
    <hyperlink ref="B48" location="'RevPAR  municipios'!A1" display="Ingresos medios por habitación (RevPar) Tenerife y municipios" xr:uid="{4ED80C3E-D69D-44ED-B59F-555D6A41BB9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E5949-75BD-4EA9-8E18-DAEBE44CD739}">
  <sheetPr>
    <tabColor theme="7" tint="0.79998168889431442"/>
  </sheetPr>
  <dimension ref="A4:O114"/>
  <sheetViews>
    <sheetView showGridLines="0" topLeftCell="I1" zoomScaleNormal="100" workbookViewId="0">
      <selection activeCell="AA63" sqref="AA6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3774</v>
      </c>
      <c r="D9" s="121">
        <v>-0.24820717131474102</v>
      </c>
      <c r="E9" s="120">
        <v>596</v>
      </c>
      <c r="F9" s="121">
        <f t="shared" ref="F9:L21" si="3">IFERROR(E9/C9-1,"-")</f>
        <v>-0.84207737148913619</v>
      </c>
      <c r="G9" s="120">
        <v>2563</v>
      </c>
      <c r="H9" s="121">
        <f t="shared" si="3"/>
        <v>3.300335570469799</v>
      </c>
      <c r="I9" s="120">
        <v>6916</v>
      </c>
      <c r="J9" s="121">
        <f t="shared" si="3"/>
        <v>1.6984003121342175</v>
      </c>
      <c r="K9" s="120">
        <v>4476</v>
      </c>
      <c r="L9" s="121">
        <f t="shared" si="3"/>
        <v>-0.35280508964719492</v>
      </c>
      <c r="M9" s="120">
        <v>4609</v>
      </c>
      <c r="N9" s="121">
        <f t="shared" ref="N9" si="4">IFERROR(M9/K9-1,"-")</f>
        <v>2.9714030384271561E-2</v>
      </c>
    </row>
    <row r="10" spans="1:15" x14ac:dyDescent="0.25">
      <c r="A10" s="1" t="s">
        <v>74</v>
      </c>
      <c r="B10" s="119" t="s">
        <v>75</v>
      </c>
      <c r="C10" s="120">
        <v>4632</v>
      </c>
      <c r="D10" s="121">
        <v>0.22507273208145984</v>
      </c>
      <c r="E10" s="120">
        <v>335</v>
      </c>
      <c r="F10" s="121">
        <f t="shared" si="3"/>
        <v>-0.92767702936096719</v>
      </c>
      <c r="G10" s="120">
        <v>2789</v>
      </c>
      <c r="H10" s="121">
        <f t="shared" si="3"/>
        <v>7.325373134328359</v>
      </c>
      <c r="I10" s="120">
        <v>4514</v>
      </c>
      <c r="J10" s="121">
        <f t="shared" si="3"/>
        <v>0.61850125493008257</v>
      </c>
      <c r="K10" s="120">
        <v>4771</v>
      </c>
      <c r="L10" s="121">
        <f t="shared" si="3"/>
        <v>5.6933983163491408E-2</v>
      </c>
      <c r="M10" s="120">
        <v>3980</v>
      </c>
      <c r="N10" s="121">
        <f>IFERROR(M10/K10-1,"-")</f>
        <v>-0.16579333473066438</v>
      </c>
    </row>
    <row r="11" spans="1:15" x14ac:dyDescent="0.25">
      <c r="A11" s="1" t="s">
        <v>76</v>
      </c>
      <c r="B11" s="119" t="s">
        <v>77</v>
      </c>
      <c r="C11" s="120">
        <v>1664</v>
      </c>
      <c r="D11" s="121">
        <v>-0.63185840707964602</v>
      </c>
      <c r="E11" s="120">
        <v>838</v>
      </c>
      <c r="F11" s="121">
        <f t="shared" si="3"/>
        <v>-0.49639423076923073</v>
      </c>
      <c r="G11" s="120">
        <v>3577</v>
      </c>
      <c r="H11" s="121">
        <f t="shared" si="3"/>
        <v>3.2684964200477324</v>
      </c>
      <c r="I11" s="120">
        <v>4873</v>
      </c>
      <c r="J11" s="121">
        <f t="shared" si="3"/>
        <v>0.36231478892927038</v>
      </c>
      <c r="K11" s="120">
        <v>5862</v>
      </c>
      <c r="L11" s="121">
        <f t="shared" si="3"/>
        <v>0.20295505848553264</v>
      </c>
      <c r="M11" s="120">
        <v>4020</v>
      </c>
      <c r="N11" s="121">
        <f>IFERROR(M11/K11-1,"-")</f>
        <v>-0.31422722620266119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596</v>
      </c>
      <c r="F12" s="121" t="str">
        <f t="shared" si="3"/>
        <v>-</v>
      </c>
      <c r="G12" s="120">
        <v>2979</v>
      </c>
      <c r="H12" s="121">
        <f t="shared" si="3"/>
        <v>3.9983221476510069</v>
      </c>
      <c r="I12" s="120">
        <v>4452</v>
      </c>
      <c r="J12" s="121">
        <f t="shared" si="3"/>
        <v>0.49446122860020147</v>
      </c>
      <c r="K12" s="120">
        <v>3875</v>
      </c>
      <c r="L12" s="121">
        <f t="shared" si="3"/>
        <v>-0.12960467205750226</v>
      </c>
      <c r="M12" s="120">
        <v>3213</v>
      </c>
      <c r="N12" s="121">
        <f>IFERROR(M12/K12-1,"-")</f>
        <v>-0.17083870967741932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1098</v>
      </c>
      <c r="F13" s="121" t="str">
        <f t="shared" si="3"/>
        <v>-</v>
      </c>
      <c r="G13" s="120">
        <v>2392</v>
      </c>
      <c r="H13" s="121">
        <f t="shared" si="3"/>
        <v>1.1785063752276868</v>
      </c>
      <c r="I13" s="120">
        <v>3611</v>
      </c>
      <c r="J13" s="121">
        <f t="shared" si="3"/>
        <v>0.50961538461538458</v>
      </c>
      <c r="K13" s="120">
        <v>1870</v>
      </c>
      <c r="L13" s="121">
        <f t="shared" si="3"/>
        <v>-0.48213791193575184</v>
      </c>
      <c r="M13" s="120">
        <v>2625</v>
      </c>
      <c r="N13" s="121">
        <f>IFERROR(M13/K13-1,"-")</f>
        <v>0.40374331550802145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1595</v>
      </c>
      <c r="F14" s="121" t="str">
        <f t="shared" si="3"/>
        <v>-</v>
      </c>
      <c r="G14" s="120">
        <v>2523</v>
      </c>
      <c r="H14" s="121">
        <f t="shared" si="3"/>
        <v>0.58181818181818179</v>
      </c>
      <c r="I14" s="120">
        <v>3080</v>
      </c>
      <c r="J14" s="121">
        <f t="shared" si="3"/>
        <v>0.22076892588188657</v>
      </c>
      <c r="K14" s="120">
        <v>2377</v>
      </c>
      <c r="L14" s="121">
        <f t="shared" si="3"/>
        <v>-0.22824675324675325</v>
      </c>
      <c r="M14" s="120">
        <v>3338</v>
      </c>
      <c r="N14" s="121">
        <f t="shared" ref="N14:N15" si="5">IFERROR(M14/K14-1,"-")</f>
        <v>0.40429112326461936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1838</v>
      </c>
      <c r="F15" s="121" t="str">
        <f t="shared" si="3"/>
        <v>-</v>
      </c>
      <c r="G15" s="120">
        <v>2342</v>
      </c>
      <c r="H15" s="121">
        <f t="shared" si="3"/>
        <v>0.27421109902067475</v>
      </c>
      <c r="I15" s="120">
        <v>2800</v>
      </c>
      <c r="J15" s="121">
        <f t="shared" si="3"/>
        <v>0.19555935098206656</v>
      </c>
      <c r="K15" s="120">
        <v>2508</v>
      </c>
      <c r="L15" s="121">
        <f t="shared" si="3"/>
        <v>-0.10428571428571431</v>
      </c>
      <c r="M15" s="120">
        <v>2685</v>
      </c>
      <c r="N15" s="121">
        <f t="shared" si="5"/>
        <v>7.0574162679425845E-2</v>
      </c>
    </row>
    <row r="16" spans="1:15" x14ac:dyDescent="0.25">
      <c r="A16" s="1" t="s">
        <v>86</v>
      </c>
      <c r="B16" s="119" t="s">
        <v>87</v>
      </c>
      <c r="C16" s="120">
        <v>1055</v>
      </c>
      <c r="D16" s="121">
        <v>-0.69925883694412772</v>
      </c>
      <c r="E16" s="120">
        <v>2316</v>
      </c>
      <c r="F16" s="121">
        <f t="shared" si="3"/>
        <v>1.195260663507109</v>
      </c>
      <c r="G16" s="120">
        <v>3343</v>
      </c>
      <c r="H16" s="121">
        <f t="shared" si="3"/>
        <v>0.44343696027633861</v>
      </c>
      <c r="I16" s="120">
        <v>3080</v>
      </c>
      <c r="J16" s="121">
        <f t="shared" si="3"/>
        <v>-7.8671851630272238E-2</v>
      </c>
      <c r="K16" s="120">
        <v>3161</v>
      </c>
      <c r="L16" s="121">
        <f t="shared" si="3"/>
        <v>2.6298701298701266E-2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220</v>
      </c>
      <c r="D17" s="121">
        <v>-0.9370349170005724</v>
      </c>
      <c r="E17" s="120">
        <v>2289</v>
      </c>
      <c r="F17" s="121">
        <f t="shared" si="3"/>
        <v>9.4045454545454543</v>
      </c>
      <c r="G17" s="120">
        <v>3143</v>
      </c>
      <c r="H17" s="121">
        <f t="shared" si="3"/>
        <v>0.37308868501529058</v>
      </c>
      <c r="I17" s="120">
        <v>3734</v>
      </c>
      <c r="J17" s="121">
        <f t="shared" si="3"/>
        <v>0.18803690741329948</v>
      </c>
      <c r="K17" s="120">
        <v>3135</v>
      </c>
      <c r="L17" s="121">
        <f t="shared" si="3"/>
        <v>-0.16041778253883232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283</v>
      </c>
      <c r="D18" s="121">
        <v>-0.9188879335053024</v>
      </c>
      <c r="E18" s="120">
        <v>3184</v>
      </c>
      <c r="F18" s="121">
        <f t="shared" si="3"/>
        <v>10.250883392226148</v>
      </c>
      <c r="G18" s="120">
        <v>3407</v>
      </c>
      <c r="H18" s="121">
        <f t="shared" si="3"/>
        <v>7.0037688442211143E-2</v>
      </c>
      <c r="I18" s="120">
        <v>4248</v>
      </c>
      <c r="J18" s="121">
        <f t="shared" si="3"/>
        <v>0.24684473143528041</v>
      </c>
      <c r="K18" s="120">
        <v>3960</v>
      </c>
      <c r="L18" s="121">
        <f t="shared" si="3"/>
        <v>-6.7796610169491567E-2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452</v>
      </c>
      <c r="D19" s="121">
        <v>-0.90131004366812228</v>
      </c>
      <c r="E19" s="120">
        <v>2997</v>
      </c>
      <c r="F19" s="121">
        <f t="shared" si="3"/>
        <v>5.6305309734513278</v>
      </c>
      <c r="G19" s="120">
        <v>4018</v>
      </c>
      <c r="H19" s="121">
        <f t="shared" si="3"/>
        <v>0.34067400734067399</v>
      </c>
      <c r="I19" s="120">
        <v>4366</v>
      </c>
      <c r="J19" s="121">
        <f t="shared" si="3"/>
        <v>8.661025385764054E-2</v>
      </c>
      <c r="K19" s="120">
        <v>3262</v>
      </c>
      <c r="L19" s="121">
        <f t="shared" si="3"/>
        <v>-0.25286303252404951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469</v>
      </c>
      <c r="D20" s="121">
        <v>-0.87069203198235456</v>
      </c>
      <c r="E20" s="120">
        <v>2479</v>
      </c>
      <c r="F20" s="121">
        <f t="shared" si="3"/>
        <v>4.2857142857142856</v>
      </c>
      <c r="G20" s="120">
        <v>4675</v>
      </c>
      <c r="H20" s="121">
        <f t="shared" si="3"/>
        <v>0.8858410649455426</v>
      </c>
      <c r="I20" s="120">
        <v>5492</v>
      </c>
      <c r="J20" s="121">
        <f t="shared" si="3"/>
        <v>0.17475935828877009</v>
      </c>
      <c r="K20" s="120">
        <v>4480</v>
      </c>
      <c r="L20" s="121">
        <f t="shared" si="3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12633</v>
      </c>
      <c r="D21" s="124">
        <v>-0.71973999467565886</v>
      </c>
      <c r="E21" s="123">
        <v>20161</v>
      </c>
      <c r="F21" s="124">
        <f t="shared" si="3"/>
        <v>0.59589962795852136</v>
      </c>
      <c r="G21" s="123">
        <v>37751</v>
      </c>
      <c r="H21" s="124">
        <f t="shared" si="3"/>
        <v>0.87247656366251669</v>
      </c>
      <c r="I21" s="123">
        <v>51166</v>
      </c>
      <c r="J21" s="124">
        <f t="shared" si="3"/>
        <v>0.3553548250377474</v>
      </c>
      <c r="K21" s="123">
        <v>43737</v>
      </c>
      <c r="L21" s="124">
        <f t="shared" si="3"/>
        <v>-0.14519407418989172</v>
      </c>
      <c r="M21" s="123">
        <v>24470</v>
      </c>
      <c r="N21" s="124">
        <v>-4.9302614709196169E-2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3026</v>
      </c>
      <c r="D31" s="121">
        <v>-0.31800766283524906</v>
      </c>
      <c r="E31" s="120">
        <v>596</v>
      </c>
      <c r="F31" s="121">
        <f t="shared" ref="F31:L43" si="9">IFERROR(E31/C31-1,"-")</f>
        <v>-0.80304031725049574</v>
      </c>
      <c r="G31" s="120">
        <v>2563</v>
      </c>
      <c r="H31" s="121">
        <f t="shared" si="9"/>
        <v>3.300335570469799</v>
      </c>
      <c r="I31" s="120">
        <v>6858</v>
      </c>
      <c r="J31" s="121">
        <f t="shared" si="9"/>
        <v>1.6757705813499806</v>
      </c>
      <c r="K31" s="120">
        <v>4426</v>
      </c>
      <c r="L31" s="121">
        <f t="shared" si="9"/>
        <v>-0.35462233887430739</v>
      </c>
      <c r="M31" s="120">
        <v>4533</v>
      </c>
      <c r="N31" s="121">
        <f t="shared" ref="N31:N37" si="10">IFERROR(M31/K31-1,"-")</f>
        <v>2.4175327609579744E-2</v>
      </c>
    </row>
    <row r="32" spans="1:15" x14ac:dyDescent="0.25">
      <c r="B32" s="119" t="s">
        <v>75</v>
      </c>
      <c r="C32" s="120">
        <v>3832</v>
      </c>
      <c r="D32" s="121">
        <v>0.10241657077100119</v>
      </c>
      <c r="E32" s="120">
        <v>335</v>
      </c>
      <c r="F32" s="121">
        <f t="shared" si="9"/>
        <v>-0.9125782881002088</v>
      </c>
      <c r="G32" s="120">
        <v>2789</v>
      </c>
      <c r="H32" s="121">
        <f t="shared" si="9"/>
        <v>7.325373134328359</v>
      </c>
      <c r="I32" s="120">
        <v>4457</v>
      </c>
      <c r="J32" s="121">
        <f t="shared" si="9"/>
        <v>0.59806382215847975</v>
      </c>
      <c r="K32" s="120">
        <v>4712</v>
      </c>
      <c r="L32" s="121">
        <f t="shared" si="9"/>
        <v>5.7213372223468673E-2</v>
      </c>
      <c r="M32" s="120">
        <v>3908</v>
      </c>
      <c r="N32" s="121">
        <f t="shared" si="10"/>
        <v>-0.17062818336162988</v>
      </c>
    </row>
    <row r="33" spans="2:15" x14ac:dyDescent="0.25">
      <c r="B33" s="119" t="s">
        <v>77</v>
      </c>
      <c r="C33" s="120">
        <v>1334</v>
      </c>
      <c r="D33" s="121">
        <v>-0.67777777777777781</v>
      </c>
      <c r="E33" s="120">
        <v>838</v>
      </c>
      <c r="F33" s="121">
        <f t="shared" si="9"/>
        <v>-0.37181409295352319</v>
      </c>
      <c r="G33" s="120">
        <v>3577</v>
      </c>
      <c r="H33" s="121">
        <f t="shared" si="9"/>
        <v>3.2684964200477324</v>
      </c>
      <c r="I33" s="120">
        <v>4813</v>
      </c>
      <c r="J33" s="121">
        <f t="shared" si="9"/>
        <v>0.3455409561084708</v>
      </c>
      <c r="K33" s="120">
        <v>5785</v>
      </c>
      <c r="L33" s="121">
        <f t="shared" si="9"/>
        <v>0.20195304383960111</v>
      </c>
      <c r="M33" s="120">
        <v>3954</v>
      </c>
      <c r="N33" s="121">
        <f t="shared" si="10"/>
        <v>-0.3165082108902334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596</v>
      </c>
      <c r="F34" s="121" t="str">
        <f t="shared" si="9"/>
        <v>-</v>
      </c>
      <c r="G34" s="120">
        <v>2979</v>
      </c>
      <c r="H34" s="121">
        <f t="shared" si="9"/>
        <v>3.9983221476510069</v>
      </c>
      <c r="I34" s="120">
        <v>4396</v>
      </c>
      <c r="J34" s="121">
        <f t="shared" si="9"/>
        <v>0.47566297415240011</v>
      </c>
      <c r="K34" s="120">
        <v>3828</v>
      </c>
      <c r="L34" s="121">
        <f t="shared" si="9"/>
        <v>-0.12920837124658779</v>
      </c>
      <c r="M34" s="120">
        <v>3162</v>
      </c>
      <c r="N34" s="121">
        <f t="shared" si="10"/>
        <v>-0.1739811912225705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1098</v>
      </c>
      <c r="F35" s="121" t="str">
        <f t="shared" si="9"/>
        <v>-</v>
      </c>
      <c r="G35" s="120">
        <v>2392</v>
      </c>
      <c r="H35" s="121">
        <f t="shared" si="9"/>
        <v>1.1785063752276868</v>
      </c>
      <c r="I35" s="120">
        <v>3579</v>
      </c>
      <c r="J35" s="121">
        <f t="shared" si="9"/>
        <v>0.49623745819397991</v>
      </c>
      <c r="K35" s="120">
        <v>1833</v>
      </c>
      <c r="L35" s="121">
        <f t="shared" si="9"/>
        <v>-0.48784576697401505</v>
      </c>
      <c r="M35" s="120">
        <v>2603</v>
      </c>
      <c r="N35" s="121">
        <f t="shared" si="10"/>
        <v>0.42007637752318594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1595</v>
      </c>
      <c r="F36" s="121" t="str">
        <f t="shared" si="9"/>
        <v>-</v>
      </c>
      <c r="G36" s="120">
        <v>2523</v>
      </c>
      <c r="H36" s="121">
        <f t="shared" si="9"/>
        <v>0.58181818181818179</v>
      </c>
      <c r="I36" s="120">
        <v>3022</v>
      </c>
      <c r="J36" s="121">
        <f t="shared" si="9"/>
        <v>0.19778042013476016</v>
      </c>
      <c r="K36" s="120">
        <v>2354</v>
      </c>
      <c r="L36" s="121">
        <f t="shared" si="9"/>
        <v>-0.22104566512243551</v>
      </c>
      <c r="M36" s="120">
        <v>3330</v>
      </c>
      <c r="N36" s="121">
        <f t="shared" si="10"/>
        <v>0.4146134239592183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1838</v>
      </c>
      <c r="F37" s="121" t="str">
        <f t="shared" si="9"/>
        <v>-</v>
      </c>
      <c r="G37" s="120">
        <v>2342</v>
      </c>
      <c r="H37" s="121">
        <f t="shared" si="9"/>
        <v>0.27421109902067475</v>
      </c>
      <c r="I37" s="120">
        <v>2765</v>
      </c>
      <c r="J37" s="121">
        <f t="shared" si="9"/>
        <v>0.18061485909479069</v>
      </c>
      <c r="K37" s="120">
        <v>2458</v>
      </c>
      <c r="L37" s="121">
        <f t="shared" si="9"/>
        <v>-0.1110307414104883</v>
      </c>
      <c r="M37" s="120">
        <v>2619</v>
      </c>
      <c r="N37" s="121">
        <f t="shared" si="10"/>
        <v>6.5500406834825053E-2</v>
      </c>
    </row>
    <row r="38" spans="2:15" x14ac:dyDescent="0.25">
      <c r="B38" s="119" t="s">
        <v>87</v>
      </c>
      <c r="C38" s="120">
        <v>1055</v>
      </c>
      <c r="D38" s="121">
        <v>-0.66989987484355451</v>
      </c>
      <c r="E38" s="120">
        <v>2316</v>
      </c>
      <c r="F38" s="121">
        <f t="shared" si="9"/>
        <v>1.195260663507109</v>
      </c>
      <c r="G38" s="120">
        <v>3343</v>
      </c>
      <c r="H38" s="121">
        <f t="shared" si="9"/>
        <v>0.44343696027633861</v>
      </c>
      <c r="I38" s="120">
        <v>3033</v>
      </c>
      <c r="J38" s="121">
        <f t="shared" si="9"/>
        <v>-9.2731079868381694E-2</v>
      </c>
      <c r="K38" s="120">
        <v>3098</v>
      </c>
      <c r="L38" s="121">
        <f t="shared" si="9"/>
        <v>2.1430926475436873E-2</v>
      </c>
      <c r="M38" s="120"/>
      <c r="N38" s="121"/>
    </row>
    <row r="39" spans="2:15" x14ac:dyDescent="0.25">
      <c r="B39" s="119" t="s">
        <v>89</v>
      </c>
      <c r="C39" s="120">
        <v>220</v>
      </c>
      <c r="D39" s="121">
        <v>-0.92532247114731836</v>
      </c>
      <c r="E39" s="120">
        <v>2289</v>
      </c>
      <c r="F39" s="121">
        <f t="shared" si="9"/>
        <v>9.4045454545454543</v>
      </c>
      <c r="G39" s="120">
        <v>3143</v>
      </c>
      <c r="H39" s="121">
        <f t="shared" si="9"/>
        <v>0.37308868501529058</v>
      </c>
      <c r="I39" s="120">
        <v>3673</v>
      </c>
      <c r="J39" s="121">
        <f t="shared" si="9"/>
        <v>0.16862869869551389</v>
      </c>
      <c r="K39" s="120">
        <v>3065</v>
      </c>
      <c r="L39" s="121">
        <f t="shared" si="9"/>
        <v>-0.16553226245575825</v>
      </c>
      <c r="M39" s="120"/>
      <c r="N39" s="121"/>
    </row>
    <row r="40" spans="2:15" x14ac:dyDescent="0.25">
      <c r="B40" s="119" t="s">
        <v>91</v>
      </c>
      <c r="C40" s="120">
        <v>283</v>
      </c>
      <c r="D40" s="121">
        <v>-0.89757509952949688</v>
      </c>
      <c r="E40" s="120">
        <v>3184</v>
      </c>
      <c r="F40" s="121">
        <f t="shared" si="9"/>
        <v>10.250883392226148</v>
      </c>
      <c r="G40" s="120">
        <v>3407</v>
      </c>
      <c r="H40" s="121">
        <f t="shared" si="9"/>
        <v>7.0037688442211143E-2</v>
      </c>
      <c r="I40" s="120">
        <v>4198</v>
      </c>
      <c r="J40" s="121">
        <f t="shared" si="9"/>
        <v>0.23216906369239809</v>
      </c>
      <c r="K40" s="120">
        <v>3898</v>
      </c>
      <c r="L40" s="121">
        <f t="shared" si="9"/>
        <v>-7.1462601238685086E-2</v>
      </c>
      <c r="M40" s="120"/>
      <c r="N40" s="121"/>
    </row>
    <row r="41" spans="2:15" x14ac:dyDescent="0.25">
      <c r="B41" s="119" t="s">
        <v>93</v>
      </c>
      <c r="C41" s="120">
        <v>452</v>
      </c>
      <c r="D41" s="121">
        <v>-0.88433981576253839</v>
      </c>
      <c r="E41" s="120">
        <v>2997</v>
      </c>
      <c r="F41" s="121">
        <f t="shared" si="9"/>
        <v>5.6305309734513278</v>
      </c>
      <c r="G41" s="120">
        <v>3973</v>
      </c>
      <c r="H41" s="121">
        <f t="shared" si="9"/>
        <v>0.32565899232565898</v>
      </c>
      <c r="I41" s="120">
        <v>4299</v>
      </c>
      <c r="J41" s="121">
        <f t="shared" si="9"/>
        <v>8.2053863579159225E-2</v>
      </c>
      <c r="K41" s="120">
        <v>3199</v>
      </c>
      <c r="L41" s="121">
        <f t="shared" si="9"/>
        <v>-0.25587345894394042</v>
      </c>
      <c r="M41" s="120"/>
      <c r="N41" s="121"/>
    </row>
    <row r="42" spans="2:15" x14ac:dyDescent="0.25">
      <c r="B42" s="119" t="s">
        <v>95</v>
      </c>
      <c r="C42" s="120">
        <v>469</v>
      </c>
      <c r="D42" s="121">
        <v>-0.84943820224719102</v>
      </c>
      <c r="E42" s="120">
        <v>2479</v>
      </c>
      <c r="F42" s="121">
        <f t="shared" si="9"/>
        <v>4.2857142857142856</v>
      </c>
      <c r="G42" s="120">
        <v>4607</v>
      </c>
      <c r="H42" s="121">
        <f t="shared" si="9"/>
        <v>0.85841064945542556</v>
      </c>
      <c r="I42" s="120">
        <v>5428</v>
      </c>
      <c r="J42" s="121">
        <f t="shared" si="9"/>
        <v>0.17820707618840892</v>
      </c>
      <c r="K42" s="120">
        <v>4419</v>
      </c>
      <c r="L42" s="121">
        <f t="shared" si="9"/>
        <v>-0.1858879882092852</v>
      </c>
      <c r="M42" s="120"/>
      <c r="N42" s="121"/>
    </row>
    <row r="43" spans="2:15" ht="15.75" x14ac:dyDescent="0.25">
      <c r="B43" s="122" t="s">
        <v>32</v>
      </c>
      <c r="C43" s="123">
        <v>10755</v>
      </c>
      <c r="D43" s="124">
        <v>-0.722959223100899</v>
      </c>
      <c r="E43" s="123">
        <v>20161</v>
      </c>
      <c r="F43" s="124">
        <f t="shared" si="9"/>
        <v>0.87456996745699667</v>
      </c>
      <c r="G43" s="123">
        <v>37638</v>
      </c>
      <c r="H43" s="124">
        <f t="shared" si="9"/>
        <v>0.86687168295223449</v>
      </c>
      <c r="I43" s="123">
        <v>50521</v>
      </c>
      <c r="J43" s="124">
        <f t="shared" si="9"/>
        <v>0.34228705032148365</v>
      </c>
      <c r="K43" s="123">
        <v>43075</v>
      </c>
      <c r="L43" s="124">
        <f t="shared" si="9"/>
        <v>-0.14738425605193883</v>
      </c>
      <c r="M43" s="123">
        <v>24109</v>
      </c>
      <c r="N43" s="124">
        <v>-5.0677272011340424E-2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0</v>
      </c>
      <c r="D53" s="121" t="s">
        <v>238</v>
      </c>
      <c r="E53" s="120">
        <v>0</v>
      </c>
      <c r="F53" s="121" t="str">
        <f t="shared" ref="F53:L65" si="14">IFERROR(E53/C53-1,"-")</f>
        <v>-</v>
      </c>
      <c r="G53" s="120">
        <v>0</v>
      </c>
      <c r="H53" s="121" t="str">
        <f t="shared" si="14"/>
        <v>-</v>
      </c>
      <c r="I53" s="120">
        <v>0</v>
      </c>
      <c r="J53" s="121" t="str">
        <f t="shared" si="14"/>
        <v>-</v>
      </c>
      <c r="K53" s="120">
        <v>0</v>
      </c>
      <c r="L53" s="121" t="str">
        <f t="shared" si="14"/>
        <v>-</v>
      </c>
      <c r="M53" s="120">
        <v>0</v>
      </c>
      <c r="N53" s="121" t="str">
        <f t="shared" ref="N53:N59" si="15">IFERROR(M53/K53-1,"-")</f>
        <v>-</v>
      </c>
    </row>
    <row r="54" spans="1:15" x14ac:dyDescent="0.25">
      <c r="A54" s="1">
        <v>2</v>
      </c>
      <c r="B54" s="119" t="s">
        <v>75</v>
      </c>
      <c r="C54" s="120">
        <v>0</v>
      </c>
      <c r="D54" s="121" t="s">
        <v>238</v>
      </c>
      <c r="E54" s="120">
        <v>0</v>
      </c>
      <c r="F54" s="121" t="str">
        <f t="shared" si="14"/>
        <v>-</v>
      </c>
      <c r="G54" s="120">
        <v>0</v>
      </c>
      <c r="H54" s="121" t="str">
        <f t="shared" si="14"/>
        <v>-</v>
      </c>
      <c r="I54" s="120">
        <v>0</v>
      </c>
      <c r="J54" s="121" t="str">
        <f t="shared" si="14"/>
        <v>-</v>
      </c>
      <c r="K54" s="120">
        <v>0</v>
      </c>
      <c r="L54" s="121" t="str">
        <f t="shared" si="14"/>
        <v>-</v>
      </c>
      <c r="M54" s="120">
        <v>0</v>
      </c>
      <c r="N54" s="121" t="str">
        <f t="shared" si="15"/>
        <v>-</v>
      </c>
    </row>
    <row r="55" spans="1:15" x14ac:dyDescent="0.25">
      <c r="A55" s="1">
        <v>3</v>
      </c>
      <c r="B55" s="119" t="s">
        <v>77</v>
      </c>
      <c r="C55" s="120">
        <v>0</v>
      </c>
      <c r="D55" s="121" t="s">
        <v>238</v>
      </c>
      <c r="E55" s="120">
        <v>0</v>
      </c>
      <c r="F55" s="121" t="str">
        <f t="shared" si="14"/>
        <v>-</v>
      </c>
      <c r="G55" s="120">
        <v>0</v>
      </c>
      <c r="H55" s="121" t="str">
        <f t="shared" si="14"/>
        <v>-</v>
      </c>
      <c r="I55" s="120">
        <v>0</v>
      </c>
      <c r="J55" s="121" t="str">
        <f t="shared" si="14"/>
        <v>-</v>
      </c>
      <c r="K55" s="120">
        <v>0</v>
      </c>
      <c r="L55" s="121" t="str">
        <f t="shared" si="14"/>
        <v>-</v>
      </c>
      <c r="M55" s="120">
        <v>0</v>
      </c>
      <c r="N55" s="121" t="str">
        <f t="shared" si="15"/>
        <v>-</v>
      </c>
    </row>
    <row r="56" spans="1:15" x14ac:dyDescent="0.25">
      <c r="A56" s="1">
        <v>4</v>
      </c>
      <c r="B56" s="119" t="s">
        <v>79</v>
      </c>
      <c r="C56" s="120">
        <v>0</v>
      </c>
      <c r="D56" s="121" t="s">
        <v>238</v>
      </c>
      <c r="E56" s="120">
        <v>0</v>
      </c>
      <c r="F56" s="121" t="str">
        <f t="shared" si="14"/>
        <v>-</v>
      </c>
      <c r="G56" s="120">
        <v>0</v>
      </c>
      <c r="H56" s="121" t="str">
        <f t="shared" si="14"/>
        <v>-</v>
      </c>
      <c r="I56" s="120">
        <v>0</v>
      </c>
      <c r="J56" s="121" t="str">
        <f t="shared" si="14"/>
        <v>-</v>
      </c>
      <c r="K56" s="120">
        <v>0</v>
      </c>
      <c r="L56" s="121" t="str">
        <f t="shared" si="14"/>
        <v>-</v>
      </c>
      <c r="M56" s="120">
        <v>0</v>
      </c>
      <c r="N56" s="121" t="str">
        <f t="shared" si="15"/>
        <v>-</v>
      </c>
    </row>
    <row r="57" spans="1:15" x14ac:dyDescent="0.25">
      <c r="A57" s="1">
        <v>5</v>
      </c>
      <c r="B57" s="119" t="s">
        <v>81</v>
      </c>
      <c r="C57" s="120">
        <v>0</v>
      </c>
      <c r="D57" s="121" t="s">
        <v>238</v>
      </c>
      <c r="E57" s="120">
        <v>0</v>
      </c>
      <c r="F57" s="121" t="str">
        <f t="shared" si="14"/>
        <v>-</v>
      </c>
      <c r="G57" s="120">
        <v>0</v>
      </c>
      <c r="H57" s="121" t="str">
        <f t="shared" si="14"/>
        <v>-</v>
      </c>
      <c r="I57" s="120">
        <v>0</v>
      </c>
      <c r="J57" s="121" t="str">
        <f t="shared" si="14"/>
        <v>-</v>
      </c>
      <c r="K57" s="120">
        <v>0</v>
      </c>
      <c r="L57" s="121" t="str">
        <f t="shared" si="14"/>
        <v>-</v>
      </c>
      <c r="M57" s="120">
        <v>0</v>
      </c>
      <c r="N57" s="121" t="str">
        <f t="shared" si="15"/>
        <v>-</v>
      </c>
    </row>
    <row r="58" spans="1:15" x14ac:dyDescent="0.25">
      <c r="A58" s="1">
        <v>6</v>
      </c>
      <c r="B58" s="119" t="s">
        <v>83</v>
      </c>
      <c r="C58" s="120">
        <v>0</v>
      </c>
      <c r="D58" s="121" t="s">
        <v>238</v>
      </c>
      <c r="E58" s="120">
        <v>0</v>
      </c>
      <c r="F58" s="121" t="str">
        <f t="shared" si="14"/>
        <v>-</v>
      </c>
      <c r="G58" s="120">
        <v>0</v>
      </c>
      <c r="H58" s="121" t="str">
        <f t="shared" si="14"/>
        <v>-</v>
      </c>
      <c r="I58" s="120">
        <v>0</v>
      </c>
      <c r="J58" s="121" t="str">
        <f t="shared" si="14"/>
        <v>-</v>
      </c>
      <c r="K58" s="120">
        <v>0</v>
      </c>
      <c r="L58" s="121" t="str">
        <f t="shared" si="14"/>
        <v>-</v>
      </c>
      <c r="M58" s="120">
        <v>0</v>
      </c>
      <c r="N58" s="121" t="str">
        <f t="shared" si="15"/>
        <v>-</v>
      </c>
    </row>
    <row r="59" spans="1:15" x14ac:dyDescent="0.25">
      <c r="A59" s="1">
        <v>7</v>
      </c>
      <c r="B59" s="119" t="s">
        <v>85</v>
      </c>
      <c r="C59" s="120">
        <v>0</v>
      </c>
      <c r="D59" s="121" t="s">
        <v>238</v>
      </c>
      <c r="E59" s="120">
        <v>0</v>
      </c>
      <c r="F59" s="121" t="str">
        <f t="shared" si="14"/>
        <v>-</v>
      </c>
      <c r="G59" s="120">
        <v>0</v>
      </c>
      <c r="H59" s="121" t="str">
        <f t="shared" si="14"/>
        <v>-</v>
      </c>
      <c r="I59" s="120">
        <v>0</v>
      </c>
      <c r="J59" s="121" t="str">
        <f t="shared" si="14"/>
        <v>-</v>
      </c>
      <c r="K59" s="120">
        <v>0</v>
      </c>
      <c r="L59" s="121" t="str">
        <f t="shared" si="14"/>
        <v>-</v>
      </c>
      <c r="M59" s="120">
        <v>0</v>
      </c>
      <c r="N59" s="121" t="str">
        <f t="shared" si="15"/>
        <v>-</v>
      </c>
    </row>
    <row r="60" spans="1:15" x14ac:dyDescent="0.25">
      <c r="A60" s="1">
        <v>8</v>
      </c>
      <c r="B60" s="119" t="s">
        <v>87</v>
      </c>
      <c r="C60" s="120">
        <v>0</v>
      </c>
      <c r="D60" s="121" t="s">
        <v>238</v>
      </c>
      <c r="E60" s="120">
        <v>0</v>
      </c>
      <c r="F60" s="121" t="str">
        <f t="shared" si="14"/>
        <v>-</v>
      </c>
      <c r="G60" s="120">
        <v>0</v>
      </c>
      <c r="H60" s="121" t="str">
        <f t="shared" si="14"/>
        <v>-</v>
      </c>
      <c r="I60" s="120">
        <v>0</v>
      </c>
      <c r="J60" s="121" t="str">
        <f t="shared" si="14"/>
        <v>-</v>
      </c>
      <c r="K60" s="120">
        <v>0</v>
      </c>
      <c r="L60" s="121" t="str">
        <f t="shared" si="14"/>
        <v>-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 t="s">
        <v>238</v>
      </c>
      <c r="E61" s="120">
        <v>0</v>
      </c>
      <c r="F61" s="121" t="str">
        <f t="shared" si="14"/>
        <v>-</v>
      </c>
      <c r="G61" s="120">
        <v>0</v>
      </c>
      <c r="H61" s="121" t="str">
        <f t="shared" si="14"/>
        <v>-</v>
      </c>
      <c r="I61" s="120">
        <v>0</v>
      </c>
      <c r="J61" s="121" t="str">
        <f t="shared" si="14"/>
        <v>-</v>
      </c>
      <c r="K61" s="120">
        <v>0</v>
      </c>
      <c r="L61" s="121" t="str">
        <f t="shared" si="14"/>
        <v>-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 t="s">
        <v>238</v>
      </c>
      <c r="E62" s="120">
        <v>0</v>
      </c>
      <c r="F62" s="121" t="str">
        <f t="shared" si="14"/>
        <v>-</v>
      </c>
      <c r="G62" s="120">
        <v>0</v>
      </c>
      <c r="H62" s="121" t="str">
        <f t="shared" si="14"/>
        <v>-</v>
      </c>
      <c r="I62" s="120">
        <v>0</v>
      </c>
      <c r="J62" s="121" t="str">
        <f t="shared" si="14"/>
        <v>-</v>
      </c>
      <c r="K62" s="120">
        <v>0</v>
      </c>
      <c r="L62" s="121" t="str">
        <f t="shared" si="14"/>
        <v>-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 t="s">
        <v>238</v>
      </c>
      <c r="E63" s="120">
        <v>0</v>
      </c>
      <c r="F63" s="121" t="str">
        <f t="shared" si="14"/>
        <v>-</v>
      </c>
      <c r="G63" s="120">
        <v>0</v>
      </c>
      <c r="H63" s="121" t="str">
        <f t="shared" si="14"/>
        <v>-</v>
      </c>
      <c r="I63" s="120">
        <v>0</v>
      </c>
      <c r="J63" s="121" t="str">
        <f t="shared" si="14"/>
        <v>-</v>
      </c>
      <c r="K63" s="120">
        <v>0</v>
      </c>
      <c r="L63" s="121" t="str">
        <f t="shared" si="14"/>
        <v>-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 t="s">
        <v>238</v>
      </c>
      <c r="E64" s="120">
        <v>0</v>
      </c>
      <c r="F64" s="121" t="str">
        <f t="shared" si="14"/>
        <v>-</v>
      </c>
      <c r="G64" s="120">
        <v>0</v>
      </c>
      <c r="H64" s="121" t="str">
        <f t="shared" si="14"/>
        <v>-</v>
      </c>
      <c r="I64" s="120">
        <v>0</v>
      </c>
      <c r="J64" s="121" t="str">
        <f t="shared" si="14"/>
        <v>-</v>
      </c>
      <c r="K64" s="120">
        <v>0</v>
      </c>
      <c r="L64" s="121" t="str">
        <f t="shared" si="14"/>
        <v>-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 t="s">
        <v>238</v>
      </c>
      <c r="E65" s="123">
        <v>0</v>
      </c>
      <c r="F65" s="124" t="str">
        <f t="shared" si="14"/>
        <v>-</v>
      </c>
      <c r="G65" s="123">
        <v>0</v>
      </c>
      <c r="H65" s="124" t="str">
        <f t="shared" si="14"/>
        <v>-</v>
      </c>
      <c r="I65" s="123">
        <v>0</v>
      </c>
      <c r="J65" s="124" t="str">
        <f t="shared" si="14"/>
        <v>-</v>
      </c>
      <c r="K65" s="123">
        <v>0</v>
      </c>
      <c r="L65" s="124" t="str">
        <f t="shared" si="14"/>
        <v>-</v>
      </c>
      <c r="M65" s="123">
        <v>0</v>
      </c>
      <c r="N65" s="124" t="s">
        <v>238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0</v>
      </c>
      <c r="D75" s="121" t="s">
        <v>238</v>
      </c>
      <c r="E75" s="120">
        <v>596</v>
      </c>
      <c r="F75" s="121" t="str">
        <f t="shared" ref="F75:L87" si="19">IFERROR(E75/C75-1,"-")</f>
        <v>-</v>
      </c>
      <c r="G75" s="120">
        <v>0</v>
      </c>
      <c r="H75" s="121">
        <f t="shared" si="19"/>
        <v>-1</v>
      </c>
      <c r="I75" s="120">
        <v>0</v>
      </c>
      <c r="J75" s="121" t="str">
        <f t="shared" si="19"/>
        <v>-</v>
      </c>
      <c r="K75" s="120">
        <v>0</v>
      </c>
      <c r="L75" s="121" t="str">
        <f t="shared" si="19"/>
        <v>-</v>
      </c>
      <c r="M75" s="120">
        <v>0</v>
      </c>
      <c r="N75" s="121" t="str">
        <f t="shared" ref="N75:N81" si="20">IFERROR(M75/K75-1,"-")</f>
        <v>-</v>
      </c>
    </row>
    <row r="76" spans="1:15" x14ac:dyDescent="0.25">
      <c r="A76" s="1">
        <v>2</v>
      </c>
      <c r="B76" s="119" t="s">
        <v>75</v>
      </c>
      <c r="C76" s="120">
        <v>0</v>
      </c>
      <c r="D76" s="121" t="s">
        <v>238</v>
      </c>
      <c r="E76" s="120">
        <v>335</v>
      </c>
      <c r="F76" s="121" t="str">
        <f t="shared" si="19"/>
        <v>-</v>
      </c>
      <c r="G76" s="120">
        <v>0</v>
      </c>
      <c r="H76" s="121">
        <f t="shared" si="19"/>
        <v>-1</v>
      </c>
      <c r="I76" s="120">
        <v>0</v>
      </c>
      <c r="J76" s="121" t="str">
        <f t="shared" si="19"/>
        <v>-</v>
      </c>
      <c r="K76" s="120">
        <v>0</v>
      </c>
      <c r="L76" s="121" t="str">
        <f t="shared" si="19"/>
        <v>-</v>
      </c>
      <c r="M76" s="120">
        <v>0</v>
      </c>
      <c r="N76" s="121" t="str">
        <f t="shared" si="20"/>
        <v>-</v>
      </c>
    </row>
    <row r="77" spans="1:15" x14ac:dyDescent="0.25">
      <c r="A77" s="1">
        <v>3</v>
      </c>
      <c r="B77" s="119" t="s">
        <v>77</v>
      </c>
      <c r="C77" s="120">
        <v>0</v>
      </c>
      <c r="D77" s="121" t="s">
        <v>238</v>
      </c>
      <c r="E77" s="120">
        <v>838</v>
      </c>
      <c r="F77" s="121" t="str">
        <f t="shared" si="19"/>
        <v>-</v>
      </c>
      <c r="G77" s="120">
        <v>0</v>
      </c>
      <c r="H77" s="121">
        <f t="shared" si="19"/>
        <v>-1</v>
      </c>
      <c r="I77" s="120">
        <v>0</v>
      </c>
      <c r="J77" s="121" t="str">
        <f t="shared" si="19"/>
        <v>-</v>
      </c>
      <c r="K77" s="120">
        <v>0</v>
      </c>
      <c r="L77" s="121" t="str">
        <f t="shared" si="19"/>
        <v>-</v>
      </c>
      <c r="M77" s="120">
        <v>0</v>
      </c>
      <c r="N77" s="121" t="str">
        <f t="shared" si="20"/>
        <v>-</v>
      </c>
    </row>
    <row r="78" spans="1:15" x14ac:dyDescent="0.25">
      <c r="A78" s="1">
        <v>4</v>
      </c>
      <c r="B78" s="119" t="s">
        <v>79</v>
      </c>
      <c r="C78" s="120">
        <v>0</v>
      </c>
      <c r="D78" s="121" t="s">
        <v>238</v>
      </c>
      <c r="E78" s="120">
        <v>596</v>
      </c>
      <c r="F78" s="121" t="str">
        <f t="shared" si="19"/>
        <v>-</v>
      </c>
      <c r="G78" s="120">
        <v>0</v>
      </c>
      <c r="H78" s="121">
        <f t="shared" si="19"/>
        <v>-1</v>
      </c>
      <c r="I78" s="120">
        <v>0</v>
      </c>
      <c r="J78" s="121" t="str">
        <f t="shared" si="19"/>
        <v>-</v>
      </c>
      <c r="K78" s="120">
        <v>0</v>
      </c>
      <c r="L78" s="121" t="str">
        <f t="shared" si="19"/>
        <v>-</v>
      </c>
      <c r="M78" s="120">
        <v>0</v>
      </c>
      <c r="N78" s="121" t="str">
        <f t="shared" si="20"/>
        <v>-</v>
      </c>
    </row>
    <row r="79" spans="1:15" x14ac:dyDescent="0.25">
      <c r="A79" s="1">
        <v>5</v>
      </c>
      <c r="B79" s="119" t="s">
        <v>81</v>
      </c>
      <c r="C79" s="120">
        <v>0</v>
      </c>
      <c r="D79" s="121" t="s">
        <v>238</v>
      </c>
      <c r="E79" s="120">
        <v>1098</v>
      </c>
      <c r="F79" s="121" t="str">
        <f t="shared" si="19"/>
        <v>-</v>
      </c>
      <c r="G79" s="120">
        <v>0</v>
      </c>
      <c r="H79" s="121">
        <f t="shared" si="19"/>
        <v>-1</v>
      </c>
      <c r="I79" s="120">
        <v>0</v>
      </c>
      <c r="J79" s="121" t="str">
        <f t="shared" si="19"/>
        <v>-</v>
      </c>
      <c r="K79" s="120">
        <v>0</v>
      </c>
      <c r="L79" s="121" t="str">
        <f t="shared" si="19"/>
        <v>-</v>
      </c>
      <c r="M79" s="120">
        <v>0</v>
      </c>
      <c r="N79" s="121" t="str">
        <f t="shared" si="20"/>
        <v>-</v>
      </c>
    </row>
    <row r="80" spans="1:15" x14ac:dyDescent="0.25">
      <c r="A80" s="1">
        <v>6</v>
      </c>
      <c r="B80" s="119" t="s">
        <v>83</v>
      </c>
      <c r="C80" s="120">
        <v>0</v>
      </c>
      <c r="D80" s="121" t="s">
        <v>238</v>
      </c>
      <c r="E80" s="120">
        <v>0</v>
      </c>
      <c r="F80" s="121" t="str">
        <f t="shared" si="19"/>
        <v>-</v>
      </c>
      <c r="G80" s="120">
        <v>0</v>
      </c>
      <c r="H80" s="121" t="str">
        <f t="shared" si="19"/>
        <v>-</v>
      </c>
      <c r="I80" s="120">
        <v>0</v>
      </c>
      <c r="J80" s="121" t="str">
        <f t="shared" si="19"/>
        <v>-</v>
      </c>
      <c r="K80" s="120">
        <v>0</v>
      </c>
      <c r="L80" s="121" t="str">
        <f t="shared" si="19"/>
        <v>-</v>
      </c>
      <c r="M80" s="120">
        <v>0</v>
      </c>
      <c r="N80" s="121" t="str">
        <f t="shared" si="20"/>
        <v>-</v>
      </c>
    </row>
    <row r="81" spans="1:15" x14ac:dyDescent="0.25">
      <c r="A81" s="1">
        <v>7</v>
      </c>
      <c r="B81" s="119" t="s">
        <v>85</v>
      </c>
      <c r="C81" s="120">
        <v>0</v>
      </c>
      <c r="D81" s="121" t="s">
        <v>238</v>
      </c>
      <c r="E81" s="120">
        <v>0</v>
      </c>
      <c r="F81" s="121" t="str">
        <f t="shared" si="19"/>
        <v>-</v>
      </c>
      <c r="G81" s="120">
        <v>0</v>
      </c>
      <c r="H81" s="121" t="str">
        <f t="shared" si="19"/>
        <v>-</v>
      </c>
      <c r="I81" s="120">
        <v>0</v>
      </c>
      <c r="J81" s="121" t="str">
        <f t="shared" si="19"/>
        <v>-</v>
      </c>
      <c r="K81" s="120">
        <v>0</v>
      </c>
      <c r="L81" s="121" t="str">
        <f t="shared" si="19"/>
        <v>-</v>
      </c>
      <c r="M81" s="120">
        <v>0</v>
      </c>
      <c r="N81" s="121" t="str">
        <f t="shared" si="20"/>
        <v>-</v>
      </c>
    </row>
    <row r="82" spans="1:15" x14ac:dyDescent="0.25">
      <c r="A82" s="1">
        <v>8</v>
      </c>
      <c r="B82" s="119" t="s">
        <v>87</v>
      </c>
      <c r="C82" s="120">
        <v>1055</v>
      </c>
      <c r="D82" s="121" t="s">
        <v>238</v>
      </c>
      <c r="E82" s="120">
        <v>0</v>
      </c>
      <c r="F82" s="121">
        <f t="shared" si="19"/>
        <v>-1</v>
      </c>
      <c r="G82" s="120">
        <v>0</v>
      </c>
      <c r="H82" s="121" t="str">
        <f t="shared" si="19"/>
        <v>-</v>
      </c>
      <c r="I82" s="120">
        <v>0</v>
      </c>
      <c r="J82" s="121" t="str">
        <f t="shared" si="19"/>
        <v>-</v>
      </c>
      <c r="K82" s="120">
        <v>0</v>
      </c>
      <c r="L82" s="121" t="str">
        <f t="shared" si="19"/>
        <v>-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220</v>
      </c>
      <c r="D83" s="121" t="s">
        <v>238</v>
      </c>
      <c r="E83" s="120">
        <v>0</v>
      </c>
      <c r="F83" s="121">
        <f t="shared" si="19"/>
        <v>-1</v>
      </c>
      <c r="G83" s="120">
        <v>0</v>
      </c>
      <c r="H83" s="121" t="str">
        <f t="shared" si="19"/>
        <v>-</v>
      </c>
      <c r="I83" s="120">
        <v>0</v>
      </c>
      <c r="J83" s="121" t="str">
        <f t="shared" si="19"/>
        <v>-</v>
      </c>
      <c r="K83" s="120">
        <v>0</v>
      </c>
      <c r="L83" s="121" t="str">
        <f t="shared" si="19"/>
        <v>-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283</v>
      </c>
      <c r="D84" s="121" t="s">
        <v>238</v>
      </c>
      <c r="E84" s="120">
        <v>0</v>
      </c>
      <c r="F84" s="121">
        <f t="shared" si="19"/>
        <v>-1</v>
      </c>
      <c r="G84" s="120">
        <v>0</v>
      </c>
      <c r="H84" s="121" t="str">
        <f t="shared" si="19"/>
        <v>-</v>
      </c>
      <c r="I84" s="120">
        <v>0</v>
      </c>
      <c r="J84" s="121" t="str">
        <f t="shared" si="19"/>
        <v>-</v>
      </c>
      <c r="K84" s="120">
        <v>0</v>
      </c>
      <c r="L84" s="121" t="str">
        <f t="shared" si="19"/>
        <v>-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452</v>
      </c>
      <c r="D85" s="121" t="s">
        <v>238</v>
      </c>
      <c r="E85" s="120">
        <v>0</v>
      </c>
      <c r="F85" s="121">
        <f t="shared" si="19"/>
        <v>-1</v>
      </c>
      <c r="G85" s="120">
        <v>0</v>
      </c>
      <c r="H85" s="121" t="str">
        <f t="shared" si="19"/>
        <v>-</v>
      </c>
      <c r="I85" s="120">
        <v>0</v>
      </c>
      <c r="J85" s="121" t="str">
        <f t="shared" si="19"/>
        <v>-</v>
      </c>
      <c r="K85" s="120">
        <v>0</v>
      </c>
      <c r="L85" s="121" t="str">
        <f t="shared" si="19"/>
        <v>-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469</v>
      </c>
      <c r="D86" s="121" t="s">
        <v>238</v>
      </c>
      <c r="E86" s="120">
        <v>0</v>
      </c>
      <c r="F86" s="121">
        <f t="shared" si="19"/>
        <v>-1</v>
      </c>
      <c r="G86" s="120">
        <v>0</v>
      </c>
      <c r="H86" s="121" t="str">
        <f t="shared" si="19"/>
        <v>-</v>
      </c>
      <c r="I86" s="120">
        <v>0</v>
      </c>
      <c r="J86" s="121" t="str">
        <f t="shared" si="19"/>
        <v>-</v>
      </c>
      <c r="K86" s="120">
        <v>0</v>
      </c>
      <c r="L86" s="121" t="str">
        <f t="shared" si="19"/>
        <v>-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 t="s">
        <v>238</v>
      </c>
      <c r="E87" s="123">
        <v>0</v>
      </c>
      <c r="F87" s="124" t="str">
        <f t="shared" si="19"/>
        <v>-</v>
      </c>
      <c r="G87" s="123">
        <v>0</v>
      </c>
      <c r="H87" s="124" t="str">
        <f t="shared" si="19"/>
        <v>-</v>
      </c>
      <c r="I87" s="123">
        <v>0</v>
      </c>
      <c r="J87" s="124" t="str">
        <f t="shared" si="19"/>
        <v>-</v>
      </c>
      <c r="K87" s="123">
        <v>0</v>
      </c>
      <c r="L87" s="124" t="str">
        <f t="shared" si="19"/>
        <v>-</v>
      </c>
      <c r="M87" s="123">
        <v>0</v>
      </c>
      <c r="N87" s="124" t="s">
        <v>238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748</v>
      </c>
      <c r="D97" s="121">
        <v>0.28301886792452824</v>
      </c>
      <c r="E97" s="120">
        <v>0</v>
      </c>
      <c r="F97" s="121">
        <f t="shared" ref="F97:L109" si="24">IFERROR(E97/C97-1,"-")</f>
        <v>-1</v>
      </c>
      <c r="G97" s="120">
        <v>0</v>
      </c>
      <c r="H97" s="121" t="str">
        <f t="shared" si="24"/>
        <v>-</v>
      </c>
      <c r="I97" s="120">
        <v>0</v>
      </c>
      <c r="J97" s="121" t="str">
        <f t="shared" si="24"/>
        <v>-</v>
      </c>
      <c r="K97" s="120">
        <v>0</v>
      </c>
      <c r="L97" s="121" t="str">
        <f t="shared" si="24"/>
        <v>-</v>
      </c>
      <c r="M97" s="120">
        <v>0</v>
      </c>
      <c r="N97" s="121" t="str">
        <f t="shared" ref="N97:N103" si="25">IFERROR(M97/K97-1,"-")</f>
        <v>-</v>
      </c>
    </row>
    <row r="98" spans="2:14" x14ac:dyDescent="0.25">
      <c r="B98" s="119" t="s">
        <v>75</v>
      </c>
      <c r="C98" s="120">
        <v>800</v>
      </c>
      <c r="D98" s="121">
        <v>1.622950819672131</v>
      </c>
      <c r="E98" s="120">
        <v>0</v>
      </c>
      <c r="F98" s="121">
        <f t="shared" si="24"/>
        <v>-1</v>
      </c>
      <c r="G98" s="120">
        <v>0</v>
      </c>
      <c r="H98" s="121" t="str">
        <f t="shared" si="24"/>
        <v>-</v>
      </c>
      <c r="I98" s="120">
        <v>0</v>
      </c>
      <c r="J98" s="121" t="str">
        <f t="shared" si="24"/>
        <v>-</v>
      </c>
      <c r="K98" s="120">
        <v>0</v>
      </c>
      <c r="L98" s="121" t="str">
        <f t="shared" si="24"/>
        <v>-</v>
      </c>
      <c r="M98" s="120">
        <v>0</v>
      </c>
      <c r="N98" s="121" t="str">
        <f t="shared" si="25"/>
        <v>-</v>
      </c>
    </row>
    <row r="99" spans="2:14" x14ac:dyDescent="0.25">
      <c r="B99" s="119" t="s">
        <v>77</v>
      </c>
      <c r="C99" s="120">
        <v>330</v>
      </c>
      <c r="D99" s="121">
        <v>-0.13157894736842102</v>
      </c>
      <c r="E99" s="120">
        <v>0</v>
      </c>
      <c r="F99" s="121">
        <f t="shared" si="24"/>
        <v>-1</v>
      </c>
      <c r="G99" s="120">
        <v>0</v>
      </c>
      <c r="H99" s="121" t="str">
        <f t="shared" si="24"/>
        <v>-</v>
      </c>
      <c r="I99" s="120">
        <v>0</v>
      </c>
      <c r="J99" s="121" t="str">
        <f t="shared" si="24"/>
        <v>-</v>
      </c>
      <c r="K99" s="120">
        <v>0</v>
      </c>
      <c r="L99" s="121" t="str">
        <f t="shared" si="24"/>
        <v>-</v>
      </c>
      <c r="M99" s="120">
        <v>0</v>
      </c>
      <c r="N99" s="121" t="str">
        <f t="shared" si="25"/>
        <v>-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0</v>
      </c>
      <c r="F100" s="121" t="str">
        <f t="shared" si="24"/>
        <v>-</v>
      </c>
      <c r="G100" s="120">
        <v>0</v>
      </c>
      <c r="H100" s="121" t="str">
        <f t="shared" si="24"/>
        <v>-</v>
      </c>
      <c r="I100" s="120">
        <v>0</v>
      </c>
      <c r="J100" s="121" t="str">
        <f t="shared" si="24"/>
        <v>-</v>
      </c>
      <c r="K100" s="120">
        <v>0</v>
      </c>
      <c r="L100" s="121" t="str">
        <f t="shared" si="24"/>
        <v>-</v>
      </c>
      <c r="M100" s="120">
        <v>0</v>
      </c>
      <c r="N100" s="121" t="str">
        <f t="shared" si="25"/>
        <v>-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0</v>
      </c>
      <c r="F101" s="121" t="str">
        <f t="shared" si="24"/>
        <v>-</v>
      </c>
      <c r="G101" s="120">
        <v>0</v>
      </c>
      <c r="H101" s="121" t="str">
        <f t="shared" si="24"/>
        <v>-</v>
      </c>
      <c r="I101" s="120">
        <v>0</v>
      </c>
      <c r="J101" s="121" t="str">
        <f t="shared" si="24"/>
        <v>-</v>
      </c>
      <c r="K101" s="120">
        <v>0</v>
      </c>
      <c r="L101" s="121" t="str">
        <f t="shared" si="24"/>
        <v>-</v>
      </c>
      <c r="M101" s="120">
        <v>0</v>
      </c>
      <c r="N101" s="121" t="str">
        <f t="shared" si="25"/>
        <v>-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0</v>
      </c>
      <c r="F102" s="121" t="str">
        <f t="shared" si="24"/>
        <v>-</v>
      </c>
      <c r="G102" s="120">
        <v>0</v>
      </c>
      <c r="H102" s="121" t="str">
        <f t="shared" si="24"/>
        <v>-</v>
      </c>
      <c r="I102" s="120">
        <v>0</v>
      </c>
      <c r="J102" s="121" t="str">
        <f t="shared" si="24"/>
        <v>-</v>
      </c>
      <c r="K102" s="120">
        <v>0</v>
      </c>
      <c r="L102" s="121" t="str">
        <f t="shared" si="24"/>
        <v>-</v>
      </c>
      <c r="M102" s="120">
        <v>0</v>
      </c>
      <c r="N102" s="121" t="str">
        <f t="shared" si="25"/>
        <v>-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0</v>
      </c>
      <c r="F103" s="121" t="str">
        <f t="shared" si="24"/>
        <v>-</v>
      </c>
      <c r="G103" s="120">
        <v>0</v>
      </c>
      <c r="H103" s="121" t="str">
        <f t="shared" si="24"/>
        <v>-</v>
      </c>
      <c r="I103" s="120">
        <v>0</v>
      </c>
      <c r="J103" s="121" t="str">
        <f t="shared" si="24"/>
        <v>-</v>
      </c>
      <c r="K103" s="120">
        <v>0</v>
      </c>
      <c r="L103" s="121" t="str">
        <f t="shared" si="24"/>
        <v>-</v>
      </c>
      <c r="M103" s="120">
        <v>0</v>
      </c>
      <c r="N103" s="121" t="str">
        <f t="shared" si="25"/>
        <v>-</v>
      </c>
    </row>
    <row r="104" spans="2:14" x14ac:dyDescent="0.25">
      <c r="B104" s="119" t="s">
        <v>87</v>
      </c>
      <c r="C104" s="120">
        <v>0</v>
      </c>
      <c r="D104" s="121">
        <v>-1</v>
      </c>
      <c r="E104" s="120">
        <v>0</v>
      </c>
      <c r="F104" s="121" t="str">
        <f t="shared" si="24"/>
        <v>-</v>
      </c>
      <c r="G104" s="120">
        <v>0</v>
      </c>
      <c r="H104" s="121" t="str">
        <f t="shared" si="24"/>
        <v>-</v>
      </c>
      <c r="I104" s="120">
        <v>0</v>
      </c>
      <c r="J104" s="121" t="str">
        <f t="shared" si="24"/>
        <v>-</v>
      </c>
      <c r="K104" s="120">
        <v>0</v>
      </c>
      <c r="L104" s="121" t="str">
        <f t="shared" si="24"/>
        <v>-</v>
      </c>
      <c r="M104" s="120"/>
      <c r="N104" s="121"/>
    </row>
    <row r="105" spans="2:14" x14ac:dyDescent="0.25">
      <c r="B105" s="119" t="s">
        <v>89</v>
      </c>
      <c r="C105" s="120">
        <v>0</v>
      </c>
      <c r="D105" s="121">
        <v>-1</v>
      </c>
      <c r="E105" s="120">
        <v>0</v>
      </c>
      <c r="F105" s="121" t="str">
        <f t="shared" si="24"/>
        <v>-</v>
      </c>
      <c r="G105" s="120">
        <v>0</v>
      </c>
      <c r="H105" s="121" t="str">
        <f t="shared" si="24"/>
        <v>-</v>
      </c>
      <c r="I105" s="120">
        <v>0</v>
      </c>
      <c r="J105" s="121" t="str">
        <f t="shared" si="24"/>
        <v>-</v>
      </c>
      <c r="K105" s="120">
        <v>0</v>
      </c>
      <c r="L105" s="121" t="str">
        <f t="shared" si="24"/>
        <v>-</v>
      </c>
      <c r="M105" s="120"/>
      <c r="N105" s="121"/>
    </row>
    <row r="106" spans="2:14" x14ac:dyDescent="0.25">
      <c r="B106" s="119" t="s">
        <v>91</v>
      </c>
      <c r="C106" s="120">
        <v>0</v>
      </c>
      <c r="D106" s="121">
        <v>-1</v>
      </c>
      <c r="E106" s="120">
        <v>0</v>
      </c>
      <c r="F106" s="121" t="str">
        <f t="shared" si="24"/>
        <v>-</v>
      </c>
      <c r="G106" s="120">
        <v>0</v>
      </c>
      <c r="H106" s="121" t="str">
        <f t="shared" si="24"/>
        <v>-</v>
      </c>
      <c r="I106" s="120">
        <v>0</v>
      </c>
      <c r="J106" s="121" t="str">
        <f t="shared" si="24"/>
        <v>-</v>
      </c>
      <c r="K106" s="120">
        <v>0</v>
      </c>
      <c r="L106" s="121" t="str">
        <f t="shared" si="24"/>
        <v>-</v>
      </c>
      <c r="M106" s="120"/>
      <c r="N106" s="121"/>
    </row>
    <row r="107" spans="2:14" x14ac:dyDescent="0.25">
      <c r="B107" s="119" t="s">
        <v>93</v>
      </c>
      <c r="C107" s="120">
        <v>0</v>
      </c>
      <c r="D107" s="121">
        <v>-1</v>
      </c>
      <c r="E107" s="120">
        <v>0</v>
      </c>
      <c r="F107" s="121" t="str">
        <f t="shared" si="24"/>
        <v>-</v>
      </c>
      <c r="G107" s="120">
        <v>0</v>
      </c>
      <c r="H107" s="121" t="str">
        <f t="shared" si="24"/>
        <v>-</v>
      </c>
      <c r="I107" s="120">
        <v>0</v>
      </c>
      <c r="J107" s="121" t="str">
        <f t="shared" si="24"/>
        <v>-</v>
      </c>
      <c r="K107" s="120">
        <v>0</v>
      </c>
      <c r="L107" s="121" t="str">
        <f t="shared" si="24"/>
        <v>-</v>
      </c>
      <c r="M107" s="120"/>
      <c r="N107" s="121"/>
    </row>
    <row r="108" spans="2:14" x14ac:dyDescent="0.25">
      <c r="B108" s="119" t="s">
        <v>95</v>
      </c>
      <c r="C108" s="120">
        <v>0</v>
      </c>
      <c r="D108" s="121">
        <v>-1</v>
      </c>
      <c r="E108" s="120">
        <v>0</v>
      </c>
      <c r="F108" s="121" t="str">
        <f t="shared" si="24"/>
        <v>-</v>
      </c>
      <c r="G108" s="120">
        <v>0</v>
      </c>
      <c r="H108" s="121" t="str">
        <f t="shared" si="24"/>
        <v>-</v>
      </c>
      <c r="I108" s="120">
        <v>0</v>
      </c>
      <c r="J108" s="121" t="str">
        <f t="shared" si="24"/>
        <v>-</v>
      </c>
      <c r="K108" s="120">
        <v>0</v>
      </c>
      <c r="L108" s="121" t="str">
        <f t="shared" si="24"/>
        <v>-</v>
      </c>
      <c r="M108" s="120"/>
      <c r="N108" s="121"/>
    </row>
    <row r="109" spans="2:14" ht="15.75" x14ac:dyDescent="0.25">
      <c r="B109" s="122" t="s">
        <v>32</v>
      </c>
      <c r="C109" s="123">
        <v>1878</v>
      </c>
      <c r="D109" s="124">
        <v>-0.69976019184652283</v>
      </c>
      <c r="E109" s="123">
        <v>0</v>
      </c>
      <c r="F109" s="124">
        <f t="shared" si="24"/>
        <v>-1</v>
      </c>
      <c r="G109" s="123">
        <v>0</v>
      </c>
      <c r="H109" s="124" t="str">
        <f t="shared" si="24"/>
        <v>-</v>
      </c>
      <c r="I109" s="123">
        <v>0</v>
      </c>
      <c r="J109" s="124" t="str">
        <f t="shared" si="24"/>
        <v>-</v>
      </c>
      <c r="K109" s="123">
        <v>0</v>
      </c>
      <c r="L109" s="124" t="str">
        <f t="shared" si="24"/>
        <v>-</v>
      </c>
      <c r="M109" s="123">
        <v>0</v>
      </c>
      <c r="N109" s="124" t="s">
        <v>238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AC499-F6C3-42AE-96E8-563793D2BC58}">
  <sheetPr>
    <tabColor theme="7" tint="0.79998168889431442"/>
  </sheetPr>
  <dimension ref="A4:E116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43737</v>
      </c>
      <c r="D8" s="121">
        <f t="shared" ref="D8:D10" si="0">C8/C9-1</f>
        <v>-0.14519407418989172</v>
      </c>
    </row>
    <row r="9" spans="1:5" x14ac:dyDescent="0.25">
      <c r="A9" s="1"/>
      <c r="B9" s="119">
        <v>2023</v>
      </c>
      <c r="C9" s="120">
        <v>51166</v>
      </c>
      <c r="D9" s="121">
        <f t="shared" si="0"/>
        <v>0.3553548250377474</v>
      </c>
    </row>
    <row r="10" spans="1:5" x14ac:dyDescent="0.25">
      <c r="A10" s="1"/>
      <c r="B10" s="119">
        <v>2022</v>
      </c>
      <c r="C10" s="120">
        <v>37751</v>
      </c>
      <c r="D10" s="121">
        <f t="shared" si="0"/>
        <v>0.87247656366251669</v>
      </c>
    </row>
    <row r="11" spans="1:5" x14ac:dyDescent="0.25">
      <c r="A11" s="1"/>
      <c r="B11" s="119">
        <v>2021</v>
      </c>
      <c r="C11" s="120">
        <v>20161</v>
      </c>
      <c r="D11" s="121">
        <f>C11/C12-1</f>
        <v>0.59589962795852136</v>
      </c>
    </row>
    <row r="12" spans="1:5" x14ac:dyDescent="0.25">
      <c r="A12" s="1" t="s">
        <v>74</v>
      </c>
      <c r="B12" s="119">
        <v>2020</v>
      </c>
      <c r="C12" s="120">
        <v>12633</v>
      </c>
      <c r="D12" s="121">
        <f t="shared" ref="D12:D21" si="1">C12/C13-1</f>
        <v>-0.71973999467565886</v>
      </c>
    </row>
    <row r="13" spans="1:5" x14ac:dyDescent="0.25">
      <c r="A13" s="1" t="s">
        <v>76</v>
      </c>
      <c r="B13" s="119">
        <v>2019</v>
      </c>
      <c r="C13" s="120">
        <v>45076</v>
      </c>
      <c r="D13" s="121">
        <f t="shared" si="1"/>
        <v>-4.1629459539907265E-2</v>
      </c>
    </row>
    <row r="14" spans="1:5" x14ac:dyDescent="0.25">
      <c r="A14" s="1" t="s">
        <v>78</v>
      </c>
      <c r="B14" s="119">
        <v>2018</v>
      </c>
      <c r="C14" s="120">
        <v>47034</v>
      </c>
      <c r="D14" s="121">
        <f t="shared" si="1"/>
        <v>-0.13403542364767829</v>
      </c>
    </row>
    <row r="15" spans="1:5" x14ac:dyDescent="0.25">
      <c r="A15" s="1" t="s">
        <v>80</v>
      </c>
      <c r="B15" s="119">
        <v>2017</v>
      </c>
      <c r="C15" s="120">
        <v>54314</v>
      </c>
      <c r="D15" s="121">
        <f>C15/C16-1</f>
        <v>-1.1953143676787237E-3</v>
      </c>
    </row>
    <row r="16" spans="1:5" x14ac:dyDescent="0.25">
      <c r="A16" s="1" t="s">
        <v>82</v>
      </c>
      <c r="B16" s="119">
        <v>2016</v>
      </c>
      <c r="C16" s="120">
        <v>54379</v>
      </c>
      <c r="D16" s="121">
        <f>C16/C17-1</f>
        <v>0.14431514488331465</v>
      </c>
    </row>
    <row r="17" spans="1:5" x14ac:dyDescent="0.25">
      <c r="A17" s="1" t="s">
        <v>84</v>
      </c>
      <c r="B17" s="119">
        <v>2015</v>
      </c>
      <c r="C17" s="120">
        <v>47521</v>
      </c>
      <c r="D17" s="121">
        <f t="shared" si="1"/>
        <v>-0.22950580452688241</v>
      </c>
    </row>
    <row r="18" spans="1:5" x14ac:dyDescent="0.25">
      <c r="A18" s="1" t="s">
        <v>86</v>
      </c>
      <c r="B18" s="119">
        <v>2014</v>
      </c>
      <c r="C18" s="120">
        <v>61676</v>
      </c>
      <c r="D18" s="121">
        <f t="shared" si="1"/>
        <v>0.16216318070472968</v>
      </c>
    </row>
    <row r="19" spans="1:5" x14ac:dyDescent="0.25">
      <c r="A19" s="1" t="s">
        <v>88</v>
      </c>
      <c r="B19" s="119">
        <v>2013</v>
      </c>
      <c r="C19" s="120">
        <v>53070</v>
      </c>
      <c r="D19" s="121">
        <f t="shared" si="1"/>
        <v>5.9519296383350184E-3</v>
      </c>
    </row>
    <row r="20" spans="1:5" x14ac:dyDescent="0.25">
      <c r="A20" s="1" t="s">
        <v>90</v>
      </c>
      <c r="B20" s="119">
        <v>2012</v>
      </c>
      <c r="C20" s="120">
        <v>52756</v>
      </c>
      <c r="D20" s="121">
        <f>C20/C21-1</f>
        <v>1.0056353528262729E-3</v>
      </c>
    </row>
    <row r="21" spans="1:5" x14ac:dyDescent="0.25">
      <c r="A21" s="1" t="s">
        <v>92</v>
      </c>
      <c r="B21" s="119">
        <v>2011</v>
      </c>
      <c r="C21" s="120">
        <v>52703</v>
      </c>
      <c r="D21" s="121">
        <f t="shared" si="1"/>
        <v>4.8106753639328703E-2</v>
      </c>
    </row>
    <row r="22" spans="1:5" x14ac:dyDescent="0.25">
      <c r="A22" s="1" t="s">
        <v>94</v>
      </c>
      <c r="B22" s="119">
        <v>2010</v>
      </c>
      <c r="C22" s="120">
        <v>50284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259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43075</v>
      </c>
      <c r="D31" s="121">
        <f t="shared" ref="D31:D44" si="2">C31/C32-1</f>
        <v>-0.14738425605193883</v>
      </c>
    </row>
    <row r="32" spans="1:5" x14ac:dyDescent="0.25">
      <c r="B32" s="119">
        <v>2023</v>
      </c>
      <c r="C32" s="120">
        <v>50521</v>
      </c>
      <c r="D32" s="121">
        <f t="shared" si="2"/>
        <v>0.34228705032148365</v>
      </c>
    </row>
    <row r="33" spans="2:4" x14ac:dyDescent="0.25">
      <c r="B33" s="119">
        <v>2022</v>
      </c>
      <c r="C33" s="120">
        <v>37638</v>
      </c>
      <c r="D33" s="121">
        <f t="shared" si="2"/>
        <v>0.86687168295223449</v>
      </c>
    </row>
    <row r="34" spans="2:4" x14ac:dyDescent="0.25">
      <c r="B34" s="119">
        <v>2021</v>
      </c>
      <c r="C34" s="120">
        <v>20161</v>
      </c>
      <c r="D34" s="121">
        <f t="shared" si="2"/>
        <v>0.87456996745699667</v>
      </c>
    </row>
    <row r="35" spans="2:4" x14ac:dyDescent="0.25">
      <c r="B35" s="119">
        <v>2020</v>
      </c>
      <c r="C35" s="120">
        <v>10755</v>
      </c>
      <c r="D35" s="121">
        <f t="shared" si="2"/>
        <v>-0.722959223100899</v>
      </c>
    </row>
    <row r="36" spans="2:4" x14ac:dyDescent="0.25">
      <c r="B36" s="119">
        <v>2019</v>
      </c>
      <c r="C36" s="120">
        <v>38821</v>
      </c>
      <c r="D36" s="121">
        <f t="shared" si="2"/>
        <v>-5.2383625845192516E-2</v>
      </c>
    </row>
    <row r="37" spans="2:4" x14ac:dyDescent="0.25">
      <c r="B37" s="119">
        <v>2018</v>
      </c>
      <c r="C37" s="120">
        <v>40967</v>
      </c>
      <c r="D37" s="121">
        <f t="shared" si="2"/>
        <v>-0.13190795050008475</v>
      </c>
    </row>
    <row r="38" spans="2:4" x14ac:dyDescent="0.25">
      <c r="B38" s="119">
        <v>2017</v>
      </c>
      <c r="C38" s="120">
        <v>47192</v>
      </c>
      <c r="D38" s="121">
        <f>C38/C39-1</f>
        <v>-2.6868749355603683E-2</v>
      </c>
    </row>
    <row r="39" spans="2:4" x14ac:dyDescent="0.25">
      <c r="B39" s="119">
        <v>2016</v>
      </c>
      <c r="C39" s="120">
        <v>48495</v>
      </c>
      <c r="D39" s="121">
        <f>C39/C40-1</f>
        <v>0.14604750088621055</v>
      </c>
    </row>
    <row r="40" spans="2:4" x14ac:dyDescent="0.25">
      <c r="B40" s="119">
        <v>2015</v>
      </c>
      <c r="C40" s="120">
        <v>42315</v>
      </c>
      <c r="D40" s="121">
        <f t="shared" si="2"/>
        <v>-0.24697026320004267</v>
      </c>
    </row>
    <row r="41" spans="2:4" x14ac:dyDescent="0.25">
      <c r="B41" s="119">
        <v>2014</v>
      </c>
      <c r="C41" s="120">
        <v>56193</v>
      </c>
      <c r="D41" s="121">
        <f t="shared" si="2"/>
        <v>0.15981424148606815</v>
      </c>
    </row>
    <row r="42" spans="2:4" x14ac:dyDescent="0.25">
      <c r="B42" s="119">
        <v>2013</v>
      </c>
      <c r="C42" s="120">
        <v>48450</v>
      </c>
      <c r="D42" s="121">
        <f t="shared" si="2"/>
        <v>-1.3579819614390143E-2</v>
      </c>
    </row>
    <row r="43" spans="2:4" x14ac:dyDescent="0.25">
      <c r="B43" s="119">
        <v>2012</v>
      </c>
      <c r="C43" s="120">
        <v>49117</v>
      </c>
      <c r="D43" s="121">
        <f>C43/C44-1</f>
        <v>7.8589896171050722E-3</v>
      </c>
    </row>
    <row r="44" spans="2:4" x14ac:dyDescent="0.25">
      <c r="B44" s="119">
        <v>2011</v>
      </c>
      <c r="C44" s="120">
        <v>48734</v>
      </c>
      <c r="D44" s="121">
        <f t="shared" si="2"/>
        <v>2.8078391662974989E-2</v>
      </c>
    </row>
    <row r="45" spans="2:4" x14ac:dyDescent="0.25">
      <c r="B45" s="119">
        <v>2010</v>
      </c>
      <c r="C45" s="120">
        <v>47403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260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 t="e">
        <f t="shared" ref="D58:D67" si="4">C58/C59-1</f>
        <v>#DIV/0!</v>
      </c>
    </row>
    <row r="59" spans="1:5" x14ac:dyDescent="0.25">
      <c r="A59" s="1">
        <v>3</v>
      </c>
      <c r="B59" s="119">
        <v>2019</v>
      </c>
      <c r="C59" s="120">
        <v>0</v>
      </c>
      <c r="D59" s="121" t="e">
        <f t="shared" si="4"/>
        <v>#DIV/0!</v>
      </c>
    </row>
    <row r="60" spans="1:5" x14ac:dyDescent="0.25">
      <c r="A60" s="1">
        <v>4</v>
      </c>
      <c r="B60" s="119">
        <v>2018</v>
      </c>
      <c r="C60" s="120">
        <v>0</v>
      </c>
      <c r="D60" s="121" t="e">
        <f t="shared" si="4"/>
        <v>#DIV/0!</v>
      </c>
    </row>
    <row r="61" spans="1:5" x14ac:dyDescent="0.25">
      <c r="A61" s="1">
        <v>5</v>
      </c>
      <c r="B61" s="119">
        <v>2017</v>
      </c>
      <c r="C61" s="120">
        <v>0</v>
      </c>
      <c r="D61" s="121" t="e">
        <f>C61/C62-1</f>
        <v>#DIV/0!</v>
      </c>
    </row>
    <row r="62" spans="1:5" x14ac:dyDescent="0.25">
      <c r="A62" s="1">
        <v>6</v>
      </c>
      <c r="B62" s="119">
        <v>2016</v>
      </c>
      <c r="C62" s="120">
        <v>0</v>
      </c>
      <c r="D62" s="121" t="e">
        <f>C62/C63-1</f>
        <v>#DIV/0!</v>
      </c>
    </row>
    <row r="63" spans="1:5" x14ac:dyDescent="0.25">
      <c r="A63" s="1">
        <v>7</v>
      </c>
      <c r="B63" s="119">
        <v>2015</v>
      </c>
      <c r="C63" s="120">
        <v>0</v>
      </c>
      <c r="D63" s="121">
        <f t="shared" si="4"/>
        <v>-1</v>
      </c>
    </row>
    <row r="64" spans="1:5" x14ac:dyDescent="0.25">
      <c r="A64" s="1">
        <v>8</v>
      </c>
      <c r="B64" s="119">
        <v>2014</v>
      </c>
      <c r="C64" s="120">
        <v>25282</v>
      </c>
      <c r="D64" s="121">
        <f t="shared" si="4"/>
        <v>-3.5774218154080883E-2</v>
      </c>
    </row>
    <row r="65" spans="1:5" x14ac:dyDescent="0.25">
      <c r="A65" s="1">
        <v>9</v>
      </c>
      <c r="B65" s="119">
        <v>2013</v>
      </c>
      <c r="C65" s="120">
        <v>26220</v>
      </c>
      <c r="D65" s="121">
        <f t="shared" si="4"/>
        <v>-3.5107087657319513E-2</v>
      </c>
    </row>
    <row r="66" spans="1:5" x14ac:dyDescent="0.25">
      <c r="A66" s="1">
        <v>10</v>
      </c>
      <c r="B66" s="119">
        <v>2012</v>
      </c>
      <c r="C66" s="120">
        <v>27174</v>
      </c>
      <c r="D66" s="121">
        <f>C66/C67-1</f>
        <v>5.5230310394338566E-4</v>
      </c>
    </row>
    <row r="67" spans="1:5" x14ac:dyDescent="0.25">
      <c r="A67" s="1">
        <v>11</v>
      </c>
      <c r="B67" s="119">
        <v>2011</v>
      </c>
      <c r="C67" s="120">
        <v>27159</v>
      </c>
      <c r="D67" s="121">
        <f t="shared" si="4"/>
        <v>2.3631840796019876E-2</v>
      </c>
    </row>
    <row r="68" spans="1:5" x14ac:dyDescent="0.25">
      <c r="A68" s="1">
        <v>12</v>
      </c>
      <c r="B68" s="119">
        <v>2010</v>
      </c>
      <c r="C68" s="120">
        <v>26532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>
        <f t="shared" ref="D86:D88" si="6">C86/C87-1</f>
        <v>-1</v>
      </c>
    </row>
    <row r="87" spans="1:5" x14ac:dyDescent="0.25">
      <c r="A87" s="1">
        <v>8</v>
      </c>
      <c r="B87" s="119">
        <v>2014</v>
      </c>
      <c r="C87" s="120">
        <v>30911</v>
      </c>
      <c r="D87" s="121">
        <f t="shared" si="6"/>
        <v>0.39050832208726938</v>
      </c>
    </row>
    <row r="88" spans="1:5" x14ac:dyDescent="0.25">
      <c r="A88" s="1">
        <v>9</v>
      </c>
      <c r="B88" s="119">
        <v>2013</v>
      </c>
      <c r="C88" s="120">
        <v>22230</v>
      </c>
      <c r="D88" s="121">
        <f t="shared" si="6"/>
        <v>1.3079341931367727E-2</v>
      </c>
    </row>
    <row r="89" spans="1:5" x14ac:dyDescent="0.25">
      <c r="A89" s="1">
        <v>10</v>
      </c>
      <c r="B89" s="119">
        <v>2012</v>
      </c>
      <c r="C89" s="120">
        <v>21943</v>
      </c>
      <c r="D89" s="121">
        <f>C89/C90-1</f>
        <v>1.7056778679026552E-2</v>
      </c>
    </row>
    <row r="90" spans="1:5" x14ac:dyDescent="0.25">
      <c r="A90" s="1">
        <v>11</v>
      </c>
      <c r="B90" s="119">
        <v>2011</v>
      </c>
      <c r="C90" s="120">
        <v>21575</v>
      </c>
      <c r="D90" s="121">
        <f t="shared" ref="D90" si="7">C90/C91-1</f>
        <v>3.3731014326098485E-2</v>
      </c>
    </row>
    <row r="91" spans="1:5" x14ac:dyDescent="0.25">
      <c r="A91" s="1">
        <v>12</v>
      </c>
      <c r="B91" s="119">
        <v>2010</v>
      </c>
      <c r="C91" s="120">
        <v>20871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261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0</v>
      </c>
      <c r="D100" s="121" t="e">
        <f t="shared" ref="D100:D113" si="8">C100/C101-1</f>
        <v>#DIV/0!</v>
      </c>
    </row>
    <row r="101" spans="2:5" x14ac:dyDescent="0.25">
      <c r="B101" s="119">
        <v>2023</v>
      </c>
      <c r="C101" s="120">
        <v>0</v>
      </c>
      <c r="D101" s="121" t="e">
        <f t="shared" si="8"/>
        <v>#DIV/0!</v>
      </c>
    </row>
    <row r="102" spans="2:5" x14ac:dyDescent="0.25">
      <c r="B102" s="119">
        <v>2022</v>
      </c>
      <c r="C102" s="120">
        <v>0</v>
      </c>
      <c r="D102" s="121" t="e">
        <f t="shared" si="8"/>
        <v>#DIV/0!</v>
      </c>
    </row>
    <row r="103" spans="2:5" x14ac:dyDescent="0.25">
      <c r="B103" s="119">
        <v>2021</v>
      </c>
      <c r="C103" s="120">
        <v>0</v>
      </c>
      <c r="D103" s="121">
        <f t="shared" si="8"/>
        <v>-1</v>
      </c>
    </row>
    <row r="104" spans="2:5" x14ac:dyDescent="0.25">
      <c r="B104" s="119">
        <v>2020</v>
      </c>
      <c r="C104" s="120">
        <v>1878</v>
      </c>
      <c r="D104" s="121">
        <f t="shared" si="8"/>
        <v>-0.69976019184652283</v>
      </c>
    </row>
    <row r="105" spans="2:5" x14ac:dyDescent="0.25">
      <c r="B105" s="119">
        <v>2019</v>
      </c>
      <c r="C105" s="120">
        <v>6255</v>
      </c>
      <c r="D105" s="121">
        <f t="shared" si="8"/>
        <v>3.0987308389649026E-2</v>
      </c>
    </row>
    <row r="106" spans="2:5" x14ac:dyDescent="0.25">
      <c r="B106" s="119">
        <v>2018</v>
      </c>
      <c r="C106" s="120">
        <v>6067</v>
      </c>
      <c r="D106" s="121">
        <f t="shared" si="8"/>
        <v>-0.14813254703734902</v>
      </c>
    </row>
    <row r="107" spans="2:5" x14ac:dyDescent="0.25">
      <c r="B107" s="119">
        <v>2017</v>
      </c>
      <c r="C107" s="120">
        <v>7122</v>
      </c>
      <c r="D107" s="121">
        <f t="shared" si="8"/>
        <v>0.21040108769544519</v>
      </c>
    </row>
    <row r="108" spans="2:5" x14ac:dyDescent="0.25">
      <c r="B108" s="119">
        <v>2016</v>
      </c>
      <c r="C108" s="120">
        <v>5884</v>
      </c>
      <c r="D108" s="121">
        <f t="shared" si="8"/>
        <v>0.13023434498655395</v>
      </c>
    </row>
    <row r="109" spans="2:5" x14ac:dyDescent="0.25">
      <c r="B109" s="119">
        <v>2015</v>
      </c>
      <c r="C109" s="120">
        <v>5206</v>
      </c>
      <c r="D109" s="121">
        <f t="shared" si="8"/>
        <v>-5.0519788436987012E-2</v>
      </c>
    </row>
    <row r="110" spans="2:5" x14ac:dyDescent="0.25">
      <c r="B110" s="119">
        <v>2014</v>
      </c>
      <c r="C110" s="120">
        <v>5483</v>
      </c>
      <c r="D110" s="121">
        <f t="shared" si="8"/>
        <v>0.18679653679653674</v>
      </c>
    </row>
    <row r="111" spans="2:5" x14ac:dyDescent="0.25">
      <c r="B111" s="119">
        <v>2013</v>
      </c>
      <c r="C111" s="120">
        <v>4620</v>
      </c>
      <c r="D111" s="121">
        <f t="shared" si="8"/>
        <v>0.26957955482275353</v>
      </c>
    </row>
    <row r="112" spans="2:5" x14ac:dyDescent="0.25">
      <c r="B112" s="119">
        <v>2012</v>
      </c>
      <c r="C112" s="120">
        <v>3639</v>
      </c>
      <c r="D112" s="121">
        <f t="shared" si="8"/>
        <v>-8.3144368858654616E-2</v>
      </c>
    </row>
    <row r="113" spans="2:4" x14ac:dyDescent="0.25">
      <c r="B113" s="119">
        <v>2011</v>
      </c>
      <c r="C113" s="120">
        <v>3969</v>
      </c>
      <c r="D113" s="121">
        <f t="shared" si="8"/>
        <v>0.37764665046858736</v>
      </c>
    </row>
    <row r="114" spans="2:4" x14ac:dyDescent="0.25">
      <c r="B114" s="119">
        <v>2010</v>
      </c>
      <c r="C114" s="120">
        <v>2881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9B2AB-C29D-4359-88E6-D9E4E2BD2887}">
  <sheetPr>
    <tabColor theme="7" tint="0.79998168889431442"/>
  </sheetPr>
  <dimension ref="A1:V59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262</v>
      </c>
      <c r="D5" s="131" t="s">
        <v>233</v>
      </c>
      <c r="E5" s="131" t="s">
        <v>234</v>
      </c>
      <c r="F5" s="131" t="s">
        <v>235</v>
      </c>
      <c r="G5" s="131" t="s">
        <v>236</v>
      </c>
      <c r="H5" s="131" t="s">
        <v>237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julio 2025</v>
      </c>
      <c r="L5" s="14" t="str">
        <f>CONCATENATE("cuota/ total municipio ",RIGHT(H5,2))</f>
        <v>cuota/ total municipio 25</v>
      </c>
      <c r="M5" s="13" t="s">
        <v>263</v>
      </c>
      <c r="N5" s="13" t="s">
        <v>228</v>
      </c>
      <c r="O5" s="13" t="s">
        <v>229</v>
      </c>
      <c r="P5" s="13" t="s">
        <v>230</v>
      </c>
      <c r="Q5" s="13" t="s">
        <v>231</v>
      </c>
      <c r="R5" s="13" t="s">
        <v>232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julio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1049130</v>
      </c>
      <c r="D6" s="135">
        <v>745750</v>
      </c>
      <c r="E6" s="135">
        <v>2658818</v>
      </c>
      <c r="F6" s="135">
        <v>2977282</v>
      </c>
      <c r="G6" s="135">
        <v>3166417</v>
      </c>
      <c r="H6" s="135">
        <v>3154023</v>
      </c>
      <c r="I6" s="136">
        <f>IFERROR(H6/G6-1,"-")</f>
        <v>-3.9142033408738897E-3</v>
      </c>
      <c r="J6" s="135">
        <f>IFERROR(H6-G6,"-")</f>
        <v>-12394</v>
      </c>
      <c r="K6" s="136">
        <f t="shared" ref="K6:K57" si="0">IFERROR(H6/$H$6,"-")</f>
        <v>1</v>
      </c>
      <c r="L6" s="137">
        <f>H6/H6</f>
        <v>1</v>
      </c>
      <c r="M6" s="135">
        <v>96087</v>
      </c>
      <c r="N6" s="135">
        <v>224964</v>
      </c>
      <c r="O6" s="135">
        <v>455417</v>
      </c>
      <c r="P6" s="135">
        <v>453884</v>
      </c>
      <c r="Q6" s="135">
        <v>480798</v>
      </c>
      <c r="R6" s="135">
        <v>487331</v>
      </c>
      <c r="S6" s="136">
        <f>IFERROR(R6/Q6-1,"-")</f>
        <v>1.358782690443805E-2</v>
      </c>
      <c r="T6" s="135">
        <f t="shared" ref="T6:T57" si="1">R6-Q6</f>
        <v>6533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794875</v>
      </c>
      <c r="D7" s="139">
        <v>578416</v>
      </c>
      <c r="E7" s="139">
        <v>2111099</v>
      </c>
      <c r="F7" s="139">
        <v>2351203</v>
      </c>
      <c r="G7" s="139">
        <v>2473077</v>
      </c>
      <c r="H7" s="139">
        <v>2432547</v>
      </c>
      <c r="I7" s="140">
        <f t="shared" ref="I7:I57" si="2">IFERROR(H7/G7-1,"-")</f>
        <v>-1.6388490936594335E-2</v>
      </c>
      <c r="J7" s="139">
        <f t="shared" ref="J7:J57" si="3">IFERROR(H7-G7,"-")</f>
        <v>-40530</v>
      </c>
      <c r="K7" s="140">
        <f t="shared" si="0"/>
        <v>0.77125214369077211</v>
      </c>
      <c r="L7" s="140">
        <f>H7/H6</f>
        <v>0.77125214369077211</v>
      </c>
      <c r="M7" s="139">
        <v>70284</v>
      </c>
      <c r="N7" s="139">
        <v>177784</v>
      </c>
      <c r="O7" s="139">
        <v>355886</v>
      </c>
      <c r="P7" s="139">
        <v>358994</v>
      </c>
      <c r="Q7" s="139">
        <v>372261</v>
      </c>
      <c r="R7" s="139">
        <v>375190</v>
      </c>
      <c r="S7" s="140">
        <f t="shared" ref="S7:S57" si="4">IFERROR(R7/Q7-1,"-")</f>
        <v>7.8681355285672439E-3</v>
      </c>
      <c r="T7" s="139">
        <f t="shared" si="1"/>
        <v>2929</v>
      </c>
      <c r="U7" s="140">
        <f t="shared" ref="U7:U57" si="5">IFERROR(P7/$P$6,"-")</f>
        <v>0.79093777264675558</v>
      </c>
      <c r="V7" s="140">
        <f>IFERROR(R7/R6,"-")</f>
        <v>0.76988740712164827</v>
      </c>
    </row>
    <row r="8" spans="1:22" x14ac:dyDescent="0.25">
      <c r="B8" s="99" t="s">
        <v>142</v>
      </c>
      <c r="C8" s="53">
        <v>632997</v>
      </c>
      <c r="D8" s="53">
        <v>470647</v>
      </c>
      <c r="E8" s="53">
        <v>1737868</v>
      </c>
      <c r="F8" s="53">
        <v>1918328</v>
      </c>
      <c r="G8" s="53">
        <v>2032671</v>
      </c>
      <c r="H8" s="53">
        <v>1993559</v>
      </c>
      <c r="I8" s="100">
        <f t="shared" si="2"/>
        <v>-1.9241677575957961E-2</v>
      </c>
      <c r="J8" s="53">
        <f t="shared" si="3"/>
        <v>-39112</v>
      </c>
      <c r="K8" s="100">
        <f t="shared" si="0"/>
        <v>0.63206863107846711</v>
      </c>
      <c r="L8" s="100">
        <f>H8/H6</f>
        <v>0.63206863107846711</v>
      </c>
      <c r="M8" s="53">
        <v>57097</v>
      </c>
      <c r="N8" s="53">
        <v>152798</v>
      </c>
      <c r="O8" s="53">
        <v>297248</v>
      </c>
      <c r="P8" s="53">
        <v>300698</v>
      </c>
      <c r="Q8" s="53">
        <v>305073</v>
      </c>
      <c r="R8" s="53">
        <v>308984</v>
      </c>
      <c r="S8" s="100">
        <f t="shared" si="4"/>
        <v>1.2819882454363274E-2</v>
      </c>
      <c r="T8" s="53">
        <f t="shared" si="1"/>
        <v>3911</v>
      </c>
      <c r="U8" s="100">
        <f t="shared" si="5"/>
        <v>0.66249966951908412</v>
      </c>
      <c r="V8" s="100">
        <f>IFERROR(R8/R6,"-")</f>
        <v>0.63403313148558171</v>
      </c>
    </row>
    <row r="9" spans="1:22" x14ac:dyDescent="0.25">
      <c r="B9" s="99" t="s">
        <v>144</v>
      </c>
      <c r="C9" s="53">
        <v>161878</v>
      </c>
      <c r="D9" s="53">
        <v>107769</v>
      </c>
      <c r="E9" s="53">
        <v>373231</v>
      </c>
      <c r="F9" s="53">
        <v>432875</v>
      </c>
      <c r="G9" s="53">
        <v>440406</v>
      </c>
      <c r="H9" s="53">
        <v>438988</v>
      </c>
      <c r="I9" s="100">
        <f t="shared" si="2"/>
        <v>-3.2197563157632114E-3</v>
      </c>
      <c r="J9" s="53">
        <f t="shared" si="3"/>
        <v>-1418</v>
      </c>
      <c r="K9" s="100">
        <f t="shared" si="0"/>
        <v>0.13918351261230499</v>
      </c>
      <c r="L9" s="100">
        <f>H9/H6</f>
        <v>0.13918351261230499</v>
      </c>
      <c r="M9" s="53">
        <v>13187</v>
      </c>
      <c r="N9" s="53">
        <v>24986</v>
      </c>
      <c r="O9" s="53">
        <v>58638</v>
      </c>
      <c r="P9" s="53">
        <v>58296</v>
      </c>
      <c r="Q9" s="53">
        <v>67188</v>
      </c>
      <c r="R9" s="53">
        <v>66206</v>
      </c>
      <c r="S9" s="100">
        <f t="shared" si="4"/>
        <v>-1.4615705185449746E-2</v>
      </c>
      <c r="T9" s="53">
        <f t="shared" si="1"/>
        <v>-982</v>
      </c>
      <c r="U9" s="100">
        <f t="shared" si="5"/>
        <v>0.1284381031276714</v>
      </c>
      <c r="V9" s="100">
        <f>IFERROR(R9/R6,"-")</f>
        <v>0.13585427563606667</v>
      </c>
    </row>
    <row r="10" spans="1:22" ht="16.5" thickBot="1" x14ac:dyDescent="0.3">
      <c r="B10" s="141" t="s">
        <v>65</v>
      </c>
      <c r="C10" s="142">
        <v>248528</v>
      </c>
      <c r="D10" s="142">
        <v>167334</v>
      </c>
      <c r="E10" s="142">
        <v>547719</v>
      </c>
      <c r="F10" s="142">
        <v>626079</v>
      </c>
      <c r="G10" s="142">
        <v>693340</v>
      </c>
      <c r="H10" s="142">
        <v>721476</v>
      </c>
      <c r="I10" s="143">
        <f t="shared" si="2"/>
        <v>4.0580379034816927E-2</v>
      </c>
      <c r="J10" s="142">
        <f t="shared" si="3"/>
        <v>28136</v>
      </c>
      <c r="K10" s="143">
        <f t="shared" si="0"/>
        <v>0.22874785630922792</v>
      </c>
      <c r="L10" s="143">
        <f>H10/H6</f>
        <v>0.22874785630922792</v>
      </c>
      <c r="M10" s="142">
        <v>25803</v>
      </c>
      <c r="N10" s="142">
        <v>47180</v>
      </c>
      <c r="O10" s="142">
        <v>99531</v>
      </c>
      <c r="P10" s="142">
        <v>94890</v>
      </c>
      <c r="Q10" s="142">
        <v>108537</v>
      </c>
      <c r="R10" s="142">
        <v>112141</v>
      </c>
      <c r="S10" s="143">
        <f t="shared" si="4"/>
        <v>3.32052664068474E-2</v>
      </c>
      <c r="T10" s="142">
        <f t="shared" si="1"/>
        <v>3604</v>
      </c>
      <c r="U10" s="143">
        <f t="shared" si="5"/>
        <v>0.20906222735324445</v>
      </c>
      <c r="V10" s="143">
        <f>IFERROR(R10/R6,"-")</f>
        <v>0.23011259287835167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281997</v>
      </c>
      <c r="E11" s="135">
        <v>993053</v>
      </c>
      <c r="F11" s="135">
        <v>1080016</v>
      </c>
      <c r="G11" s="135">
        <v>1125712</v>
      </c>
      <c r="H11" s="135">
        <v>1072395</v>
      </c>
      <c r="I11" s="136">
        <f t="shared" si="2"/>
        <v>-4.736291342723542E-2</v>
      </c>
      <c r="J11" s="135">
        <f t="shared" si="3"/>
        <v>-53317</v>
      </c>
      <c r="K11" s="136">
        <f t="shared" si="0"/>
        <v>0.34000861756556627</v>
      </c>
      <c r="L11" s="137">
        <f>H11/H11</f>
        <v>1</v>
      </c>
      <c r="M11" s="135">
        <v>0</v>
      </c>
      <c r="N11" s="135">
        <v>94144</v>
      </c>
      <c r="O11" s="135">
        <v>164843</v>
      </c>
      <c r="P11" s="135">
        <v>163971</v>
      </c>
      <c r="Q11" s="135">
        <v>166795</v>
      </c>
      <c r="R11" s="135">
        <v>155030</v>
      </c>
      <c r="S11" s="136">
        <f t="shared" si="4"/>
        <v>-7.0535687520609125E-2</v>
      </c>
      <c r="T11" s="135">
        <f t="shared" si="1"/>
        <v>-11765</v>
      </c>
      <c r="U11" s="136">
        <f t="shared" si="5"/>
        <v>0.36126190832900035</v>
      </c>
      <c r="V11" s="137">
        <f>IFERROR(R11/R11,"-")</f>
        <v>1</v>
      </c>
    </row>
    <row r="12" spans="1:22" ht="15.75" x14ac:dyDescent="0.25">
      <c r="A12" s="144">
        <f>G12/$G$11</f>
        <v>0.81342652472390808</v>
      </c>
      <c r="B12" s="138" t="s">
        <v>62</v>
      </c>
      <c r="C12" s="139">
        <v>279824</v>
      </c>
      <c r="D12" s="139">
        <v>232111</v>
      </c>
      <c r="E12" s="139">
        <v>852329</v>
      </c>
      <c r="F12" s="139">
        <v>884801</v>
      </c>
      <c r="G12" s="139">
        <v>915684</v>
      </c>
      <c r="H12" s="139">
        <v>859383</v>
      </c>
      <c r="I12" s="140">
        <f t="shared" si="2"/>
        <v>-6.1485184845426977E-2</v>
      </c>
      <c r="J12" s="139">
        <f t="shared" si="3"/>
        <v>-56301</v>
      </c>
      <c r="K12" s="140">
        <f t="shared" si="0"/>
        <v>0.27247201431314866</v>
      </c>
      <c r="L12" s="140">
        <f>H12/H11</f>
        <v>0.80136796609458272</v>
      </c>
      <c r="M12" s="139">
        <v>0</v>
      </c>
      <c r="N12" s="139">
        <v>80931</v>
      </c>
      <c r="O12" s="139">
        <v>138653</v>
      </c>
      <c r="P12" s="139">
        <v>133653</v>
      </c>
      <c r="Q12" s="139">
        <v>133668</v>
      </c>
      <c r="R12" s="139">
        <v>124272</v>
      </c>
      <c r="S12" s="140">
        <f t="shared" si="4"/>
        <v>-7.0293563156477279E-2</v>
      </c>
      <c r="T12" s="139">
        <f t="shared" si="1"/>
        <v>-9396</v>
      </c>
      <c r="U12" s="140">
        <f t="shared" si="5"/>
        <v>0.2944651056217007</v>
      </c>
      <c r="V12" s="140">
        <f>IFERROR(R12/R11,"-")</f>
        <v>0.80159969038250656</v>
      </c>
    </row>
    <row r="13" spans="1:22" x14ac:dyDescent="0.25">
      <c r="A13" s="144">
        <f>G13/$G$11</f>
        <v>0.73320796082834683</v>
      </c>
      <c r="B13" s="99" t="s">
        <v>142</v>
      </c>
      <c r="C13" s="53">
        <v>243977</v>
      </c>
      <c r="D13" s="53">
        <v>222118</v>
      </c>
      <c r="E13" s="53">
        <v>761663</v>
      </c>
      <c r="F13" s="53">
        <v>788303</v>
      </c>
      <c r="G13" s="53">
        <v>825381</v>
      </c>
      <c r="H13" s="53">
        <v>766185</v>
      </c>
      <c r="I13" s="100">
        <f t="shared" si="2"/>
        <v>-7.1719605854750679E-2</v>
      </c>
      <c r="J13" s="53">
        <f t="shared" si="3"/>
        <v>-59196</v>
      </c>
      <c r="K13" s="100">
        <f t="shared" si="0"/>
        <v>0.24292308584940567</v>
      </c>
      <c r="L13" s="100">
        <f>H13/H11</f>
        <v>0.71446155567677949</v>
      </c>
      <c r="M13" s="53">
        <v>0</v>
      </c>
      <c r="N13" s="53">
        <v>74597</v>
      </c>
      <c r="O13" s="53">
        <v>123042</v>
      </c>
      <c r="P13" s="53">
        <v>118946</v>
      </c>
      <c r="Q13" s="53">
        <v>120238</v>
      </c>
      <c r="R13" s="53">
        <v>110061</v>
      </c>
      <c r="S13" s="100">
        <f t="shared" si="4"/>
        <v>-8.4640463081554929E-2</v>
      </c>
      <c r="T13" s="53">
        <f t="shared" si="1"/>
        <v>-10177</v>
      </c>
      <c r="U13" s="100">
        <f t="shared" si="5"/>
        <v>0.26206255342774804</v>
      </c>
      <c r="V13" s="100">
        <f>IFERROR(R13/R11,"-")</f>
        <v>0.70993356124621043</v>
      </c>
    </row>
    <row r="14" spans="1:22" x14ac:dyDescent="0.25">
      <c r="A14" s="144">
        <f>G14/$G$11</f>
        <v>8.0218563895561215E-2</v>
      </c>
      <c r="B14" s="99" t="s">
        <v>144</v>
      </c>
      <c r="C14" s="53">
        <v>35847</v>
      </c>
      <c r="D14" s="53">
        <v>9993</v>
      </c>
      <c r="E14" s="53">
        <v>90666</v>
      </c>
      <c r="F14" s="53">
        <v>96498</v>
      </c>
      <c r="G14" s="53">
        <v>90303</v>
      </c>
      <c r="H14" s="53">
        <v>93198</v>
      </c>
      <c r="I14" s="100">
        <f t="shared" si="2"/>
        <v>3.2058735590179799E-2</v>
      </c>
      <c r="J14" s="53">
        <f t="shared" si="3"/>
        <v>2895</v>
      </c>
      <c r="K14" s="100">
        <f t="shared" si="0"/>
        <v>2.9548928463742973E-2</v>
      </c>
      <c r="L14" s="100">
        <f>H14/H11</f>
        <v>8.6906410417803143E-2</v>
      </c>
      <c r="M14" s="53">
        <v>0</v>
      </c>
      <c r="N14" s="53">
        <v>6334</v>
      </c>
      <c r="O14" s="53">
        <v>15611</v>
      </c>
      <c r="P14" s="53">
        <v>14707</v>
      </c>
      <c r="Q14" s="53">
        <v>13430</v>
      </c>
      <c r="R14" s="53">
        <v>14211</v>
      </c>
      <c r="S14" s="100">
        <f t="shared" si="4"/>
        <v>5.8153387937453394E-2</v>
      </c>
      <c r="T14" s="53">
        <f t="shared" si="1"/>
        <v>781</v>
      </c>
      <c r="U14" s="100">
        <f t="shared" si="5"/>
        <v>3.240255219395264E-2</v>
      </c>
      <c r="V14" s="100">
        <f>IFERROR(R14/R11,"-")</f>
        <v>9.1666129136296196E-2</v>
      </c>
    </row>
    <row r="15" spans="1:22" ht="16.5" thickBot="1" x14ac:dyDescent="0.3">
      <c r="A15" s="144">
        <f>G15/$G$11</f>
        <v>0.18657347527609194</v>
      </c>
      <c r="B15" s="141" t="s">
        <v>65</v>
      </c>
      <c r="C15" s="142">
        <v>64346</v>
      </c>
      <c r="D15" s="142">
        <v>49886</v>
      </c>
      <c r="E15" s="142">
        <v>140724</v>
      </c>
      <c r="F15" s="142">
        <v>195215</v>
      </c>
      <c r="G15" s="142">
        <v>210028</v>
      </c>
      <c r="H15" s="142">
        <v>213012</v>
      </c>
      <c r="I15" s="143">
        <f t="shared" si="2"/>
        <v>1.4207629458929283E-2</v>
      </c>
      <c r="J15" s="142">
        <f t="shared" si="3"/>
        <v>2984</v>
      </c>
      <c r="K15" s="143">
        <f t="shared" si="0"/>
        <v>6.7536603252417629E-2</v>
      </c>
      <c r="L15" s="143">
        <f>H15/H11</f>
        <v>0.19863203390541731</v>
      </c>
      <c r="M15" s="142">
        <v>0</v>
      </c>
      <c r="N15" s="142">
        <v>13213</v>
      </c>
      <c r="O15" s="142">
        <v>26190</v>
      </c>
      <c r="P15" s="142">
        <v>30318</v>
      </c>
      <c r="Q15" s="142">
        <v>33127</v>
      </c>
      <c r="R15" s="142">
        <v>30758</v>
      </c>
      <c r="S15" s="143">
        <f t="shared" si="4"/>
        <v>-7.151266338636153E-2</v>
      </c>
      <c r="T15" s="142">
        <f t="shared" si="1"/>
        <v>-2369</v>
      </c>
      <c r="U15" s="143">
        <f t="shared" si="5"/>
        <v>6.6796802707299666E-2</v>
      </c>
      <c r="V15" s="143">
        <f>IFERROR(R15/R11,"-")</f>
        <v>0.19840030961749339</v>
      </c>
    </row>
    <row r="16" spans="1:22" ht="15.75" x14ac:dyDescent="0.25">
      <c r="A16" s="81"/>
      <c r="B16" s="134" t="s">
        <v>47</v>
      </c>
      <c r="C16" s="135">
        <v>249277</v>
      </c>
      <c r="D16" s="135">
        <v>123433</v>
      </c>
      <c r="E16" s="135">
        <v>692851</v>
      </c>
      <c r="F16" s="135">
        <v>750730</v>
      </c>
      <c r="G16" s="135">
        <v>796046</v>
      </c>
      <c r="H16" s="135">
        <v>823796</v>
      </c>
      <c r="I16" s="136">
        <f t="shared" si="2"/>
        <v>3.4859794534486621E-2</v>
      </c>
      <c r="J16" s="135">
        <f t="shared" si="3"/>
        <v>27750</v>
      </c>
      <c r="K16" s="136">
        <f t="shared" si="0"/>
        <v>0.26118896406272246</v>
      </c>
      <c r="L16" s="137">
        <f>H16/H16</f>
        <v>1</v>
      </c>
      <c r="M16" s="135">
        <v>0</v>
      </c>
      <c r="N16" s="135">
        <v>42074</v>
      </c>
      <c r="O16" s="135">
        <v>119732</v>
      </c>
      <c r="P16" s="135">
        <v>112830</v>
      </c>
      <c r="Q16" s="135">
        <v>121148</v>
      </c>
      <c r="R16" s="135">
        <v>127552</v>
      </c>
      <c r="S16" s="136">
        <f t="shared" si="4"/>
        <v>5.2860963449664844E-2</v>
      </c>
      <c r="T16" s="135">
        <f t="shared" si="1"/>
        <v>6404</v>
      </c>
      <c r="U16" s="136">
        <f t="shared" si="5"/>
        <v>0.24858774488635862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42517</v>
      </c>
      <c r="E17" s="139">
        <v>411014</v>
      </c>
      <c r="F17" s="139">
        <v>461407</v>
      </c>
      <c r="G17" s="139">
        <v>489154</v>
      </c>
      <c r="H17" s="139">
        <v>506756</v>
      </c>
      <c r="I17" s="140">
        <f t="shared" si="2"/>
        <v>3.5984577454135191E-2</v>
      </c>
      <c r="J17" s="139">
        <f t="shared" si="3"/>
        <v>17602</v>
      </c>
      <c r="K17" s="140">
        <f t="shared" si="0"/>
        <v>0.1606697224465389</v>
      </c>
      <c r="L17" s="140">
        <f>H17/H16</f>
        <v>0.61514743941461236</v>
      </c>
      <c r="M17" s="139">
        <v>0</v>
      </c>
      <c r="N17" s="139">
        <v>18560</v>
      </c>
      <c r="O17" s="139">
        <v>71116</v>
      </c>
      <c r="P17" s="139">
        <v>70310</v>
      </c>
      <c r="Q17" s="139">
        <v>76375</v>
      </c>
      <c r="R17" s="139">
        <v>79031</v>
      </c>
      <c r="S17" s="140">
        <f t="shared" si="4"/>
        <v>3.4775777414075337E-2</v>
      </c>
      <c r="T17" s="139">
        <f t="shared" si="1"/>
        <v>2656</v>
      </c>
      <c r="U17" s="140">
        <f t="shared" si="5"/>
        <v>0.15490742127944584</v>
      </c>
      <c r="V17" s="140">
        <f>IFERROR(R17/R16,"-")</f>
        <v>0.61959828148519824</v>
      </c>
    </row>
    <row r="18" spans="2:22" x14ac:dyDescent="0.25">
      <c r="B18" s="99" t="s">
        <v>142</v>
      </c>
      <c r="C18" s="53">
        <v>107490</v>
      </c>
      <c r="D18" s="53">
        <v>35251</v>
      </c>
      <c r="E18" s="53">
        <v>312053</v>
      </c>
      <c r="F18" s="53">
        <v>346111</v>
      </c>
      <c r="G18" s="53">
        <v>369040</v>
      </c>
      <c r="H18" s="53">
        <v>395948</v>
      </c>
      <c r="I18" s="100">
        <f t="shared" si="2"/>
        <v>7.2913505311077431E-2</v>
      </c>
      <c r="J18" s="53">
        <f t="shared" si="3"/>
        <v>26908</v>
      </c>
      <c r="K18" s="100">
        <f t="shared" si="0"/>
        <v>0.12553744852209384</v>
      </c>
      <c r="L18" s="100">
        <f>H18/H16</f>
        <v>0.48063841048026451</v>
      </c>
      <c r="M18" s="53">
        <v>0</v>
      </c>
      <c r="N18" s="53">
        <v>15934</v>
      </c>
      <c r="O18" s="53">
        <v>54466</v>
      </c>
      <c r="P18" s="53">
        <v>53655</v>
      </c>
      <c r="Q18" s="53">
        <v>57122</v>
      </c>
      <c r="R18" s="53">
        <v>63231</v>
      </c>
      <c r="S18" s="100">
        <f t="shared" si="4"/>
        <v>0.10694653548545219</v>
      </c>
      <c r="T18" s="53">
        <f t="shared" si="1"/>
        <v>6109</v>
      </c>
      <c r="U18" s="100">
        <f t="shared" si="5"/>
        <v>0.11821302359193098</v>
      </c>
      <c r="V18" s="100">
        <f>IFERROR(R18/R16,"-")</f>
        <v>0.49572723281485198</v>
      </c>
    </row>
    <row r="19" spans="2:22" x14ac:dyDescent="0.25">
      <c r="B19" s="99" t="s">
        <v>144</v>
      </c>
      <c r="C19" s="53">
        <v>39616</v>
      </c>
      <c r="D19" s="53">
        <v>7266</v>
      </c>
      <c r="E19" s="53">
        <v>98961</v>
      </c>
      <c r="F19" s="53">
        <v>115296</v>
      </c>
      <c r="G19" s="53">
        <v>120114</v>
      </c>
      <c r="H19" s="53">
        <v>110808</v>
      </c>
      <c r="I19" s="100">
        <f t="shared" si="2"/>
        <v>-7.7476397422448717E-2</v>
      </c>
      <c r="J19" s="53">
        <f t="shared" si="3"/>
        <v>-9306</v>
      </c>
      <c r="K19" s="100">
        <f t="shared" si="0"/>
        <v>3.5132273924445068E-2</v>
      </c>
      <c r="L19" s="100">
        <f>H19/H16</f>
        <v>0.13450902893434782</v>
      </c>
      <c r="M19" s="53">
        <v>0</v>
      </c>
      <c r="N19" s="53">
        <v>2626</v>
      </c>
      <c r="O19" s="53">
        <v>16650</v>
      </c>
      <c r="P19" s="53">
        <v>16655</v>
      </c>
      <c r="Q19" s="53">
        <v>19253</v>
      </c>
      <c r="R19" s="53">
        <v>15800</v>
      </c>
      <c r="S19" s="100">
        <f t="shared" si="4"/>
        <v>-0.17934867293408818</v>
      </c>
      <c r="T19" s="53">
        <f t="shared" si="1"/>
        <v>-3453</v>
      </c>
      <c r="U19" s="100">
        <f t="shared" si="5"/>
        <v>3.6694397687514875E-2</v>
      </c>
      <c r="V19" s="100">
        <f>IFERROR(R19/R16,"-")</f>
        <v>0.12387104867034621</v>
      </c>
    </row>
    <row r="20" spans="2:22" ht="16.5" thickBot="1" x14ac:dyDescent="0.3">
      <c r="B20" s="141" t="s">
        <v>65</v>
      </c>
      <c r="C20" s="142">
        <v>102171</v>
      </c>
      <c r="D20" s="142">
        <v>80916</v>
      </c>
      <c r="E20" s="142">
        <v>281837</v>
      </c>
      <c r="F20" s="142">
        <v>289323</v>
      </c>
      <c r="G20" s="142">
        <v>306892</v>
      </c>
      <c r="H20" s="142">
        <v>317040</v>
      </c>
      <c r="I20" s="143">
        <f t="shared" si="2"/>
        <v>3.3067007285950689E-2</v>
      </c>
      <c r="J20" s="142">
        <f t="shared" si="3"/>
        <v>10148</v>
      </c>
      <c r="K20" s="143">
        <f t="shared" si="0"/>
        <v>0.10051924161618352</v>
      </c>
      <c r="L20" s="143">
        <f>H20/H16</f>
        <v>0.38485256058538764</v>
      </c>
      <c r="M20" s="142">
        <v>0</v>
      </c>
      <c r="N20" s="142">
        <v>23514</v>
      </c>
      <c r="O20" s="142">
        <v>48616</v>
      </c>
      <c r="P20" s="142">
        <v>42520</v>
      </c>
      <c r="Q20" s="142">
        <v>44773</v>
      </c>
      <c r="R20" s="142">
        <v>48521</v>
      </c>
      <c r="S20" s="143">
        <f t="shared" si="4"/>
        <v>8.3711165211176386E-2</v>
      </c>
      <c r="T20" s="142">
        <f t="shared" si="1"/>
        <v>3748</v>
      </c>
      <c r="U20" s="143">
        <f t="shared" si="5"/>
        <v>9.368032360691278E-2</v>
      </c>
      <c r="V20" s="143">
        <f>IFERROR(R20/R16,"-")</f>
        <v>0.38040171851480181</v>
      </c>
    </row>
    <row r="21" spans="2:22" ht="15.75" x14ac:dyDescent="0.25">
      <c r="B21" s="134" t="s">
        <v>48</v>
      </c>
      <c r="C21" s="135">
        <v>10070</v>
      </c>
      <c r="D21" s="135">
        <v>6896</v>
      </c>
      <c r="E21" s="135">
        <v>19165</v>
      </c>
      <c r="F21" s="135">
        <v>30246</v>
      </c>
      <c r="G21" s="135">
        <v>25739</v>
      </c>
      <c r="H21" s="135">
        <v>24470</v>
      </c>
      <c r="I21" s="136">
        <f t="shared" si="2"/>
        <v>-4.9302614709196169E-2</v>
      </c>
      <c r="J21" s="135">
        <f t="shared" si="3"/>
        <v>-1269</v>
      </c>
      <c r="K21" s="136">
        <f t="shared" si="0"/>
        <v>7.7583454527757091E-3</v>
      </c>
      <c r="L21" s="137">
        <f>H21/H21</f>
        <v>1</v>
      </c>
      <c r="M21" s="135">
        <v>0</v>
      </c>
      <c r="N21" s="135">
        <v>1838</v>
      </c>
      <c r="O21" s="135">
        <v>2342</v>
      </c>
      <c r="P21" s="135">
        <v>2800</v>
      </c>
      <c r="Q21" s="135">
        <v>2508</v>
      </c>
      <c r="R21" s="135">
        <v>2685</v>
      </c>
      <c r="S21" s="136">
        <f t="shared" si="4"/>
        <v>7.0574162679425845E-2</v>
      </c>
      <c r="T21" s="135">
        <f t="shared" si="1"/>
        <v>177</v>
      </c>
      <c r="U21" s="136">
        <f t="shared" si="5"/>
        <v>6.1689770954693269E-3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6896</v>
      </c>
      <c r="E22" s="139">
        <v>19165</v>
      </c>
      <c r="F22" s="139">
        <v>29890</v>
      </c>
      <c r="G22" s="139">
        <v>25396</v>
      </c>
      <c r="H22" s="139">
        <v>24109</v>
      </c>
      <c r="I22" s="140">
        <f t="shared" si="2"/>
        <v>-5.0677272011340424E-2</v>
      </c>
      <c r="J22" s="139">
        <f t="shared" si="3"/>
        <v>-1287</v>
      </c>
      <c r="K22" s="140">
        <f t="shared" si="0"/>
        <v>7.6438884561082785E-3</v>
      </c>
      <c r="L22" s="140">
        <f>H22/H21</f>
        <v>0.9852472415202288</v>
      </c>
      <c r="M22" s="139">
        <v>0</v>
      </c>
      <c r="N22" s="139">
        <v>1838</v>
      </c>
      <c r="O22" s="139">
        <v>2342</v>
      </c>
      <c r="P22" s="139">
        <v>2765</v>
      </c>
      <c r="Q22" s="139">
        <v>2458</v>
      </c>
      <c r="R22" s="139">
        <v>2619</v>
      </c>
      <c r="S22" s="140">
        <f t="shared" si="4"/>
        <v>6.5500406834825053E-2</v>
      </c>
      <c r="T22" s="139">
        <f t="shared" si="1"/>
        <v>161</v>
      </c>
      <c r="U22" s="140">
        <f t="shared" si="5"/>
        <v>6.0918648817759602E-3</v>
      </c>
      <c r="V22" s="140">
        <f>IFERROR(R22/R21,"-")</f>
        <v>0.97541899441340785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19378</v>
      </c>
      <c r="E26" s="135">
        <v>91869</v>
      </c>
      <c r="F26" s="135">
        <v>109900</v>
      </c>
      <c r="G26" s="135">
        <v>133707</v>
      </c>
      <c r="H26" s="135">
        <v>111695</v>
      </c>
      <c r="I26" s="136">
        <f t="shared" si="2"/>
        <v>-0.16462862826927538</v>
      </c>
      <c r="J26" s="135">
        <f t="shared" si="3"/>
        <v>-22012</v>
      </c>
      <c r="K26" s="136">
        <f t="shared" si="0"/>
        <v>3.5413502057530973E-2</v>
      </c>
      <c r="L26" s="137">
        <f>H26/H26</f>
        <v>1</v>
      </c>
      <c r="M26" s="135">
        <v>0</v>
      </c>
      <c r="N26" s="135">
        <v>2379</v>
      </c>
      <c r="O26" s="135">
        <v>24503</v>
      </c>
      <c r="P26" s="135">
        <v>23244</v>
      </c>
      <c r="Q26" s="135">
        <v>16852</v>
      </c>
      <c r="R26" s="135">
        <v>17502</v>
      </c>
      <c r="S26" s="136">
        <f t="shared" si="4"/>
        <v>3.8571089484927601E-2</v>
      </c>
      <c r="T26" s="135">
        <f t="shared" si="1"/>
        <v>650</v>
      </c>
      <c r="U26" s="136">
        <f t="shared" si="5"/>
        <v>5.1211322716817512E-2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18908</v>
      </c>
      <c r="E27" s="139">
        <v>85891</v>
      </c>
      <c r="F27" s="139">
        <v>104931</v>
      </c>
      <c r="G27" s="139">
        <v>110305</v>
      </c>
      <c r="H27" s="139">
        <v>89955</v>
      </c>
      <c r="I27" s="140">
        <f t="shared" si="2"/>
        <v>-0.18448846380490458</v>
      </c>
      <c r="J27" s="139">
        <f t="shared" si="3"/>
        <v>-20350</v>
      </c>
      <c r="K27" s="140">
        <f t="shared" si="0"/>
        <v>2.8520717826090679E-2</v>
      </c>
      <c r="L27" s="140">
        <f>H27/H26</f>
        <v>0.80536281838936385</v>
      </c>
      <c r="M27" s="139">
        <v>0</v>
      </c>
      <c r="N27" s="139">
        <v>2305</v>
      </c>
      <c r="O27" s="139">
        <v>23736</v>
      </c>
      <c r="P27" s="139">
        <v>22490</v>
      </c>
      <c r="Q27" s="139">
        <v>13444</v>
      </c>
      <c r="R27" s="139">
        <v>14555</v>
      </c>
      <c r="S27" s="140">
        <f t="shared" si="4"/>
        <v>8.2639095507289539E-2</v>
      </c>
      <c r="T27" s="139">
        <f t="shared" si="1"/>
        <v>1111</v>
      </c>
      <c r="U27" s="140">
        <f t="shared" si="5"/>
        <v>4.9550105313251845E-2</v>
      </c>
      <c r="V27" s="140">
        <f>IFERROR(R27/R26,"-")</f>
        <v>0.83161924351502681</v>
      </c>
    </row>
    <row r="28" spans="2:22" x14ac:dyDescent="0.25">
      <c r="B28" s="99" t="s">
        <v>142</v>
      </c>
      <c r="C28" s="53">
        <v>21395</v>
      </c>
      <c r="D28" s="53">
        <v>18908</v>
      </c>
      <c r="E28" s="53">
        <v>0</v>
      </c>
      <c r="F28" s="53">
        <v>43778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2305</v>
      </c>
      <c r="O28" s="53">
        <v>0</v>
      </c>
      <c r="P28" s="53">
        <v>22490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4.9550105313251845E-2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111657</v>
      </c>
      <c r="E30" s="135">
        <v>395281</v>
      </c>
      <c r="F30" s="135">
        <v>453294</v>
      </c>
      <c r="G30" s="135">
        <v>524679</v>
      </c>
      <c r="H30" s="135">
        <v>537199</v>
      </c>
      <c r="I30" s="136">
        <f t="shared" si="2"/>
        <v>2.3862209084030361E-2</v>
      </c>
      <c r="J30" s="135">
        <f t="shared" si="3"/>
        <v>12520</v>
      </c>
      <c r="K30" s="136">
        <f t="shared" si="0"/>
        <v>0.17032183975830234</v>
      </c>
      <c r="L30" s="137">
        <f>H30/H30</f>
        <v>1</v>
      </c>
      <c r="M30" s="135">
        <v>0</v>
      </c>
      <c r="N30" s="135">
        <v>41575</v>
      </c>
      <c r="O30" s="135">
        <v>73949</v>
      </c>
      <c r="P30" s="135">
        <v>74357</v>
      </c>
      <c r="Q30" s="135">
        <v>90048</v>
      </c>
      <c r="R30" s="135">
        <v>93261</v>
      </c>
      <c r="S30" s="136">
        <f t="shared" si="4"/>
        <v>3.5680970149253755E-2</v>
      </c>
      <c r="T30" s="135">
        <f t="shared" si="1"/>
        <v>3213</v>
      </c>
      <c r="U30" s="136">
        <f t="shared" si="5"/>
        <v>0.16382379638850456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85300</v>
      </c>
      <c r="E31" s="139">
        <v>319384</v>
      </c>
      <c r="F31" s="139">
        <v>367814</v>
      </c>
      <c r="G31" s="139">
        <v>425017</v>
      </c>
      <c r="H31" s="139">
        <v>424894</v>
      </c>
      <c r="I31" s="140">
        <f t="shared" si="2"/>
        <v>-2.8940018869838546E-4</v>
      </c>
      <c r="J31" s="139">
        <f t="shared" si="3"/>
        <v>-123</v>
      </c>
      <c r="K31" s="140">
        <f t="shared" si="0"/>
        <v>0.13471493391138872</v>
      </c>
      <c r="L31" s="140">
        <f>H31/H30</f>
        <v>0.79094339341659237</v>
      </c>
      <c r="M31" s="139">
        <v>0</v>
      </c>
      <c r="N31" s="139">
        <v>34096</v>
      </c>
      <c r="O31" s="139">
        <v>58059</v>
      </c>
      <c r="P31" s="139">
        <v>61296</v>
      </c>
      <c r="Q31" s="139">
        <v>71595</v>
      </c>
      <c r="R31" s="139">
        <v>73291</v>
      </c>
      <c r="S31" s="140">
        <f t="shared" si="4"/>
        <v>2.3688805084153941E-2</v>
      </c>
      <c r="T31" s="139">
        <f t="shared" si="1"/>
        <v>1696</v>
      </c>
      <c r="U31" s="140">
        <f t="shared" si="5"/>
        <v>0.13504772144424568</v>
      </c>
      <c r="V31" s="140">
        <f>IFERROR(R31/R30,"-")</f>
        <v>0.78586976335231229</v>
      </c>
    </row>
    <row r="32" spans="2:22" x14ac:dyDescent="0.25">
      <c r="B32" s="99" t="s">
        <v>142</v>
      </c>
      <c r="C32" s="53">
        <v>93394</v>
      </c>
      <c r="D32" s="53">
        <v>58520</v>
      </c>
      <c r="E32" s="53">
        <v>259864</v>
      </c>
      <c r="F32" s="53">
        <v>307974</v>
      </c>
      <c r="G32" s="53">
        <v>357459</v>
      </c>
      <c r="H32" s="53">
        <v>351719</v>
      </c>
      <c r="I32" s="100">
        <f t="shared" si="2"/>
        <v>-1.6057785648144307E-2</v>
      </c>
      <c r="J32" s="53">
        <f t="shared" si="3"/>
        <v>-5740</v>
      </c>
      <c r="K32" s="100">
        <f t="shared" si="0"/>
        <v>0.11151440557028278</v>
      </c>
      <c r="L32" s="100">
        <f>H32/H30</f>
        <v>0.65472757767605672</v>
      </c>
      <c r="M32" s="53">
        <v>0</v>
      </c>
      <c r="N32" s="53">
        <v>27521</v>
      </c>
      <c r="O32" s="53">
        <v>49808</v>
      </c>
      <c r="P32" s="53">
        <v>51553</v>
      </c>
      <c r="Q32" s="53">
        <v>60327</v>
      </c>
      <c r="R32" s="53">
        <v>59858</v>
      </c>
      <c r="S32" s="100">
        <f t="shared" si="4"/>
        <v>-7.7742967493825699E-3</v>
      </c>
      <c r="T32" s="53">
        <f t="shared" si="1"/>
        <v>-469</v>
      </c>
      <c r="U32" s="100">
        <f t="shared" si="5"/>
        <v>0.11358188435811793</v>
      </c>
      <c r="V32" s="100">
        <f>IFERROR(R32/R30,"-")</f>
        <v>0.64183313496531236</v>
      </c>
    </row>
    <row r="33" spans="2:22" x14ac:dyDescent="0.25">
      <c r="B33" s="99" t="s">
        <v>144</v>
      </c>
      <c r="C33" s="53">
        <v>22825</v>
      </c>
      <c r="D33" s="53">
        <v>26780</v>
      </c>
      <c r="E33" s="53">
        <v>59520</v>
      </c>
      <c r="F33" s="53">
        <v>59840</v>
      </c>
      <c r="G33" s="53">
        <v>67558</v>
      </c>
      <c r="H33" s="53">
        <v>73175</v>
      </c>
      <c r="I33" s="100">
        <f t="shared" si="2"/>
        <v>8.3143373101631113E-2</v>
      </c>
      <c r="J33" s="53">
        <f t="shared" si="3"/>
        <v>5617</v>
      </c>
      <c r="K33" s="100">
        <f t="shared" si="0"/>
        <v>2.3200528341105947E-2</v>
      </c>
      <c r="L33" s="100">
        <f>H33/H30</f>
        <v>0.13621581574053562</v>
      </c>
      <c r="M33" s="53">
        <v>0</v>
      </c>
      <c r="N33" s="53">
        <v>6575</v>
      </c>
      <c r="O33" s="53">
        <v>8251</v>
      </c>
      <c r="P33" s="53">
        <v>9743</v>
      </c>
      <c r="Q33" s="53">
        <v>11268</v>
      </c>
      <c r="R33" s="53">
        <v>13433</v>
      </c>
      <c r="S33" s="100">
        <f t="shared" si="4"/>
        <v>0.19213702520411791</v>
      </c>
      <c r="T33" s="53">
        <f t="shared" si="1"/>
        <v>2165</v>
      </c>
      <c r="U33" s="100">
        <f t="shared" si="5"/>
        <v>2.1465837086127731E-2</v>
      </c>
      <c r="V33" s="100">
        <f>IFERROR(R33/R30,"-")</f>
        <v>0.14403662838699993</v>
      </c>
    </row>
    <row r="34" spans="2:22" ht="16.5" thickBot="1" x14ac:dyDescent="0.3">
      <c r="B34" s="141" t="s">
        <v>65</v>
      </c>
      <c r="C34" s="142">
        <v>26023</v>
      </c>
      <c r="D34" s="142">
        <v>26357</v>
      </c>
      <c r="E34" s="142">
        <v>75897</v>
      </c>
      <c r="F34" s="142">
        <v>85480</v>
      </c>
      <c r="G34" s="142">
        <v>99662</v>
      </c>
      <c r="H34" s="142">
        <v>112305</v>
      </c>
      <c r="I34" s="143">
        <f t="shared" si="2"/>
        <v>0.12685878268547701</v>
      </c>
      <c r="J34" s="142">
        <f t="shared" si="3"/>
        <v>12643</v>
      </c>
      <c r="K34" s="143">
        <f t="shared" si="0"/>
        <v>3.560690584691361E-2</v>
      </c>
      <c r="L34" s="143">
        <f>H34/H30</f>
        <v>0.20905660658340763</v>
      </c>
      <c r="M34" s="142">
        <v>0</v>
      </c>
      <c r="N34" s="142">
        <v>7479</v>
      </c>
      <c r="O34" s="142">
        <v>15890</v>
      </c>
      <c r="P34" s="142">
        <v>13061</v>
      </c>
      <c r="Q34" s="142">
        <v>18453</v>
      </c>
      <c r="R34" s="142">
        <v>19970</v>
      </c>
      <c r="S34" s="143">
        <f t="shared" si="4"/>
        <v>8.2208854928737862E-2</v>
      </c>
      <c r="T34" s="142">
        <f t="shared" si="1"/>
        <v>1517</v>
      </c>
      <c r="U34" s="143">
        <f t="shared" si="5"/>
        <v>2.8776074944258885E-2</v>
      </c>
      <c r="V34" s="143">
        <f>IFERROR(R34/R30,"-")</f>
        <v>0.21413023664768768</v>
      </c>
    </row>
    <row r="35" spans="2:22" ht="15.75" x14ac:dyDescent="0.25">
      <c r="B35" s="134" t="s">
        <v>51</v>
      </c>
      <c r="C35" s="135">
        <v>12754</v>
      </c>
      <c r="D35" s="135">
        <v>14230</v>
      </c>
      <c r="E35" s="135">
        <v>28946</v>
      </c>
      <c r="F35" s="135">
        <v>35023</v>
      </c>
      <c r="G35" s="135">
        <v>33791</v>
      </c>
      <c r="H35" s="135">
        <v>31909</v>
      </c>
      <c r="I35" s="136">
        <f t="shared" si="2"/>
        <v>-5.5695303483175973E-2</v>
      </c>
      <c r="J35" s="135">
        <f t="shared" si="3"/>
        <v>-1882</v>
      </c>
      <c r="K35" s="136">
        <f t="shared" si="0"/>
        <v>1.0116920517066617E-2</v>
      </c>
      <c r="L35" s="137">
        <f>H35/H35</f>
        <v>1</v>
      </c>
      <c r="M35" s="135">
        <v>0</v>
      </c>
      <c r="N35" s="135">
        <v>2428</v>
      </c>
      <c r="O35" s="135">
        <v>4275</v>
      </c>
      <c r="P35" s="135">
        <v>4340</v>
      </c>
      <c r="Q35" s="135">
        <v>4593</v>
      </c>
      <c r="R35" s="135">
        <v>3637</v>
      </c>
      <c r="S35" s="136">
        <f t="shared" si="4"/>
        <v>-0.20814282603962553</v>
      </c>
      <c r="T35" s="135">
        <f t="shared" si="1"/>
        <v>-956</v>
      </c>
      <c r="U35" s="136">
        <f t="shared" si="5"/>
        <v>9.5619144979774574E-3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14230</v>
      </c>
      <c r="E36" s="139">
        <v>28946</v>
      </c>
      <c r="F36" s="139">
        <v>35023</v>
      </c>
      <c r="G36" s="139">
        <v>33791</v>
      </c>
      <c r="H36" s="139">
        <v>31909</v>
      </c>
      <c r="I36" s="140">
        <f t="shared" si="2"/>
        <v>-5.5695303483175973E-2</v>
      </c>
      <c r="J36" s="139">
        <f t="shared" si="3"/>
        <v>-1882</v>
      </c>
      <c r="K36" s="140">
        <f t="shared" si="0"/>
        <v>1.0116920517066617E-2</v>
      </c>
      <c r="L36" s="140">
        <f>H36/H35</f>
        <v>1</v>
      </c>
      <c r="M36" s="139">
        <v>0</v>
      </c>
      <c r="N36" s="139">
        <v>2428</v>
      </c>
      <c r="O36" s="139">
        <v>4275</v>
      </c>
      <c r="P36" s="139">
        <v>4340</v>
      </c>
      <c r="Q36" s="139">
        <v>4593</v>
      </c>
      <c r="R36" s="139">
        <v>3637</v>
      </c>
      <c r="S36" s="140">
        <f t="shared" si="4"/>
        <v>-0.20814282603962553</v>
      </c>
      <c r="T36" s="139">
        <f t="shared" si="1"/>
        <v>-956</v>
      </c>
      <c r="U36" s="140">
        <f t="shared" si="5"/>
        <v>9.5619144979774574E-3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14735</v>
      </c>
      <c r="F37" s="53">
        <v>26674</v>
      </c>
      <c r="G37" s="53">
        <v>29212</v>
      </c>
      <c r="H37" s="53">
        <v>26934</v>
      </c>
      <c r="I37" s="100">
        <f t="shared" si="2"/>
        <v>-7.7981651376146766E-2</v>
      </c>
      <c r="J37" s="53">
        <f t="shared" si="3"/>
        <v>-2278</v>
      </c>
      <c r="K37" s="100">
        <f t="shared" si="0"/>
        <v>8.5395699397245988E-3</v>
      </c>
      <c r="L37" s="100">
        <f>H37/H35</f>
        <v>0.84408787489423043</v>
      </c>
      <c r="M37" s="53">
        <v>0</v>
      </c>
      <c r="N37" s="53">
        <v>0</v>
      </c>
      <c r="O37" s="53">
        <v>3890</v>
      </c>
      <c r="P37" s="53">
        <v>0</v>
      </c>
      <c r="Q37" s="53">
        <v>3932</v>
      </c>
      <c r="R37" s="53">
        <v>3156</v>
      </c>
      <c r="S37" s="100">
        <f t="shared" si="4"/>
        <v>-0.19735503560528989</v>
      </c>
      <c r="T37" s="53">
        <f t="shared" si="1"/>
        <v>-776</v>
      </c>
      <c r="U37" s="100">
        <f t="shared" si="5"/>
        <v>0</v>
      </c>
      <c r="V37" s="100">
        <f>IFERROR(R37/R35,"-")</f>
        <v>0.86774814407478695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1767</v>
      </c>
      <c r="F38" s="53">
        <v>4009</v>
      </c>
      <c r="G38" s="53">
        <v>4579</v>
      </c>
      <c r="H38" s="53">
        <v>4975</v>
      </c>
      <c r="I38" s="100">
        <f t="shared" si="2"/>
        <v>8.648176457741874E-2</v>
      </c>
      <c r="J38" s="53">
        <f t="shared" si="3"/>
        <v>396</v>
      </c>
      <c r="K38" s="100">
        <f t="shared" si="0"/>
        <v>1.5773505773420168E-3</v>
      </c>
      <c r="L38" s="100">
        <f>H38/H35</f>
        <v>0.15591212510576954</v>
      </c>
      <c r="M38" s="53">
        <v>0</v>
      </c>
      <c r="N38" s="53">
        <v>0</v>
      </c>
      <c r="O38" s="53">
        <v>385</v>
      </c>
      <c r="P38" s="53">
        <v>0</v>
      </c>
      <c r="Q38" s="53">
        <v>661</v>
      </c>
      <c r="R38" s="53">
        <v>481</v>
      </c>
      <c r="S38" s="100">
        <f t="shared" si="4"/>
        <v>-0.27231467473524962</v>
      </c>
      <c r="T38" s="53">
        <f t="shared" si="1"/>
        <v>-180</v>
      </c>
      <c r="U38" s="100">
        <f t="shared" si="5"/>
        <v>0</v>
      </c>
      <c r="V38" s="100">
        <f>IFERROR(R38/R35,"-")</f>
        <v>0.13225185592521307</v>
      </c>
    </row>
    <row r="39" spans="2:22" ht="15.75" x14ac:dyDescent="0.25">
      <c r="B39" s="134" t="s">
        <v>52</v>
      </c>
      <c r="C39" s="135">
        <v>36009</v>
      </c>
      <c r="D39" s="135">
        <v>43336</v>
      </c>
      <c r="E39" s="135">
        <v>107595</v>
      </c>
      <c r="F39" s="135">
        <v>148504</v>
      </c>
      <c r="G39" s="135">
        <v>138865</v>
      </c>
      <c r="H39" s="135">
        <v>154252</v>
      </c>
      <c r="I39" s="136">
        <f t="shared" si="2"/>
        <v>0.1108054585388687</v>
      </c>
      <c r="J39" s="135">
        <f t="shared" si="3"/>
        <v>15387</v>
      </c>
      <c r="K39" s="136">
        <f t="shared" si="0"/>
        <v>4.8906428393198149E-2</v>
      </c>
      <c r="L39" s="137">
        <f>H39/H39</f>
        <v>1</v>
      </c>
      <c r="M39" s="135">
        <v>0</v>
      </c>
      <c r="N39" s="135">
        <v>10658</v>
      </c>
      <c r="O39" s="135">
        <v>15515</v>
      </c>
      <c r="P39" s="135">
        <v>21748</v>
      </c>
      <c r="Q39" s="135">
        <v>20589</v>
      </c>
      <c r="R39" s="135">
        <v>25675</v>
      </c>
      <c r="S39" s="136">
        <f t="shared" si="4"/>
        <v>0.24702511049589582</v>
      </c>
      <c r="T39" s="135">
        <f t="shared" si="1"/>
        <v>5086</v>
      </c>
      <c r="U39" s="136">
        <f t="shared" si="5"/>
        <v>4.7915326382952469E-2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40119</v>
      </c>
      <c r="E40" s="139">
        <v>91892</v>
      </c>
      <c r="F40" s="139">
        <v>130179</v>
      </c>
      <c r="G40" s="139">
        <v>120964</v>
      </c>
      <c r="H40" s="139">
        <v>134965</v>
      </c>
      <c r="I40" s="140">
        <f t="shared" si="2"/>
        <v>0.11574518038424664</v>
      </c>
      <c r="J40" s="139">
        <f t="shared" si="3"/>
        <v>14001</v>
      </c>
      <c r="K40" s="140">
        <f t="shared" si="0"/>
        <v>4.2791381039390008E-2</v>
      </c>
      <c r="L40" s="140">
        <f>H40/H39</f>
        <v>0.87496434406036872</v>
      </c>
      <c r="M40" s="139">
        <v>0</v>
      </c>
      <c r="N40" s="139">
        <v>9745</v>
      </c>
      <c r="O40" s="139">
        <v>12286</v>
      </c>
      <c r="P40" s="139">
        <v>18317</v>
      </c>
      <c r="Q40" s="139">
        <v>17239</v>
      </c>
      <c r="R40" s="139">
        <v>22369</v>
      </c>
      <c r="S40" s="140">
        <f t="shared" si="4"/>
        <v>0.29758106618713387</v>
      </c>
      <c r="T40" s="139">
        <f t="shared" si="1"/>
        <v>5130</v>
      </c>
      <c r="U40" s="140">
        <f t="shared" si="5"/>
        <v>4.0356126234897025E-2</v>
      </c>
      <c r="V40" s="140">
        <f>IFERROR(R40/R39,"-")</f>
        <v>0.87123661148977605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1292</v>
      </c>
      <c r="E43" s="142">
        <v>15703</v>
      </c>
      <c r="F43" s="142">
        <v>18325</v>
      </c>
      <c r="G43" s="142">
        <v>17901</v>
      </c>
      <c r="H43" s="142">
        <v>19287</v>
      </c>
      <c r="I43" s="143">
        <f t="shared" si="2"/>
        <v>7.7425842131724432E-2</v>
      </c>
      <c r="J43" s="142">
        <f t="shared" si="3"/>
        <v>1386</v>
      </c>
      <c r="K43" s="143">
        <f t="shared" si="0"/>
        <v>6.1150473538081366E-3</v>
      </c>
      <c r="L43" s="143">
        <f>H43/H39</f>
        <v>0.12503565593963126</v>
      </c>
      <c r="M43" s="142">
        <v>0</v>
      </c>
      <c r="N43" s="142">
        <v>913</v>
      </c>
      <c r="O43" s="142">
        <v>3229</v>
      </c>
      <c r="P43" s="142">
        <v>3431</v>
      </c>
      <c r="Q43" s="142">
        <v>3350</v>
      </c>
      <c r="R43" s="142">
        <v>3306</v>
      </c>
      <c r="S43" s="143">
        <f t="shared" si="4"/>
        <v>-1.3134328358208935E-2</v>
      </c>
      <c r="T43" s="142">
        <f t="shared" si="1"/>
        <v>-44</v>
      </c>
      <c r="U43" s="143">
        <f t="shared" si="5"/>
        <v>7.5592001480554501E-3</v>
      </c>
      <c r="V43" s="143">
        <f>IFERROR(R43/R39,"-")</f>
        <v>0.12876338851022395</v>
      </c>
    </row>
    <row r="44" spans="2:22" ht="15.75" x14ac:dyDescent="0.25">
      <c r="B44" s="134" t="s">
        <v>53</v>
      </c>
      <c r="C44" s="135">
        <v>52853</v>
      </c>
      <c r="D44" s="135">
        <v>73201</v>
      </c>
      <c r="E44" s="135">
        <v>122504</v>
      </c>
      <c r="F44" s="135">
        <v>143386</v>
      </c>
      <c r="G44" s="135">
        <v>147042</v>
      </c>
      <c r="H44" s="135">
        <v>164634</v>
      </c>
      <c r="I44" s="136">
        <f t="shared" si="2"/>
        <v>0.11963928673440249</v>
      </c>
      <c r="J44" s="135">
        <f t="shared" si="3"/>
        <v>17592</v>
      </c>
      <c r="K44" s="136">
        <f t="shared" si="0"/>
        <v>5.2198097477412178E-2</v>
      </c>
      <c r="L44" s="137">
        <f>H44/H44</f>
        <v>1</v>
      </c>
      <c r="M44" s="135">
        <v>0</v>
      </c>
      <c r="N44" s="135">
        <v>14398</v>
      </c>
      <c r="O44" s="135">
        <v>18083</v>
      </c>
      <c r="P44" s="135">
        <v>16810</v>
      </c>
      <c r="Q44" s="135">
        <v>21632</v>
      </c>
      <c r="R44" s="135">
        <v>23873</v>
      </c>
      <c r="S44" s="136">
        <f t="shared" si="4"/>
        <v>0.10359652366863914</v>
      </c>
      <c r="T44" s="135">
        <f t="shared" si="1"/>
        <v>2241</v>
      </c>
      <c r="U44" s="136">
        <f t="shared" si="5"/>
        <v>3.7035894633871212E-2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73201</v>
      </c>
      <c r="E45" s="139">
        <v>122504</v>
      </c>
      <c r="F45" s="139">
        <v>143386</v>
      </c>
      <c r="G45" s="139">
        <v>147042</v>
      </c>
      <c r="H45" s="139">
        <v>164634</v>
      </c>
      <c r="I45" s="140">
        <f t="shared" si="2"/>
        <v>0.11963928673440249</v>
      </c>
      <c r="J45" s="139">
        <f t="shared" si="3"/>
        <v>17592</v>
      </c>
      <c r="K45" s="140">
        <f t="shared" si="0"/>
        <v>5.2198097477412178E-2</v>
      </c>
      <c r="L45" s="140">
        <f>H45/H44</f>
        <v>1</v>
      </c>
      <c r="M45" s="139">
        <v>0</v>
      </c>
      <c r="N45" s="139">
        <v>14398</v>
      </c>
      <c r="O45" s="139">
        <v>18083</v>
      </c>
      <c r="P45" s="139">
        <v>16810</v>
      </c>
      <c r="Q45" s="139">
        <v>21632</v>
      </c>
      <c r="R45" s="139">
        <v>23873</v>
      </c>
      <c r="S45" s="140">
        <f t="shared" si="4"/>
        <v>0.10359652366863914</v>
      </c>
      <c r="T45" s="139">
        <f t="shared" si="1"/>
        <v>2241</v>
      </c>
      <c r="U45" s="140">
        <f t="shared" si="5"/>
        <v>3.7035894633871212E-2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44870</v>
      </c>
      <c r="E46" s="53">
        <v>74963</v>
      </c>
      <c r="F46" s="53">
        <v>85594</v>
      </c>
      <c r="G46" s="53">
        <v>85051</v>
      </c>
      <c r="H46" s="53">
        <v>108263</v>
      </c>
      <c r="I46" s="100">
        <f t="shared" si="2"/>
        <v>0.27291860178010841</v>
      </c>
      <c r="J46" s="53">
        <f t="shared" si="3"/>
        <v>23212</v>
      </c>
      <c r="K46" s="100">
        <f t="shared" si="0"/>
        <v>3.4325367950709298E-2</v>
      </c>
      <c r="L46" s="100">
        <f>H46/H44</f>
        <v>0.65759806601309567</v>
      </c>
      <c r="M46" s="53">
        <v>0</v>
      </c>
      <c r="N46" s="53">
        <v>10003</v>
      </c>
      <c r="O46" s="53">
        <v>10838</v>
      </c>
      <c r="P46" s="53">
        <v>10021</v>
      </c>
      <c r="Q46" s="53">
        <v>12572</v>
      </c>
      <c r="R46" s="53">
        <v>16611</v>
      </c>
      <c r="S46" s="100">
        <f t="shared" si="4"/>
        <v>0.32126948775055686</v>
      </c>
      <c r="T46" s="53">
        <f t="shared" si="1"/>
        <v>4039</v>
      </c>
      <c r="U46" s="100">
        <f t="shared" si="5"/>
        <v>2.2078328383463616E-2</v>
      </c>
      <c r="V46" s="100">
        <f>IFERROR(R46/R44,"-")</f>
        <v>0.69580697859506557</v>
      </c>
    </row>
    <row r="47" spans="2:22" ht="15.75" thickBot="1" x14ac:dyDescent="0.3">
      <c r="B47" s="99" t="s">
        <v>144</v>
      </c>
      <c r="C47" s="53">
        <v>26561</v>
      </c>
      <c r="D47" s="53">
        <v>28331</v>
      </c>
      <c r="E47" s="53">
        <v>47541</v>
      </c>
      <c r="F47" s="53">
        <v>57792</v>
      </c>
      <c r="G47" s="53">
        <v>61991</v>
      </c>
      <c r="H47" s="53">
        <v>56371</v>
      </c>
      <c r="I47" s="100">
        <f t="shared" si="2"/>
        <v>-9.0658321369231021E-2</v>
      </c>
      <c r="J47" s="53">
        <f t="shared" si="3"/>
        <v>-5620</v>
      </c>
      <c r="K47" s="100">
        <f t="shared" si="0"/>
        <v>1.787272952670288E-2</v>
      </c>
      <c r="L47" s="100">
        <f>H47/H44</f>
        <v>0.34240193398690427</v>
      </c>
      <c r="M47" s="53">
        <v>0</v>
      </c>
      <c r="N47" s="53">
        <v>4395</v>
      </c>
      <c r="O47" s="53">
        <v>7245</v>
      </c>
      <c r="P47" s="53">
        <v>6789</v>
      </c>
      <c r="Q47" s="53">
        <v>9060</v>
      </c>
      <c r="R47" s="53">
        <v>7262</v>
      </c>
      <c r="S47" s="100">
        <f t="shared" si="4"/>
        <v>-0.19845474613686531</v>
      </c>
      <c r="T47" s="53">
        <f t="shared" si="1"/>
        <v>-1798</v>
      </c>
      <c r="U47" s="100">
        <f t="shared" si="5"/>
        <v>1.4957566250407592E-2</v>
      </c>
      <c r="V47" s="100">
        <f>IFERROR(R47/R44,"-")</f>
        <v>0.30419302140493443</v>
      </c>
    </row>
    <row r="48" spans="2:22" ht="15.75" x14ac:dyDescent="0.25">
      <c r="B48" s="134" t="s">
        <v>54</v>
      </c>
      <c r="C48" s="135">
        <v>52299</v>
      </c>
      <c r="D48" s="135">
        <v>44078</v>
      </c>
      <c r="E48" s="135">
        <v>145637</v>
      </c>
      <c r="F48" s="135">
        <v>157637</v>
      </c>
      <c r="G48" s="135">
        <v>167315</v>
      </c>
      <c r="H48" s="135">
        <v>162934</v>
      </c>
      <c r="I48" s="136">
        <f t="shared" si="2"/>
        <v>-2.6184143681080574E-2</v>
      </c>
      <c r="J48" s="135">
        <f t="shared" si="3"/>
        <v>-4381</v>
      </c>
      <c r="K48" s="136">
        <f t="shared" si="0"/>
        <v>5.1659103310280237E-2</v>
      </c>
      <c r="L48" s="137">
        <f>H48/H48</f>
        <v>1</v>
      </c>
      <c r="M48" s="135">
        <v>0</v>
      </c>
      <c r="N48" s="135">
        <v>10219</v>
      </c>
      <c r="O48" s="135">
        <v>23111</v>
      </c>
      <c r="P48" s="135">
        <v>24276</v>
      </c>
      <c r="Q48" s="135">
        <v>24893</v>
      </c>
      <c r="R48" s="135">
        <v>26869</v>
      </c>
      <c r="S48" s="136">
        <f t="shared" si="4"/>
        <v>7.937974530992653E-2</v>
      </c>
      <c r="T48" s="135">
        <f t="shared" si="1"/>
        <v>1976</v>
      </c>
      <c r="U48" s="136">
        <f t="shared" si="5"/>
        <v>5.3485031417719063E-2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35882</v>
      </c>
      <c r="E49" s="139">
        <v>119890</v>
      </c>
      <c r="F49" s="139">
        <v>130450</v>
      </c>
      <c r="G49" s="139">
        <v>138513</v>
      </c>
      <c r="H49" s="139">
        <v>132273</v>
      </c>
      <c r="I49" s="140">
        <f t="shared" si="2"/>
        <v>-4.5049923111910029E-2</v>
      </c>
      <c r="J49" s="139">
        <f t="shared" si="3"/>
        <v>-6240</v>
      </c>
      <c r="K49" s="140">
        <f t="shared" si="0"/>
        <v>4.1937867922966957E-2</v>
      </c>
      <c r="L49" s="140">
        <f>H49/H48</f>
        <v>0.81181950974014017</v>
      </c>
      <c r="M49" s="139">
        <v>0</v>
      </c>
      <c r="N49" s="139">
        <v>8286</v>
      </c>
      <c r="O49" s="139">
        <v>18743</v>
      </c>
      <c r="P49" s="139">
        <v>20245</v>
      </c>
      <c r="Q49" s="139">
        <v>20528</v>
      </c>
      <c r="R49" s="139">
        <v>21605</v>
      </c>
      <c r="S49" s="140">
        <f t="shared" si="4"/>
        <v>5.2464925954793351E-2</v>
      </c>
      <c r="T49" s="139">
        <f t="shared" si="1"/>
        <v>1077</v>
      </c>
      <c r="U49" s="140">
        <f t="shared" si="5"/>
        <v>4.4603907606348761E-2</v>
      </c>
      <c r="V49" s="140">
        <f>IFERROR(R49/R48,"-")</f>
        <v>0.80408649372883245</v>
      </c>
    </row>
    <row r="50" spans="2:22" x14ac:dyDescent="0.25">
      <c r="B50" s="99" t="s">
        <v>142</v>
      </c>
      <c r="C50" s="53">
        <v>32534</v>
      </c>
      <c r="D50" s="53">
        <v>5496</v>
      </c>
      <c r="E50" s="53">
        <v>91426</v>
      </c>
      <c r="F50" s="53">
        <v>103284</v>
      </c>
      <c r="G50" s="53">
        <v>107994</v>
      </c>
      <c r="H50" s="53">
        <v>102981</v>
      </c>
      <c r="I50" s="100">
        <f t="shared" si="2"/>
        <v>-4.6419245513639629E-2</v>
      </c>
      <c r="J50" s="53">
        <f t="shared" si="3"/>
        <v>-5013</v>
      </c>
      <c r="K50" s="100">
        <f t="shared" si="0"/>
        <v>3.26506813678911E-2</v>
      </c>
      <c r="L50" s="100">
        <f>H50/H48</f>
        <v>0.63204119459413011</v>
      </c>
      <c r="M50" s="53">
        <v>0</v>
      </c>
      <c r="N50" s="53">
        <v>5496</v>
      </c>
      <c r="O50" s="53">
        <v>13798</v>
      </c>
      <c r="P50" s="53">
        <v>15626</v>
      </c>
      <c r="Q50" s="53">
        <v>15688</v>
      </c>
      <c r="R50" s="53">
        <v>16895</v>
      </c>
      <c r="S50" s="100">
        <f t="shared" si="4"/>
        <v>7.693778684344732E-2</v>
      </c>
      <c r="T50" s="53">
        <f t="shared" si="1"/>
        <v>1207</v>
      </c>
      <c r="U50" s="100">
        <f t="shared" si="5"/>
        <v>3.4427298604929893E-2</v>
      </c>
      <c r="V50" s="100">
        <f>IFERROR(R50/R48,"-")</f>
        <v>0.62879154415869587</v>
      </c>
    </row>
    <row r="51" spans="2:22" x14ac:dyDescent="0.25">
      <c r="B51" s="99" t="s">
        <v>144</v>
      </c>
      <c r="C51" s="53">
        <v>6753</v>
      </c>
      <c r="D51" s="53">
        <v>2790</v>
      </c>
      <c r="E51" s="53">
        <v>28464</v>
      </c>
      <c r="F51" s="53">
        <v>27166</v>
      </c>
      <c r="G51" s="53">
        <v>30519</v>
      </c>
      <c r="H51" s="53">
        <v>29292</v>
      </c>
      <c r="I51" s="100">
        <f t="shared" si="2"/>
        <v>-4.0204462793669515E-2</v>
      </c>
      <c r="J51" s="53">
        <f t="shared" si="3"/>
        <v>-1227</v>
      </c>
      <c r="K51" s="100">
        <f t="shared" si="0"/>
        <v>9.287186555075851E-3</v>
      </c>
      <c r="L51" s="100">
        <f>H51/H48</f>
        <v>0.17977831514601003</v>
      </c>
      <c r="M51" s="53">
        <v>0</v>
      </c>
      <c r="N51" s="53">
        <v>2790</v>
      </c>
      <c r="O51" s="53">
        <v>4945</v>
      </c>
      <c r="P51" s="53">
        <v>4619</v>
      </c>
      <c r="Q51" s="53">
        <v>4840</v>
      </c>
      <c r="R51" s="53">
        <v>4710</v>
      </c>
      <c r="S51" s="100">
        <f t="shared" si="4"/>
        <v>-2.6859504132231371E-2</v>
      </c>
      <c r="T51" s="53">
        <f t="shared" si="1"/>
        <v>-130</v>
      </c>
      <c r="U51" s="100">
        <f t="shared" si="5"/>
        <v>1.0176609001418865E-2</v>
      </c>
      <c r="V51" s="100">
        <f>IFERROR(R51/R48,"-")</f>
        <v>0.17529494957013658</v>
      </c>
    </row>
    <row r="52" spans="2:22" ht="16.5" thickBot="1" x14ac:dyDescent="0.3">
      <c r="B52" s="141" t="s">
        <v>65</v>
      </c>
      <c r="C52" s="142">
        <v>13012</v>
      </c>
      <c r="D52" s="142">
        <v>8196</v>
      </c>
      <c r="E52" s="142">
        <v>25747</v>
      </c>
      <c r="F52" s="142">
        <v>27187</v>
      </c>
      <c r="G52" s="142">
        <v>28802</v>
      </c>
      <c r="H52" s="142">
        <v>30661</v>
      </c>
      <c r="I52" s="143">
        <f t="shared" si="2"/>
        <v>6.4544128879938878E-2</v>
      </c>
      <c r="J52" s="142">
        <f t="shared" si="3"/>
        <v>1859</v>
      </c>
      <c r="K52" s="143">
        <f t="shared" si="0"/>
        <v>9.7212353873132821E-3</v>
      </c>
      <c r="L52" s="143">
        <f>H52/H48</f>
        <v>0.18818049025985983</v>
      </c>
      <c r="M52" s="142">
        <v>0</v>
      </c>
      <c r="N52" s="142">
        <v>1933</v>
      </c>
      <c r="O52" s="142">
        <v>4368</v>
      </c>
      <c r="P52" s="142">
        <v>4031</v>
      </c>
      <c r="Q52" s="142">
        <v>4365</v>
      </c>
      <c r="R52" s="142">
        <v>5264</v>
      </c>
      <c r="S52" s="143">
        <f t="shared" si="4"/>
        <v>0.20595647193585331</v>
      </c>
      <c r="T52" s="142">
        <f t="shared" si="1"/>
        <v>899</v>
      </c>
      <c r="U52" s="143">
        <f t="shared" si="5"/>
        <v>8.8811238113703055E-3</v>
      </c>
      <c r="V52" s="143">
        <f>IFERROR(R52/R48,"-")</f>
        <v>0.19591350627116752</v>
      </c>
    </row>
    <row r="53" spans="2:22" ht="15.75" x14ac:dyDescent="0.25">
      <c r="B53" s="134" t="s">
        <v>55</v>
      </c>
      <c r="C53" s="135">
        <f t="shared" ref="C53:H56" si="6">C6-C11-C16-C21-C26-C30-C35-C39-C44-C48</f>
        <v>125383</v>
      </c>
      <c r="D53" s="135">
        <f t="shared" si="6"/>
        <v>27544</v>
      </c>
      <c r="E53" s="135">
        <f t="shared" si="6"/>
        <v>61917</v>
      </c>
      <c r="F53" s="135">
        <f t="shared" si="6"/>
        <v>68546</v>
      </c>
      <c r="G53" s="135">
        <f t="shared" si="6"/>
        <v>73521</v>
      </c>
      <c r="H53" s="135">
        <f t="shared" si="6"/>
        <v>70739</v>
      </c>
      <c r="I53" s="136">
        <f t="shared" si="2"/>
        <v>-3.7839528842099512E-2</v>
      </c>
      <c r="J53" s="135">
        <f t="shared" si="3"/>
        <v>-2782</v>
      </c>
      <c r="K53" s="136">
        <f t="shared" si="0"/>
        <v>2.242818140514511E-2</v>
      </c>
      <c r="L53" s="137">
        <f>H53/H53</f>
        <v>1</v>
      </c>
      <c r="M53" s="135">
        <v>0</v>
      </c>
      <c r="N53" s="135">
        <v>5251</v>
      </c>
      <c r="O53" s="135">
        <v>9064</v>
      </c>
      <c r="P53" s="135">
        <v>9508</v>
      </c>
      <c r="Q53" s="135">
        <v>11740</v>
      </c>
      <c r="R53" s="135">
        <v>11247</v>
      </c>
      <c r="S53" s="136">
        <f t="shared" si="4"/>
        <v>-4.199318568994892E-2</v>
      </c>
      <c r="T53" s="135">
        <f t="shared" si="1"/>
        <v>-493</v>
      </c>
      <c r="U53" s="136">
        <f t="shared" si="5"/>
        <v>2.0948083651329413E-2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92678</v>
      </c>
      <c r="D54" s="139">
        <f t="shared" si="6"/>
        <v>29252</v>
      </c>
      <c r="E54" s="139">
        <f t="shared" si="6"/>
        <v>60084</v>
      </c>
      <c r="F54" s="139">
        <f t="shared" si="6"/>
        <v>63322</v>
      </c>
      <c r="G54" s="139">
        <f t="shared" si="6"/>
        <v>67211</v>
      </c>
      <c r="H54" s="139">
        <f t="shared" si="6"/>
        <v>63669</v>
      </c>
      <c r="I54" s="140">
        <f t="shared" si="2"/>
        <v>-5.2699706893216902E-2</v>
      </c>
      <c r="J54" s="139">
        <f t="shared" si="3"/>
        <v>-3542</v>
      </c>
      <c r="K54" s="140">
        <f t="shared" si="0"/>
        <v>2.018659978066108E-2</v>
      </c>
      <c r="L54" s="140">
        <f>H54/H53</f>
        <v>0.90005513224670974</v>
      </c>
      <c r="M54" s="139">
        <v>0</v>
      </c>
      <c r="N54" s="139">
        <v>5197</v>
      </c>
      <c r="O54" s="139">
        <v>8593</v>
      </c>
      <c r="P54" s="139">
        <v>8768</v>
      </c>
      <c r="Q54" s="139">
        <v>10729</v>
      </c>
      <c r="R54" s="139">
        <v>9938</v>
      </c>
      <c r="S54" s="140">
        <f t="shared" si="4"/>
        <v>-7.3725417093857715E-2</v>
      </c>
      <c r="T54" s="139">
        <f t="shared" si="1"/>
        <v>-791</v>
      </c>
      <c r="U54" s="140">
        <f t="shared" si="5"/>
        <v>1.9317711133241093E-2</v>
      </c>
      <c r="V54" s="140">
        <f>IFERROR(R54/R53,"-")</f>
        <v>0.88361340801991639</v>
      </c>
    </row>
    <row r="55" spans="2:22" x14ac:dyDescent="0.25">
      <c r="B55" s="99" t="s">
        <v>142</v>
      </c>
      <c r="C55" s="53">
        <f t="shared" si="6"/>
        <v>76595</v>
      </c>
      <c r="D55" s="53">
        <f t="shared" si="6"/>
        <v>85484</v>
      </c>
      <c r="E55" s="53">
        <f t="shared" si="6"/>
        <v>223164</v>
      </c>
      <c r="F55" s="53">
        <f t="shared" si="6"/>
        <v>216610</v>
      </c>
      <c r="G55" s="53">
        <f t="shared" si="6"/>
        <v>258534</v>
      </c>
      <c r="H55" s="53">
        <f t="shared" si="6"/>
        <v>241529</v>
      </c>
      <c r="I55" s="100">
        <f t="shared" si="2"/>
        <v>-6.5774714350917085E-2</v>
      </c>
      <c r="J55" s="53">
        <f t="shared" si="3"/>
        <v>-17005</v>
      </c>
      <c r="K55" s="100">
        <f t="shared" si="0"/>
        <v>7.6578071878359799E-2</v>
      </c>
      <c r="L55" s="100">
        <f>H55/H53</f>
        <v>3.4143683116809682</v>
      </c>
      <c r="M55" s="53">
        <v>0</v>
      </c>
      <c r="N55" s="53">
        <v>3938</v>
      </c>
      <c r="O55" s="53">
        <v>6114</v>
      </c>
      <c r="P55" s="53">
        <v>6892</v>
      </c>
      <c r="Q55" s="53">
        <v>7693</v>
      </c>
      <c r="R55" s="53">
        <v>7160</v>
      </c>
      <c r="S55" s="100">
        <f t="shared" si="4"/>
        <v>-6.9283764461198438E-2</v>
      </c>
      <c r="T55" s="53">
        <f t="shared" si="1"/>
        <v>-533</v>
      </c>
      <c r="U55" s="100">
        <f t="shared" si="5"/>
        <v>1.5184496479276643E-2</v>
      </c>
      <c r="V55" s="100">
        <f>IFERROR(R55/R53,"-")</f>
        <v>0.63661420823330661</v>
      </c>
    </row>
    <row r="56" spans="2:22" x14ac:dyDescent="0.25">
      <c r="B56" s="99" t="s">
        <v>144</v>
      </c>
      <c r="C56" s="53">
        <f t="shared" si="6"/>
        <v>24275</v>
      </c>
      <c r="D56" s="53">
        <f t="shared" si="6"/>
        <v>29146</v>
      </c>
      <c r="E56" s="53">
        <f t="shared" si="6"/>
        <v>46312</v>
      </c>
      <c r="F56" s="53">
        <f t="shared" si="6"/>
        <v>72274</v>
      </c>
      <c r="G56" s="53">
        <f t="shared" si="6"/>
        <v>65342</v>
      </c>
      <c r="H56" s="53">
        <f t="shared" si="6"/>
        <v>71169</v>
      </c>
      <c r="I56" s="100">
        <f t="shared" si="2"/>
        <v>8.9176945915337757E-2</v>
      </c>
      <c r="J56" s="53">
        <f t="shared" si="3"/>
        <v>5827</v>
      </c>
      <c r="K56" s="100">
        <f t="shared" si="0"/>
        <v>2.256451522389025E-2</v>
      </c>
      <c r="L56" s="100">
        <f>H56/H53</f>
        <v>1.0060786836115863</v>
      </c>
      <c r="M56" s="53">
        <v>0</v>
      </c>
      <c r="N56" s="53">
        <v>1259</v>
      </c>
      <c r="O56" s="53">
        <v>2479</v>
      </c>
      <c r="P56" s="53">
        <v>1876</v>
      </c>
      <c r="Q56" s="53">
        <v>3036</v>
      </c>
      <c r="R56" s="53">
        <v>2778</v>
      </c>
      <c r="S56" s="100">
        <f t="shared" si="4"/>
        <v>-8.4980237154150151E-2</v>
      </c>
      <c r="T56" s="53">
        <f t="shared" si="1"/>
        <v>-258</v>
      </c>
      <c r="U56" s="100">
        <f t="shared" si="5"/>
        <v>4.1332146539644491E-3</v>
      </c>
      <c r="V56" s="100">
        <f>IFERROR(R56/R53,"-")</f>
        <v>0.24699919978660975</v>
      </c>
    </row>
    <row r="57" spans="2:22" ht="15.75" x14ac:dyDescent="0.25">
      <c r="B57" s="141" t="s">
        <v>65</v>
      </c>
      <c r="C57" s="142">
        <f>C53-C54</f>
        <v>32705</v>
      </c>
      <c r="D57" s="142">
        <f t="shared" ref="D57:H57" si="7">D53-D54</f>
        <v>-1708</v>
      </c>
      <c r="E57" s="142">
        <f t="shared" si="7"/>
        <v>1833</v>
      </c>
      <c r="F57" s="142">
        <f t="shared" si="7"/>
        <v>5224</v>
      </c>
      <c r="G57" s="142">
        <f t="shared" si="7"/>
        <v>6310</v>
      </c>
      <c r="H57" s="142">
        <f t="shared" si="7"/>
        <v>7070</v>
      </c>
      <c r="I57" s="143">
        <f t="shared" si="2"/>
        <v>0.12044374009508707</v>
      </c>
      <c r="J57" s="142">
        <f t="shared" si="3"/>
        <v>760</v>
      </c>
      <c r="K57" s="143">
        <f t="shared" si="0"/>
        <v>2.2415816244840321E-3</v>
      </c>
      <c r="L57" s="143">
        <f>H57/H53</f>
        <v>9.994486775329027E-2</v>
      </c>
      <c r="M57" s="142">
        <v>0</v>
      </c>
      <c r="N57" s="142">
        <v>128</v>
      </c>
      <c r="O57" s="142">
        <v>1238</v>
      </c>
      <c r="P57" s="142">
        <v>1494</v>
      </c>
      <c r="Q57" s="142">
        <v>4419</v>
      </c>
      <c r="R57" s="142">
        <v>4256</v>
      </c>
      <c r="S57" s="143">
        <f t="shared" si="4"/>
        <v>-3.6886173342385198E-2</v>
      </c>
      <c r="T57" s="142">
        <f t="shared" si="1"/>
        <v>-163</v>
      </c>
      <c r="U57" s="143">
        <f t="shared" si="5"/>
        <v>3.2915899216539907E-3</v>
      </c>
      <c r="V57" s="143">
        <f>IFERROR(R57/R53,"-")</f>
        <v>0.37841202098337334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AC7-0E60-4A2D-85E2-E06126FD4681}">
  <sheetPr>
    <tabColor theme="7" tint="0.79998168889431442"/>
    <pageSetUpPr fitToPage="1"/>
  </sheetPr>
  <dimension ref="A1:W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264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48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45076</v>
      </c>
      <c r="P8" s="159">
        <v>12633</v>
      </c>
      <c r="Q8" s="159">
        <v>20161</v>
      </c>
      <c r="R8" s="159">
        <v>37751</v>
      </c>
      <c r="S8" s="159">
        <v>51166</v>
      </c>
      <c r="T8" s="159">
        <v>43737</v>
      </c>
      <c r="U8" s="160">
        <f>IFERROR(T8/S8-1,"-")</f>
        <v>-0.14519407418989172</v>
      </c>
      <c r="V8" s="159">
        <f>T8-S8</f>
        <v>-7429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10509</v>
      </c>
      <c r="P9" s="162">
        <v>2339</v>
      </c>
      <c r="Q9" s="162">
        <v>4950</v>
      </c>
      <c r="R9" s="162">
        <v>6762</v>
      </c>
      <c r="S9" s="162">
        <v>20250</v>
      </c>
      <c r="T9" s="162">
        <v>11054</v>
      </c>
      <c r="U9" s="163">
        <f>IFERROR(T9/S9-1,"-")</f>
        <v>-0.45412345679012345</v>
      </c>
      <c r="V9" s="162">
        <f t="shared" ref="V9:V19" si="2">T9-S9</f>
        <v>-9196</v>
      </c>
      <c r="W9" s="163">
        <f>T9/T$8</f>
        <v>0.25273795642133662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5944</v>
      </c>
      <c r="P10" s="166">
        <v>1658</v>
      </c>
      <c r="Q10" s="166">
        <v>2415</v>
      </c>
      <c r="R10" s="166">
        <v>3515</v>
      </c>
      <c r="S10" s="166">
        <v>14811</v>
      </c>
      <c r="T10" s="166">
        <v>7251</v>
      </c>
      <c r="U10" s="167">
        <f>IFERROR(T10/S10-1,"-")</f>
        <v>-0.51043143609479436</v>
      </c>
      <c r="V10" s="166">
        <f t="shared" si="2"/>
        <v>-7560</v>
      </c>
      <c r="W10" s="167">
        <f>T10/T$8</f>
        <v>0.16578640510323067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4565</v>
      </c>
      <c r="P11" s="166">
        <v>681</v>
      </c>
      <c r="Q11" s="166">
        <v>2535</v>
      </c>
      <c r="R11" s="166">
        <v>3247</v>
      </c>
      <c r="S11" s="166">
        <v>5439</v>
      </c>
      <c r="T11" s="166">
        <v>3803</v>
      </c>
      <c r="U11" s="167">
        <f>IFERROR(T11/S11-1,"-")</f>
        <v>-0.30079058650487223</v>
      </c>
      <c r="V11" s="166">
        <f t="shared" si="2"/>
        <v>-1636</v>
      </c>
      <c r="W11" s="167">
        <f>T11/T$8</f>
        <v>8.6951551318105946E-2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34567</v>
      </c>
      <c r="P12" s="162">
        <v>10294</v>
      </c>
      <c r="Q12" s="162">
        <v>15211</v>
      </c>
      <c r="R12" s="162">
        <v>30989</v>
      </c>
      <c r="S12" s="162">
        <v>30916</v>
      </c>
      <c r="T12" s="162">
        <v>32683</v>
      </c>
      <c r="U12" s="163">
        <f>IFERROR(T12/S12-1,"-")</f>
        <v>5.7154871264070373E-2</v>
      </c>
      <c r="V12" s="162">
        <f t="shared" si="2"/>
        <v>1767</v>
      </c>
      <c r="W12" s="163">
        <f>T12/T$8</f>
        <v>0.74726204357866333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10275</v>
      </c>
      <c r="P13" s="166">
        <v>3060</v>
      </c>
      <c r="Q13" s="166">
        <v>3030</v>
      </c>
      <c r="R13" s="166">
        <v>10352</v>
      </c>
      <c r="S13" s="166">
        <v>9308</v>
      </c>
      <c r="T13" s="166">
        <v>11037</v>
      </c>
      <c r="U13" s="167">
        <f t="shared" ref="U13:U20" si="4">IFERROR(T13/S13-1,"-")</f>
        <v>0.18575418994413417</v>
      </c>
      <c r="V13" s="166">
        <f t="shared" si="2"/>
        <v>1729</v>
      </c>
      <c r="W13" s="167">
        <f t="shared" ref="W13:W20" si="5">T13/T$8</f>
        <v>0.25234926949722203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9881</v>
      </c>
      <c r="P14" s="166">
        <v>2874</v>
      </c>
      <c r="Q14" s="166">
        <v>5150</v>
      </c>
      <c r="R14" s="166">
        <v>6811</v>
      </c>
      <c r="S14" s="166">
        <v>6211</v>
      </c>
      <c r="T14" s="166">
        <v>6595</v>
      </c>
      <c r="U14" s="167">
        <f t="shared" si="4"/>
        <v>6.1825792947995506E-2</v>
      </c>
      <c r="V14" s="166">
        <f t="shared" si="2"/>
        <v>384</v>
      </c>
      <c r="W14" s="167">
        <f t="shared" si="5"/>
        <v>0.15078766261974988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2186</v>
      </c>
      <c r="P15" s="166">
        <v>544</v>
      </c>
      <c r="Q15" s="166">
        <v>1642</v>
      </c>
      <c r="R15" s="166">
        <v>2746</v>
      </c>
      <c r="S15" s="166">
        <v>2942</v>
      </c>
      <c r="T15" s="166">
        <v>2300</v>
      </c>
      <c r="U15" s="167">
        <f t="shared" si="4"/>
        <v>-0.21821889870836164</v>
      </c>
      <c r="V15" s="166">
        <f t="shared" si="2"/>
        <v>-642</v>
      </c>
      <c r="W15" s="167">
        <f t="shared" si="5"/>
        <v>5.2587054439033311E-2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731</v>
      </c>
      <c r="P16" s="166">
        <v>284</v>
      </c>
      <c r="Q16" s="166">
        <v>377</v>
      </c>
      <c r="R16" s="166">
        <v>868</v>
      </c>
      <c r="S16" s="166">
        <v>832</v>
      </c>
      <c r="T16" s="166">
        <v>1093</v>
      </c>
      <c r="U16" s="167">
        <f t="shared" si="4"/>
        <v>0.31370192307692313</v>
      </c>
      <c r="V16" s="166">
        <f t="shared" si="2"/>
        <v>261</v>
      </c>
      <c r="W16" s="167">
        <f t="shared" si="5"/>
        <v>2.4990282826897137E-2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686</v>
      </c>
      <c r="P17" s="166">
        <v>229</v>
      </c>
      <c r="Q17" s="166">
        <v>476</v>
      </c>
      <c r="R17" s="166">
        <v>657</v>
      </c>
      <c r="S17" s="166">
        <v>709</v>
      </c>
      <c r="T17" s="166">
        <v>810</v>
      </c>
      <c r="U17" s="167">
        <f t="shared" si="4"/>
        <v>0.14245416078984485</v>
      </c>
      <c r="V17" s="166">
        <f t="shared" si="2"/>
        <v>101</v>
      </c>
      <c r="W17" s="167">
        <f t="shared" si="5"/>
        <v>1.8519788737224777E-2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281</v>
      </c>
      <c r="P18" s="166">
        <v>136</v>
      </c>
      <c r="Q18" s="166">
        <v>98</v>
      </c>
      <c r="R18" s="166">
        <v>136</v>
      </c>
      <c r="S18" s="166">
        <v>243</v>
      </c>
      <c r="T18" s="166">
        <v>141</v>
      </c>
      <c r="U18" s="167">
        <f t="shared" si="4"/>
        <v>-0.41975308641975306</v>
      </c>
      <c r="V18" s="166">
        <f t="shared" si="2"/>
        <v>-102</v>
      </c>
      <c r="W18" s="167">
        <f t="shared" si="5"/>
        <v>3.2238150764798681E-3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591</v>
      </c>
      <c r="P19" s="166">
        <v>217</v>
      </c>
      <c r="Q19" s="166">
        <v>91</v>
      </c>
      <c r="R19" s="166">
        <v>153</v>
      </c>
      <c r="S19" s="166">
        <v>195</v>
      </c>
      <c r="T19" s="166">
        <v>156</v>
      </c>
      <c r="U19" s="167">
        <f t="shared" si="4"/>
        <v>-0.19999999999999996</v>
      </c>
      <c r="V19" s="166">
        <f t="shared" si="2"/>
        <v>-39</v>
      </c>
      <c r="W19" s="167">
        <f t="shared" si="5"/>
        <v>3.5667741271692161E-3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9936</v>
      </c>
      <c r="P20" s="171">
        <f t="shared" si="7"/>
        <v>2950</v>
      </c>
      <c r="Q20" s="171">
        <f t="shared" si="7"/>
        <v>4347</v>
      </c>
      <c r="R20" s="171">
        <f t="shared" si="7"/>
        <v>9266</v>
      </c>
      <c r="S20" s="171">
        <f t="shared" si="7"/>
        <v>10476</v>
      </c>
      <c r="T20" s="171">
        <f t="shared" si="7"/>
        <v>10551</v>
      </c>
      <c r="U20" s="172">
        <f t="shared" si="4"/>
        <v>7.1592210767468245E-3</v>
      </c>
      <c r="V20" s="171">
        <f>T20-S20</f>
        <v>75</v>
      </c>
      <c r="W20" s="172">
        <f t="shared" si="5"/>
        <v>0.24123739625488716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30254-FA8A-4125-9E2C-3DE5F339AB9B}">
  <sheetPr>
    <tabColor theme="7" tint="0.79998168889431442"/>
  </sheetPr>
  <dimension ref="A1:T165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264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263</v>
      </c>
      <c r="D9" s="174" t="s">
        <v>228</v>
      </c>
      <c r="E9" s="174" t="s">
        <v>229</v>
      </c>
      <c r="F9" s="174" t="s">
        <v>230</v>
      </c>
      <c r="G9" s="174" t="s">
        <v>231</v>
      </c>
      <c r="H9" s="174" t="s">
        <v>232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263</v>
      </c>
      <c r="O9" s="174" t="s">
        <v>228</v>
      </c>
      <c r="P9" s="174" t="s">
        <v>229</v>
      </c>
      <c r="Q9" s="174" t="s">
        <v>230</v>
      </c>
      <c r="R9" s="174" t="s">
        <v>231</v>
      </c>
      <c r="S9" s="174" t="s">
        <v>232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48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96087</v>
      </c>
      <c r="D11" s="178">
        <v>224964</v>
      </c>
      <c r="E11" s="178">
        <v>455417</v>
      </c>
      <c r="F11" s="178">
        <v>453884</v>
      </c>
      <c r="G11" s="178">
        <v>480798</v>
      </c>
      <c r="H11" s="178">
        <v>487331</v>
      </c>
      <c r="I11" s="179">
        <f t="shared" ref="I11:I23" si="0">IFERROR(H11/G11-1,"-")</f>
        <v>1.358782690443805E-2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1838</v>
      </c>
      <c r="P11" s="178">
        <v>2342</v>
      </c>
      <c r="Q11" s="178">
        <v>2800</v>
      </c>
      <c r="R11" s="178">
        <v>2508</v>
      </c>
      <c r="S11" s="179">
        <f t="shared" ref="S11:S23" si="1">IFERROR(R11/Q11-1,"-")</f>
        <v>-0.10428571428571431</v>
      </c>
      <c r="T11" s="179">
        <f>R11/R11</f>
        <v>1</v>
      </c>
    </row>
    <row r="12" spans="1:20" x14ac:dyDescent="0.25">
      <c r="B12" s="161" t="s">
        <v>99</v>
      </c>
      <c r="C12" s="162">
        <v>45962</v>
      </c>
      <c r="D12" s="162">
        <v>111387</v>
      </c>
      <c r="E12" s="162">
        <v>135433</v>
      </c>
      <c r="F12" s="162">
        <v>123126</v>
      </c>
      <c r="G12" s="162">
        <v>121556</v>
      </c>
      <c r="H12" s="162">
        <v>129677</v>
      </c>
      <c r="I12" s="163">
        <f t="shared" si="0"/>
        <v>6.6808713679291865E-2</v>
      </c>
      <c r="J12" s="163">
        <f>H12/H11</f>
        <v>0.26609634929852605</v>
      </c>
      <c r="K12" s="81"/>
      <c r="L12" s="81"/>
      <c r="M12" s="161" t="s">
        <v>99</v>
      </c>
      <c r="N12" s="162">
        <v>0</v>
      </c>
      <c r="O12" s="162">
        <v>819</v>
      </c>
      <c r="P12" s="162">
        <v>528</v>
      </c>
      <c r="Q12" s="162">
        <v>1332</v>
      </c>
      <c r="R12" s="162">
        <v>891</v>
      </c>
      <c r="S12" s="163">
        <f t="shared" si="1"/>
        <v>-0.33108108108108103</v>
      </c>
      <c r="T12" s="163">
        <f>R12/R11</f>
        <v>0.35526315789473684</v>
      </c>
    </row>
    <row r="13" spans="1:20" x14ac:dyDescent="0.25">
      <c r="B13" s="165" t="s">
        <v>105</v>
      </c>
      <c r="C13" s="166">
        <v>23644</v>
      </c>
      <c r="D13" s="166">
        <v>51146</v>
      </c>
      <c r="E13" s="166">
        <v>64498</v>
      </c>
      <c r="F13" s="166">
        <v>56467</v>
      </c>
      <c r="G13" s="166">
        <v>54129</v>
      </c>
      <c r="H13" s="166">
        <v>55340</v>
      </c>
      <c r="I13" s="167">
        <f t="shared" si="0"/>
        <v>2.2372480555709506E-2</v>
      </c>
      <c r="J13" s="167">
        <f>H13/H11</f>
        <v>0.1135573152539034</v>
      </c>
      <c r="K13" s="81"/>
      <c r="L13" s="81"/>
      <c r="M13" s="165" t="s">
        <v>105</v>
      </c>
      <c r="N13" s="166">
        <v>0</v>
      </c>
      <c r="O13" s="166">
        <v>476</v>
      </c>
      <c r="P13" s="166">
        <v>272</v>
      </c>
      <c r="Q13" s="166">
        <v>1041</v>
      </c>
      <c r="R13" s="166">
        <v>638</v>
      </c>
      <c r="S13" s="167">
        <f t="shared" si="1"/>
        <v>-0.38712776176753128</v>
      </c>
      <c r="T13" s="167">
        <f>R13/R11</f>
        <v>0.25438596491228072</v>
      </c>
    </row>
    <row r="14" spans="1:20" x14ac:dyDescent="0.25">
      <c r="B14" s="165" t="s">
        <v>102</v>
      </c>
      <c r="C14" s="166">
        <v>22318</v>
      </c>
      <c r="D14" s="166">
        <v>60241</v>
      </c>
      <c r="E14" s="166">
        <v>70935</v>
      </c>
      <c r="F14" s="166">
        <v>66659</v>
      </c>
      <c r="G14" s="166">
        <v>67427</v>
      </c>
      <c r="H14" s="166">
        <v>74337</v>
      </c>
      <c r="I14" s="167">
        <f t="shared" si="0"/>
        <v>0.10248120189241705</v>
      </c>
      <c r="J14" s="167">
        <f>H14/H11</f>
        <v>0.15253903404462266</v>
      </c>
      <c r="K14" s="81"/>
      <c r="L14" s="81"/>
      <c r="M14" s="165" t="s">
        <v>102</v>
      </c>
      <c r="N14" s="166">
        <v>0</v>
      </c>
      <c r="O14" s="166">
        <v>343</v>
      </c>
      <c r="P14" s="166">
        <v>256</v>
      </c>
      <c r="Q14" s="166">
        <v>291</v>
      </c>
      <c r="R14" s="166">
        <v>253</v>
      </c>
      <c r="S14" s="167">
        <f t="shared" si="1"/>
        <v>-0.13058419243986252</v>
      </c>
      <c r="T14" s="167">
        <f>R14/R11</f>
        <v>0.10087719298245613</v>
      </c>
    </row>
    <row r="15" spans="1:20" x14ac:dyDescent="0.25">
      <c r="B15" s="161" t="s">
        <v>109</v>
      </c>
      <c r="C15" s="162">
        <v>50125</v>
      </c>
      <c r="D15" s="162">
        <v>113577</v>
      </c>
      <c r="E15" s="162">
        <v>319984</v>
      </c>
      <c r="F15" s="162">
        <v>330758</v>
      </c>
      <c r="G15" s="162">
        <v>359242</v>
      </c>
      <c r="H15" s="162">
        <v>357654</v>
      </c>
      <c r="I15" s="163">
        <f t="shared" si="0"/>
        <v>-4.4204185479426172E-3</v>
      </c>
      <c r="J15" s="163">
        <f>H15/H11</f>
        <v>0.7339036507014739</v>
      </c>
      <c r="K15" s="81"/>
      <c r="L15" s="81"/>
      <c r="M15" s="161" t="s">
        <v>109</v>
      </c>
      <c r="N15" s="162">
        <v>0</v>
      </c>
      <c r="O15" s="162">
        <v>1019</v>
      </c>
      <c r="P15" s="162">
        <v>1814</v>
      </c>
      <c r="Q15" s="162">
        <v>1468</v>
      </c>
      <c r="R15" s="162">
        <v>1617</v>
      </c>
      <c r="S15" s="163">
        <f t="shared" si="1"/>
        <v>0.10149863760217981</v>
      </c>
      <c r="T15" s="163">
        <f>R15/R11</f>
        <v>0.64473684210526316</v>
      </c>
    </row>
    <row r="16" spans="1:20" x14ac:dyDescent="0.25">
      <c r="B16" s="165" t="s">
        <v>112</v>
      </c>
      <c r="C16" s="166">
        <v>18443</v>
      </c>
      <c r="D16" s="166">
        <v>17629</v>
      </c>
      <c r="E16" s="166">
        <v>165818</v>
      </c>
      <c r="F16" s="166">
        <v>169874</v>
      </c>
      <c r="G16" s="166">
        <v>185055</v>
      </c>
      <c r="H16" s="166">
        <v>185252</v>
      </c>
      <c r="I16" s="167">
        <f t="shared" si="0"/>
        <v>1.0645483775093556E-3</v>
      </c>
      <c r="J16" s="167">
        <f>H16/H11</f>
        <v>0.38013588300354378</v>
      </c>
      <c r="K16" s="81"/>
      <c r="L16" s="81"/>
      <c r="M16" s="165" t="s">
        <v>112</v>
      </c>
      <c r="N16" s="166">
        <v>0</v>
      </c>
      <c r="O16" s="166">
        <v>55</v>
      </c>
      <c r="P16" s="166">
        <v>846</v>
      </c>
      <c r="Q16" s="166">
        <v>532</v>
      </c>
      <c r="R16" s="166">
        <v>677</v>
      </c>
      <c r="S16" s="167">
        <f t="shared" si="1"/>
        <v>0.27255639097744355</v>
      </c>
      <c r="T16" s="167">
        <f>R16/R11</f>
        <v>0.26993620414673047</v>
      </c>
    </row>
    <row r="17" spans="1:20" x14ac:dyDescent="0.25">
      <c r="B17" s="165" t="s">
        <v>115</v>
      </c>
      <c r="C17" s="166">
        <v>7854</v>
      </c>
      <c r="D17" s="166">
        <v>18480</v>
      </c>
      <c r="E17" s="166">
        <v>26193</v>
      </c>
      <c r="F17" s="166">
        <v>26813</v>
      </c>
      <c r="G17" s="166">
        <v>27620</v>
      </c>
      <c r="H17" s="166">
        <v>26267</v>
      </c>
      <c r="I17" s="167">
        <f t="shared" si="0"/>
        <v>-4.8986241853729129E-2</v>
      </c>
      <c r="J17" s="167">
        <f>H17/H11</f>
        <v>5.3899710874128676E-2</v>
      </c>
      <c r="K17" s="81"/>
      <c r="L17" s="81"/>
      <c r="M17" s="165" t="s">
        <v>115</v>
      </c>
      <c r="N17" s="166">
        <v>0</v>
      </c>
      <c r="O17" s="166">
        <v>365</v>
      </c>
      <c r="P17" s="166">
        <v>195</v>
      </c>
      <c r="Q17" s="166">
        <v>189</v>
      </c>
      <c r="R17" s="166">
        <v>299</v>
      </c>
      <c r="S17" s="167">
        <f t="shared" si="1"/>
        <v>0.58201058201058209</v>
      </c>
      <c r="T17" s="167">
        <f>R17/R11</f>
        <v>0.11921850079744817</v>
      </c>
    </row>
    <row r="18" spans="1:20" x14ac:dyDescent="0.25">
      <c r="B18" s="165" t="s">
        <v>118</v>
      </c>
      <c r="C18" s="166">
        <v>1663</v>
      </c>
      <c r="D18" s="166">
        <v>11943</v>
      </c>
      <c r="E18" s="166">
        <v>15278</v>
      </c>
      <c r="F18" s="166">
        <v>16278</v>
      </c>
      <c r="G18" s="166">
        <v>17707</v>
      </c>
      <c r="H18" s="166">
        <v>19118</v>
      </c>
      <c r="I18" s="167">
        <f t="shared" si="0"/>
        <v>7.9685999887050274E-2</v>
      </c>
      <c r="J18" s="167">
        <f>H18/H11</f>
        <v>3.9230009993207901E-2</v>
      </c>
      <c r="K18" s="81"/>
      <c r="L18" s="81"/>
      <c r="M18" s="165" t="s">
        <v>118</v>
      </c>
      <c r="N18" s="166">
        <v>0</v>
      </c>
      <c r="O18" s="166">
        <v>104</v>
      </c>
      <c r="P18" s="166">
        <v>166</v>
      </c>
      <c r="Q18" s="166">
        <v>166</v>
      </c>
      <c r="R18" s="166">
        <v>55</v>
      </c>
      <c r="S18" s="167">
        <f t="shared" si="1"/>
        <v>-0.66867469879518071</v>
      </c>
      <c r="T18" s="167">
        <f>R18/R11</f>
        <v>2.1929824561403508E-2</v>
      </c>
    </row>
    <row r="19" spans="1:20" x14ac:dyDescent="0.25">
      <c r="B19" s="165" t="s">
        <v>125</v>
      </c>
      <c r="C19" s="166">
        <v>3109</v>
      </c>
      <c r="D19" s="166">
        <v>7761</v>
      </c>
      <c r="E19" s="166">
        <v>15218</v>
      </c>
      <c r="F19" s="166">
        <v>14552</v>
      </c>
      <c r="G19" s="166">
        <v>16518</v>
      </c>
      <c r="H19" s="166">
        <v>15790</v>
      </c>
      <c r="I19" s="167">
        <f t="shared" si="0"/>
        <v>-4.407313234047705E-2</v>
      </c>
      <c r="J19" s="167">
        <f>H19/H11</f>
        <v>3.2400975928065318E-2</v>
      </c>
      <c r="K19" s="81"/>
      <c r="L19" s="81"/>
      <c r="M19" s="165" t="s">
        <v>125</v>
      </c>
      <c r="N19" s="166">
        <v>0</v>
      </c>
      <c r="O19" s="166">
        <v>30</v>
      </c>
      <c r="P19" s="166">
        <v>71</v>
      </c>
      <c r="Q19" s="166">
        <v>39</v>
      </c>
      <c r="R19" s="166">
        <v>41</v>
      </c>
      <c r="S19" s="167">
        <f t="shared" si="1"/>
        <v>5.1282051282051322E-2</v>
      </c>
      <c r="T19" s="167">
        <f>R19/R11</f>
        <v>1.6347687400318979E-2</v>
      </c>
    </row>
    <row r="20" spans="1:20" x14ac:dyDescent="0.25">
      <c r="B20" s="165" t="s">
        <v>121</v>
      </c>
      <c r="C20" s="166">
        <v>3812</v>
      </c>
      <c r="D20" s="166">
        <v>8901</v>
      </c>
      <c r="E20" s="166">
        <v>14155</v>
      </c>
      <c r="F20" s="166">
        <v>15668</v>
      </c>
      <c r="G20" s="166">
        <v>15572</v>
      </c>
      <c r="H20" s="166">
        <v>13755</v>
      </c>
      <c r="I20" s="167">
        <f t="shared" si="0"/>
        <v>-0.11668379142049834</v>
      </c>
      <c r="J20" s="167">
        <f>H20/H11</f>
        <v>2.8225169340756077E-2</v>
      </c>
      <c r="K20" s="81"/>
      <c r="L20" s="81"/>
      <c r="M20" s="165" t="s">
        <v>121</v>
      </c>
      <c r="N20" s="166">
        <v>0</v>
      </c>
      <c r="O20" s="166">
        <v>57</v>
      </c>
      <c r="P20" s="166">
        <v>51</v>
      </c>
      <c r="Q20" s="166">
        <v>24</v>
      </c>
      <c r="R20" s="166">
        <v>5</v>
      </c>
      <c r="S20" s="167">
        <f t="shared" si="1"/>
        <v>-0.79166666666666663</v>
      </c>
      <c r="T20" s="167">
        <f>R20/R11</f>
        <v>1.9936204146730461E-3</v>
      </c>
    </row>
    <row r="21" spans="1:20" x14ac:dyDescent="0.25">
      <c r="B21" s="165" t="s">
        <v>130</v>
      </c>
      <c r="C21" s="166">
        <v>88</v>
      </c>
      <c r="D21" s="166">
        <v>1270</v>
      </c>
      <c r="E21" s="166">
        <v>2101</v>
      </c>
      <c r="F21" s="166">
        <v>1389</v>
      </c>
      <c r="G21" s="166">
        <v>2173</v>
      </c>
      <c r="H21" s="166">
        <v>2052</v>
      </c>
      <c r="I21" s="167">
        <f t="shared" si="0"/>
        <v>-5.5683387022549491E-2</v>
      </c>
      <c r="J21" s="167">
        <f>H21/H11</f>
        <v>4.2106904752621938E-3</v>
      </c>
      <c r="K21" s="81"/>
      <c r="L21" s="81"/>
      <c r="M21" s="165" t="s">
        <v>130</v>
      </c>
      <c r="N21" s="166">
        <v>0</v>
      </c>
      <c r="O21" s="166">
        <v>10</v>
      </c>
      <c r="P21" s="166">
        <v>13</v>
      </c>
      <c r="Q21" s="166">
        <v>3</v>
      </c>
      <c r="R21" s="166">
        <v>6</v>
      </c>
      <c r="S21" s="167">
        <f t="shared" si="1"/>
        <v>1</v>
      </c>
      <c r="T21" s="167">
        <f>R21/R11</f>
        <v>2.3923444976076554E-3</v>
      </c>
    </row>
    <row r="22" spans="1:20" x14ac:dyDescent="0.25">
      <c r="A22" s="169"/>
      <c r="B22" s="165" t="s">
        <v>133</v>
      </c>
      <c r="C22" s="166">
        <v>58</v>
      </c>
      <c r="D22" s="166">
        <v>216</v>
      </c>
      <c r="E22" s="166">
        <v>648</v>
      </c>
      <c r="F22" s="166">
        <v>860</v>
      </c>
      <c r="G22" s="166">
        <v>563</v>
      </c>
      <c r="H22" s="166">
        <v>475</v>
      </c>
      <c r="I22" s="167">
        <f t="shared" si="0"/>
        <v>-0.15630550621669625</v>
      </c>
      <c r="J22" s="167">
        <f>H22/H11</f>
        <v>9.7469686927365593E-4</v>
      </c>
      <c r="K22" s="81"/>
      <c r="L22" s="81"/>
      <c r="M22" s="165" t="s">
        <v>133</v>
      </c>
      <c r="N22" s="166">
        <v>0</v>
      </c>
      <c r="O22" s="166">
        <v>3</v>
      </c>
      <c r="P22" s="166">
        <v>6</v>
      </c>
      <c r="Q22" s="166">
        <v>0</v>
      </c>
      <c r="R22" s="166">
        <v>0</v>
      </c>
      <c r="S22" s="167" t="str">
        <f t="shared" si="1"/>
        <v>-</v>
      </c>
      <c r="T22" s="167">
        <f>R22/R11</f>
        <v>0</v>
      </c>
    </row>
    <row r="23" spans="1:20" x14ac:dyDescent="0.25">
      <c r="B23" s="170" t="s">
        <v>147</v>
      </c>
      <c r="C23" s="171">
        <f t="shared" ref="C23:H23" si="2">C15-SUM(C16:C22)</f>
        <v>15098</v>
      </c>
      <c r="D23" s="171">
        <f t="shared" si="2"/>
        <v>47377</v>
      </c>
      <c r="E23" s="171">
        <f t="shared" si="2"/>
        <v>80573</v>
      </c>
      <c r="F23" s="171">
        <f t="shared" si="2"/>
        <v>85324</v>
      </c>
      <c r="G23" s="171">
        <f t="shared" si="2"/>
        <v>94034</v>
      </c>
      <c r="H23" s="171">
        <f t="shared" si="2"/>
        <v>94945</v>
      </c>
      <c r="I23" s="172">
        <f t="shared" si="0"/>
        <v>9.6879851968436625E-3</v>
      </c>
      <c r="J23" s="172">
        <f>H23/H11</f>
        <v>0.19482651421723635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395</v>
      </c>
      <c r="P23" s="171">
        <f>P15-SUM(P16:P22)</f>
        <v>466</v>
      </c>
      <c r="Q23" s="171">
        <f>Q15-SUM(Q16:Q22)</f>
        <v>515</v>
      </c>
      <c r="R23" s="171">
        <f>R15-SUM(R16:R22)</f>
        <v>534</v>
      </c>
      <c r="S23" s="172">
        <f t="shared" si="1"/>
        <v>3.689320388349504E-2</v>
      </c>
      <c r="T23" s="172">
        <f>R23/R11</f>
        <v>0.21291866028708134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94144</v>
      </c>
      <c r="E25" s="178">
        <v>164843</v>
      </c>
      <c r="F25" s="178">
        <v>163971</v>
      </c>
      <c r="G25" s="178">
        <v>166795</v>
      </c>
      <c r="H25" s="178">
        <v>155030</v>
      </c>
      <c r="I25" s="179">
        <f t="shared" ref="I25:I37" si="3">IFERROR(H25/G25-1,"-")</f>
        <v>-7.0535687520609125E-2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41599</v>
      </c>
      <c r="E26" s="162">
        <v>30318</v>
      </c>
      <c r="F26" s="162">
        <v>23211</v>
      </c>
      <c r="G26" s="162">
        <v>19632</v>
      </c>
      <c r="H26" s="162">
        <v>17558</v>
      </c>
      <c r="I26" s="163">
        <f t="shared" si="3"/>
        <v>-0.1056438467807661</v>
      </c>
      <c r="J26" s="163">
        <f>H26/H25</f>
        <v>0.11325549893568987</v>
      </c>
    </row>
    <row r="27" spans="1:20" x14ac:dyDescent="0.25">
      <c r="B27" s="165" t="s">
        <v>105</v>
      </c>
      <c r="C27" s="166">
        <v>0</v>
      </c>
      <c r="D27" s="166">
        <v>19460</v>
      </c>
      <c r="E27" s="166">
        <v>12391</v>
      </c>
      <c r="F27" s="166">
        <v>9771</v>
      </c>
      <c r="G27" s="166">
        <v>8054</v>
      </c>
      <c r="H27" s="166">
        <v>8557</v>
      </c>
      <c r="I27" s="167">
        <f t="shared" si="3"/>
        <v>6.2453439284827494E-2</v>
      </c>
      <c r="J27" s="167">
        <f>H27/H25</f>
        <v>5.5195768560923696E-2</v>
      </c>
    </row>
    <row r="28" spans="1:20" x14ac:dyDescent="0.25">
      <c r="B28" s="165" t="s">
        <v>102</v>
      </c>
      <c r="C28" s="166">
        <v>0</v>
      </c>
      <c r="D28" s="166">
        <v>22139</v>
      </c>
      <c r="E28" s="166">
        <v>17927</v>
      </c>
      <c r="F28" s="166">
        <v>13440</v>
      </c>
      <c r="G28" s="166">
        <v>11578</v>
      </c>
      <c r="H28" s="166">
        <v>9001</v>
      </c>
      <c r="I28" s="167">
        <f t="shared" si="3"/>
        <v>-0.22257730177923651</v>
      </c>
      <c r="J28" s="167">
        <f>H28/H25</f>
        <v>5.8059730374766173E-2</v>
      </c>
    </row>
    <row r="29" spans="1:20" x14ac:dyDescent="0.25">
      <c r="B29" s="161" t="s">
        <v>109</v>
      </c>
      <c r="C29" s="162">
        <v>0</v>
      </c>
      <c r="D29" s="162">
        <v>52545</v>
      </c>
      <c r="E29" s="162">
        <v>134525</v>
      </c>
      <c r="F29" s="162">
        <v>140760</v>
      </c>
      <c r="G29" s="162">
        <v>147163</v>
      </c>
      <c r="H29" s="162">
        <v>137472</v>
      </c>
      <c r="I29" s="163">
        <f t="shared" si="3"/>
        <v>-6.5852150336701443E-2</v>
      </c>
      <c r="J29" s="163">
        <f>H29/H25</f>
        <v>0.88674450106431013</v>
      </c>
    </row>
    <row r="30" spans="1:20" x14ac:dyDescent="0.25">
      <c r="B30" s="165" t="s">
        <v>112</v>
      </c>
      <c r="C30" s="166">
        <v>0</v>
      </c>
      <c r="D30" s="166">
        <v>9512</v>
      </c>
      <c r="E30" s="166">
        <v>73077</v>
      </c>
      <c r="F30" s="166">
        <v>75546</v>
      </c>
      <c r="G30" s="166">
        <v>79721</v>
      </c>
      <c r="H30" s="166">
        <v>75152</v>
      </c>
      <c r="I30" s="167">
        <f t="shared" si="3"/>
        <v>-5.7312376914489316E-2</v>
      </c>
      <c r="J30" s="167">
        <f>H30/H25</f>
        <v>0.48475778881506804</v>
      </c>
    </row>
    <row r="31" spans="1:20" x14ac:dyDescent="0.25">
      <c r="B31" s="165" t="s">
        <v>115</v>
      </c>
      <c r="C31" s="166">
        <v>0</v>
      </c>
      <c r="D31" s="166">
        <v>11072</v>
      </c>
      <c r="E31" s="166">
        <v>13069</v>
      </c>
      <c r="F31" s="166">
        <v>13705</v>
      </c>
      <c r="G31" s="166">
        <v>13567</v>
      </c>
      <c r="H31" s="166">
        <v>12170</v>
      </c>
      <c r="I31" s="167">
        <f t="shared" si="3"/>
        <v>-0.10297044298665881</v>
      </c>
      <c r="J31" s="167">
        <f>H31/H25</f>
        <v>7.8500935302844604E-2</v>
      </c>
    </row>
    <row r="32" spans="1:20" x14ac:dyDescent="0.25">
      <c r="B32" s="165" t="s">
        <v>118</v>
      </c>
      <c r="C32" s="166">
        <v>0</v>
      </c>
      <c r="D32" s="166">
        <v>4549</v>
      </c>
      <c r="E32" s="166">
        <v>5091</v>
      </c>
      <c r="F32" s="166">
        <v>5154</v>
      </c>
      <c r="G32" s="166">
        <v>4329</v>
      </c>
      <c r="H32" s="166">
        <v>4042</v>
      </c>
      <c r="I32" s="167">
        <f t="shared" si="3"/>
        <v>-6.6297066297066332E-2</v>
      </c>
      <c r="J32" s="167">
        <f>H32/H25</f>
        <v>2.6072373089079531E-2</v>
      </c>
    </row>
    <row r="33" spans="2:10" x14ac:dyDescent="0.25">
      <c r="B33" s="165" t="s">
        <v>125</v>
      </c>
      <c r="C33" s="166">
        <v>0</v>
      </c>
      <c r="D33" s="166">
        <v>3643</v>
      </c>
      <c r="E33" s="166">
        <v>6649</v>
      </c>
      <c r="F33" s="166">
        <v>6648</v>
      </c>
      <c r="G33" s="166">
        <v>7014</v>
      </c>
      <c r="H33" s="166">
        <v>6431</v>
      </c>
      <c r="I33" s="167">
        <f t="shared" si="3"/>
        <v>-8.3119475335044157E-2</v>
      </c>
      <c r="J33" s="167">
        <f>H33/H25</f>
        <v>4.1482293749596853E-2</v>
      </c>
    </row>
    <row r="34" spans="2:10" x14ac:dyDescent="0.25">
      <c r="B34" s="165" t="s">
        <v>121</v>
      </c>
      <c r="C34" s="166">
        <v>0</v>
      </c>
      <c r="D34" s="166">
        <v>5182</v>
      </c>
      <c r="E34" s="166">
        <v>7856</v>
      </c>
      <c r="F34" s="166">
        <v>8079</v>
      </c>
      <c r="G34" s="166">
        <v>8019</v>
      </c>
      <c r="H34" s="166">
        <v>7025</v>
      </c>
      <c r="I34" s="167">
        <f t="shared" si="3"/>
        <v>-0.12395560543708695</v>
      </c>
      <c r="J34" s="167">
        <f>H34/H25</f>
        <v>4.5313810230278008E-2</v>
      </c>
    </row>
    <row r="35" spans="2:10" x14ac:dyDescent="0.25">
      <c r="B35" s="165" t="s">
        <v>130</v>
      </c>
      <c r="C35" s="166">
        <v>0</v>
      </c>
      <c r="D35" s="166">
        <v>194</v>
      </c>
      <c r="E35" s="166">
        <v>687</v>
      </c>
      <c r="F35" s="166">
        <v>522</v>
      </c>
      <c r="G35" s="166">
        <v>1214</v>
      </c>
      <c r="H35" s="166">
        <v>818</v>
      </c>
      <c r="I35" s="167">
        <f t="shared" si="3"/>
        <v>-0.32619439868204281</v>
      </c>
      <c r="J35" s="167">
        <f>H35/H25</f>
        <v>5.276398116493582E-3</v>
      </c>
    </row>
    <row r="36" spans="2:10" x14ac:dyDescent="0.25">
      <c r="B36" s="165" t="s">
        <v>133</v>
      </c>
      <c r="C36" s="166">
        <v>0</v>
      </c>
      <c r="D36" s="166">
        <v>70</v>
      </c>
      <c r="E36" s="166">
        <v>242</v>
      </c>
      <c r="F36" s="166">
        <v>391</v>
      </c>
      <c r="G36" s="166">
        <v>247</v>
      </c>
      <c r="H36" s="166">
        <v>144</v>
      </c>
      <c r="I36" s="167">
        <f t="shared" si="3"/>
        <v>-0.417004048582996</v>
      </c>
      <c r="J36" s="167">
        <f>H36/H25</f>
        <v>9.2885248016512931E-4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18323</v>
      </c>
      <c r="E37" s="171">
        <f t="shared" si="4"/>
        <v>27854</v>
      </c>
      <c r="F37" s="171">
        <f t="shared" si="4"/>
        <v>30715</v>
      </c>
      <c r="G37" s="171">
        <f t="shared" si="4"/>
        <v>33052</v>
      </c>
      <c r="H37" s="171">
        <f t="shared" si="4"/>
        <v>31690</v>
      </c>
      <c r="I37" s="172">
        <f t="shared" si="3"/>
        <v>-4.1207793779499013E-2</v>
      </c>
      <c r="J37" s="172">
        <f>H37/H25</f>
        <v>0.20441204928078435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42074</v>
      </c>
      <c r="E39" s="178">
        <v>119732</v>
      </c>
      <c r="F39" s="178">
        <v>112830</v>
      </c>
      <c r="G39" s="178">
        <v>121148</v>
      </c>
      <c r="H39" s="178">
        <v>127552</v>
      </c>
      <c r="I39" s="179">
        <f t="shared" ref="I39:I51" si="5">IFERROR(H39/G39-1,"-")</f>
        <v>5.2860963449664844E-2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14397</v>
      </c>
      <c r="E40" s="162">
        <v>18621</v>
      </c>
      <c r="F40" s="162">
        <v>14490</v>
      </c>
      <c r="G40" s="162">
        <v>14582</v>
      </c>
      <c r="H40" s="162">
        <v>14169</v>
      </c>
      <c r="I40" s="163">
        <f t="shared" si="5"/>
        <v>-2.8322589493896544E-2</v>
      </c>
      <c r="J40" s="163">
        <f>H40/H39</f>
        <v>0.1110841068740592</v>
      </c>
    </row>
    <row r="41" spans="2:10" x14ac:dyDescent="0.25">
      <c r="B41" s="165" t="s">
        <v>105</v>
      </c>
      <c r="C41" s="166">
        <v>0</v>
      </c>
      <c r="D41" s="166">
        <v>7964</v>
      </c>
      <c r="E41" s="166">
        <v>8149</v>
      </c>
      <c r="F41" s="166">
        <v>6870</v>
      </c>
      <c r="G41" s="166">
        <v>6983</v>
      </c>
      <c r="H41" s="166">
        <v>6208</v>
      </c>
      <c r="I41" s="167">
        <f t="shared" si="5"/>
        <v>-0.11098381784333378</v>
      </c>
      <c r="J41" s="167">
        <f>H41/H39</f>
        <v>4.8670346211741093E-2</v>
      </c>
    </row>
    <row r="42" spans="2:10" x14ac:dyDescent="0.25">
      <c r="B42" s="165" t="s">
        <v>102</v>
      </c>
      <c r="C42" s="166">
        <v>0</v>
      </c>
      <c r="D42" s="166">
        <v>6433</v>
      </c>
      <c r="E42" s="166">
        <v>10472</v>
      </c>
      <c r="F42" s="166">
        <v>7620</v>
      </c>
      <c r="G42" s="166">
        <v>7599</v>
      </c>
      <c r="H42" s="166">
        <v>7961</v>
      </c>
      <c r="I42" s="167">
        <f t="shared" si="5"/>
        <v>4.7637847085142848E-2</v>
      </c>
      <c r="J42" s="167">
        <f>H42/H39</f>
        <v>6.2413760662318116E-2</v>
      </c>
    </row>
    <row r="43" spans="2:10" x14ac:dyDescent="0.25">
      <c r="B43" s="161" t="s">
        <v>109</v>
      </c>
      <c r="C43" s="162">
        <v>0</v>
      </c>
      <c r="D43" s="162">
        <v>27677</v>
      </c>
      <c r="E43" s="162">
        <v>101111</v>
      </c>
      <c r="F43" s="162">
        <v>98340</v>
      </c>
      <c r="G43" s="162">
        <v>106566</v>
      </c>
      <c r="H43" s="162">
        <v>113383</v>
      </c>
      <c r="I43" s="163">
        <f t="shared" si="5"/>
        <v>6.3969746448210518E-2</v>
      </c>
      <c r="J43" s="163">
        <f>H43/H39</f>
        <v>0.88891589312594077</v>
      </c>
    </row>
    <row r="44" spans="2:10" x14ac:dyDescent="0.25">
      <c r="B44" s="165" t="s">
        <v>112</v>
      </c>
      <c r="C44" s="166">
        <v>0</v>
      </c>
      <c r="D44" s="166">
        <v>4901</v>
      </c>
      <c r="E44" s="166">
        <v>59229</v>
      </c>
      <c r="F44" s="166">
        <v>59288</v>
      </c>
      <c r="G44" s="166">
        <v>64142</v>
      </c>
      <c r="H44" s="166">
        <v>66362</v>
      </c>
      <c r="I44" s="167">
        <f t="shared" si="5"/>
        <v>3.4610707492750414E-2</v>
      </c>
      <c r="J44" s="167">
        <f>H44/H39</f>
        <v>0.52027408429503263</v>
      </c>
    </row>
    <row r="45" spans="2:10" x14ac:dyDescent="0.25">
      <c r="B45" s="165" t="s">
        <v>115</v>
      </c>
      <c r="C45" s="166">
        <v>0</v>
      </c>
      <c r="D45" s="166">
        <v>1389</v>
      </c>
      <c r="E45" s="166">
        <v>2941</v>
      </c>
      <c r="F45" s="166">
        <v>2534</v>
      </c>
      <c r="G45" s="166">
        <v>2455</v>
      </c>
      <c r="H45" s="166">
        <v>3114</v>
      </c>
      <c r="I45" s="167">
        <f t="shared" si="5"/>
        <v>0.26843177189409362</v>
      </c>
      <c r="J45" s="167">
        <f>H45/H39</f>
        <v>2.4413572503763172E-2</v>
      </c>
    </row>
    <row r="46" spans="2:10" x14ac:dyDescent="0.25">
      <c r="B46" s="165" t="s">
        <v>118</v>
      </c>
      <c r="C46" s="166">
        <v>0</v>
      </c>
      <c r="D46" s="166">
        <v>2008</v>
      </c>
      <c r="E46" s="166">
        <v>1994</v>
      </c>
      <c r="F46" s="166">
        <v>2053</v>
      </c>
      <c r="G46" s="166">
        <v>2235</v>
      </c>
      <c r="H46" s="166">
        <v>2775</v>
      </c>
      <c r="I46" s="167">
        <f t="shared" si="5"/>
        <v>0.24161073825503365</v>
      </c>
      <c r="J46" s="167">
        <f>H46/H39</f>
        <v>2.1755832915203211E-2</v>
      </c>
    </row>
    <row r="47" spans="2:10" x14ac:dyDescent="0.25">
      <c r="B47" s="165" t="s">
        <v>125</v>
      </c>
      <c r="C47" s="166">
        <v>0</v>
      </c>
      <c r="D47" s="166">
        <v>2798</v>
      </c>
      <c r="E47" s="166">
        <v>5544</v>
      </c>
      <c r="F47" s="166">
        <v>4636</v>
      </c>
      <c r="G47" s="166">
        <v>5583</v>
      </c>
      <c r="H47" s="166">
        <v>5490</v>
      </c>
      <c r="I47" s="167">
        <f t="shared" si="5"/>
        <v>-1.6657710908113965E-2</v>
      </c>
      <c r="J47" s="167">
        <f>H47/H39</f>
        <v>4.304126944305068E-2</v>
      </c>
    </row>
    <row r="48" spans="2:10" x14ac:dyDescent="0.25">
      <c r="B48" s="165" t="s">
        <v>121</v>
      </c>
      <c r="C48" s="166">
        <v>0</v>
      </c>
      <c r="D48" s="166">
        <v>2128</v>
      </c>
      <c r="E48" s="166">
        <v>3593</v>
      </c>
      <c r="F48" s="166">
        <v>4014</v>
      </c>
      <c r="G48" s="166">
        <v>4277</v>
      </c>
      <c r="H48" s="166">
        <v>3795</v>
      </c>
      <c r="I48" s="167">
        <f t="shared" si="5"/>
        <v>-0.11269581482347435</v>
      </c>
      <c r="J48" s="167">
        <f>H48/H39</f>
        <v>2.9752571500250877E-2</v>
      </c>
    </row>
    <row r="49" spans="2:10" x14ac:dyDescent="0.25">
      <c r="B49" s="165" t="s">
        <v>130</v>
      </c>
      <c r="C49" s="166">
        <v>0</v>
      </c>
      <c r="D49" s="166">
        <v>841</v>
      </c>
      <c r="E49" s="166">
        <v>835</v>
      </c>
      <c r="F49" s="166">
        <v>491</v>
      </c>
      <c r="G49" s="166">
        <v>639</v>
      </c>
      <c r="H49" s="166">
        <v>620</v>
      </c>
      <c r="I49" s="167">
        <f t="shared" si="5"/>
        <v>-2.9733959311424085E-2</v>
      </c>
      <c r="J49" s="167">
        <f>H49/H39</f>
        <v>4.8607626693426996E-3</v>
      </c>
    </row>
    <row r="50" spans="2:10" x14ac:dyDescent="0.25">
      <c r="B50" s="165" t="s">
        <v>133</v>
      </c>
      <c r="C50" s="166">
        <v>0</v>
      </c>
      <c r="D50" s="166">
        <v>57</v>
      </c>
      <c r="E50" s="166">
        <v>162</v>
      </c>
      <c r="F50" s="166">
        <v>231</v>
      </c>
      <c r="G50" s="166">
        <v>114</v>
      </c>
      <c r="H50" s="166">
        <v>111</v>
      </c>
      <c r="I50" s="167">
        <f t="shared" si="5"/>
        <v>-2.6315789473684181E-2</v>
      </c>
      <c r="J50" s="167">
        <f>H50/H39</f>
        <v>8.7023331660812848E-4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13555</v>
      </c>
      <c r="E51" s="171">
        <f t="shared" si="6"/>
        <v>26813</v>
      </c>
      <c r="F51" s="171">
        <f t="shared" si="6"/>
        <v>25093</v>
      </c>
      <c r="G51" s="171">
        <f t="shared" si="6"/>
        <v>27121</v>
      </c>
      <c r="H51" s="171">
        <f t="shared" si="6"/>
        <v>31116</v>
      </c>
      <c r="I51" s="172">
        <f t="shared" si="5"/>
        <v>0.14730282806681161</v>
      </c>
      <c r="J51" s="172">
        <f>H51/H39</f>
        <v>0.24394756648268942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1838</v>
      </c>
      <c r="E53" s="178">
        <v>2342</v>
      </c>
      <c r="F53" s="178">
        <v>2800</v>
      </c>
      <c r="G53" s="178">
        <v>2508</v>
      </c>
      <c r="H53" s="178">
        <v>2685</v>
      </c>
      <c r="I53" s="179">
        <f t="shared" ref="I53:I65" si="7">IFERROR(H53/G53-1,"-")</f>
        <v>7.0574162679425845E-2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819</v>
      </c>
      <c r="E54" s="162">
        <v>528</v>
      </c>
      <c r="F54" s="162">
        <v>1332</v>
      </c>
      <c r="G54" s="162">
        <v>891</v>
      </c>
      <c r="H54" s="162">
        <v>444</v>
      </c>
      <c r="I54" s="163">
        <f t="shared" si="7"/>
        <v>-0.50168350168350173</v>
      </c>
      <c r="J54" s="163">
        <f>H54/H53</f>
        <v>0.1653631284916201</v>
      </c>
    </row>
    <row r="55" spans="2:10" x14ac:dyDescent="0.25">
      <c r="B55" s="165" t="s">
        <v>105</v>
      </c>
      <c r="C55" s="166">
        <v>0</v>
      </c>
      <c r="D55" s="166">
        <v>476</v>
      </c>
      <c r="E55" s="166">
        <v>272</v>
      </c>
      <c r="F55" s="166">
        <v>1041</v>
      </c>
      <c r="G55" s="166">
        <v>638</v>
      </c>
      <c r="H55" s="166">
        <v>41</v>
      </c>
      <c r="I55" s="167">
        <f t="shared" si="7"/>
        <v>-0.9357366771159874</v>
      </c>
      <c r="J55" s="167">
        <f>H55/H53</f>
        <v>1.5270018621973929E-2</v>
      </c>
    </row>
    <row r="56" spans="2:10" x14ac:dyDescent="0.25">
      <c r="B56" s="165" t="s">
        <v>102</v>
      </c>
      <c r="C56" s="166">
        <v>0</v>
      </c>
      <c r="D56" s="166">
        <v>343</v>
      </c>
      <c r="E56" s="166">
        <v>256</v>
      </c>
      <c r="F56" s="166">
        <v>291</v>
      </c>
      <c r="G56" s="166">
        <v>253</v>
      </c>
      <c r="H56" s="166">
        <v>403</v>
      </c>
      <c r="I56" s="167">
        <f t="shared" si="7"/>
        <v>0.59288537549407105</v>
      </c>
      <c r="J56" s="167">
        <f>H56/H53</f>
        <v>0.15009310986964619</v>
      </c>
    </row>
    <row r="57" spans="2:10" x14ac:dyDescent="0.25">
      <c r="B57" s="161" t="s">
        <v>109</v>
      </c>
      <c r="C57" s="162">
        <v>0</v>
      </c>
      <c r="D57" s="162">
        <v>1019</v>
      </c>
      <c r="E57" s="162">
        <v>1814</v>
      </c>
      <c r="F57" s="162">
        <v>1468</v>
      </c>
      <c r="G57" s="162">
        <v>1617</v>
      </c>
      <c r="H57" s="162">
        <v>2241</v>
      </c>
      <c r="I57" s="163">
        <f t="shared" si="7"/>
        <v>0.38589981447124311</v>
      </c>
      <c r="J57" s="163">
        <f>H57/H53</f>
        <v>0.83463687150837984</v>
      </c>
    </row>
    <row r="58" spans="2:10" x14ac:dyDescent="0.25">
      <c r="B58" s="165" t="s">
        <v>112</v>
      </c>
      <c r="C58" s="166">
        <v>0</v>
      </c>
      <c r="D58" s="166">
        <v>55</v>
      </c>
      <c r="E58" s="166">
        <v>846</v>
      </c>
      <c r="F58" s="166">
        <v>532</v>
      </c>
      <c r="G58" s="166">
        <v>677</v>
      </c>
      <c r="H58" s="166">
        <v>863</v>
      </c>
      <c r="I58" s="167">
        <f t="shared" si="7"/>
        <v>0.27474150664697183</v>
      </c>
      <c r="J58" s="167">
        <f>H58/H53</f>
        <v>0.32141527001862197</v>
      </c>
    </row>
    <row r="59" spans="2:10" x14ac:dyDescent="0.25">
      <c r="B59" s="165" t="s">
        <v>115</v>
      </c>
      <c r="C59" s="166">
        <v>0</v>
      </c>
      <c r="D59" s="166">
        <v>365</v>
      </c>
      <c r="E59" s="166">
        <v>195</v>
      </c>
      <c r="F59" s="166">
        <v>189</v>
      </c>
      <c r="G59" s="166">
        <v>299</v>
      </c>
      <c r="H59" s="166">
        <v>291</v>
      </c>
      <c r="I59" s="167">
        <f t="shared" si="7"/>
        <v>-2.6755852842809347E-2</v>
      </c>
      <c r="J59" s="167">
        <f>H59/H53</f>
        <v>0.10837988826815642</v>
      </c>
    </row>
    <row r="60" spans="2:10" x14ac:dyDescent="0.25">
      <c r="B60" s="165" t="s">
        <v>118</v>
      </c>
      <c r="C60" s="166">
        <v>0</v>
      </c>
      <c r="D60" s="166">
        <v>104</v>
      </c>
      <c r="E60" s="166">
        <v>166</v>
      </c>
      <c r="F60" s="166">
        <v>166</v>
      </c>
      <c r="G60" s="166">
        <v>55</v>
      </c>
      <c r="H60" s="166">
        <v>281</v>
      </c>
      <c r="I60" s="167">
        <f t="shared" si="7"/>
        <v>4.1090909090909093</v>
      </c>
      <c r="J60" s="167">
        <f>H60/H53</f>
        <v>0.10465549348230913</v>
      </c>
    </row>
    <row r="61" spans="2:10" x14ac:dyDescent="0.25">
      <c r="B61" s="165" t="s">
        <v>125</v>
      </c>
      <c r="C61" s="166">
        <v>0</v>
      </c>
      <c r="D61" s="166">
        <v>30</v>
      </c>
      <c r="E61" s="166">
        <v>71</v>
      </c>
      <c r="F61" s="166">
        <v>39</v>
      </c>
      <c r="G61" s="166">
        <v>41</v>
      </c>
      <c r="H61" s="166">
        <v>57</v>
      </c>
      <c r="I61" s="167">
        <f t="shared" si="7"/>
        <v>0.39024390243902429</v>
      </c>
      <c r="J61" s="167">
        <f>H61/H53</f>
        <v>2.1229050279329607E-2</v>
      </c>
    </row>
    <row r="62" spans="2:10" x14ac:dyDescent="0.25">
      <c r="B62" s="165" t="s">
        <v>121</v>
      </c>
      <c r="C62" s="166">
        <v>0</v>
      </c>
      <c r="D62" s="166">
        <v>57</v>
      </c>
      <c r="E62" s="166">
        <v>51</v>
      </c>
      <c r="F62" s="166">
        <v>24</v>
      </c>
      <c r="G62" s="166">
        <v>5</v>
      </c>
      <c r="H62" s="166">
        <v>63</v>
      </c>
      <c r="I62" s="167">
        <f t="shared" si="7"/>
        <v>11.6</v>
      </c>
      <c r="J62" s="167">
        <f>H62/H53</f>
        <v>2.3463687150837988E-2</v>
      </c>
    </row>
    <row r="63" spans="2:10" x14ac:dyDescent="0.25">
      <c r="B63" s="165" t="s">
        <v>130</v>
      </c>
      <c r="C63" s="166">
        <v>0</v>
      </c>
      <c r="D63" s="166">
        <v>10</v>
      </c>
      <c r="E63" s="166">
        <v>13</v>
      </c>
      <c r="F63" s="166">
        <v>3</v>
      </c>
      <c r="G63" s="166">
        <v>6</v>
      </c>
      <c r="H63" s="166">
        <v>6</v>
      </c>
      <c r="I63" s="167">
        <f t="shared" si="7"/>
        <v>0</v>
      </c>
      <c r="J63" s="167">
        <f>H63/H53</f>
        <v>2.2346368715083797E-3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6</v>
      </c>
      <c r="F64" s="166">
        <v>0</v>
      </c>
      <c r="G64" s="166">
        <v>0</v>
      </c>
      <c r="H64" s="166">
        <v>10</v>
      </c>
      <c r="I64" s="167" t="str">
        <f t="shared" si="7"/>
        <v>-</v>
      </c>
      <c r="J64" s="167">
        <f>H64/H53</f>
        <v>3.7243947858472998E-3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395</v>
      </c>
      <c r="E65" s="171">
        <f t="shared" si="8"/>
        <v>466</v>
      </c>
      <c r="F65" s="171">
        <f t="shared" si="8"/>
        <v>515</v>
      </c>
      <c r="G65" s="171">
        <f t="shared" si="8"/>
        <v>534</v>
      </c>
      <c r="H65" s="171">
        <f t="shared" si="8"/>
        <v>670</v>
      </c>
      <c r="I65" s="172">
        <f t="shared" si="7"/>
        <v>0.25468164794007486</v>
      </c>
      <c r="J65" s="172">
        <f>H65/H53</f>
        <v>0.24953445065176907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2379</v>
      </c>
      <c r="E67" s="178">
        <v>24503</v>
      </c>
      <c r="F67" s="178">
        <v>23244</v>
      </c>
      <c r="G67" s="178">
        <v>16852</v>
      </c>
      <c r="H67" s="178">
        <v>17502</v>
      </c>
      <c r="I67" s="179">
        <f t="shared" ref="I67:I79" si="9">IFERROR(H67/G67-1,"-")</f>
        <v>3.8571089484927601E-2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2073</v>
      </c>
      <c r="E68" s="162">
        <v>11839</v>
      </c>
      <c r="F68" s="162">
        <v>11986</v>
      </c>
      <c r="G68" s="162">
        <v>4179</v>
      </c>
      <c r="H68" s="162">
        <v>6409</v>
      </c>
      <c r="I68" s="163">
        <f t="shared" si="9"/>
        <v>0.53362048336922707</v>
      </c>
      <c r="J68" s="163">
        <f>H68/H67</f>
        <v>0.36618672151754084</v>
      </c>
    </row>
    <row r="69" spans="2:10" x14ac:dyDescent="0.25">
      <c r="B69" s="165" t="s">
        <v>105</v>
      </c>
      <c r="C69" s="166">
        <v>0</v>
      </c>
      <c r="D69" s="166">
        <v>1964</v>
      </c>
      <c r="E69" s="166">
        <v>10726</v>
      </c>
      <c r="F69" s="166">
        <v>9562</v>
      </c>
      <c r="G69" s="166">
        <v>1991</v>
      </c>
      <c r="H69" s="166">
        <v>2608</v>
      </c>
      <c r="I69" s="167">
        <f t="shared" si="9"/>
        <v>0.30989452536413853</v>
      </c>
      <c r="J69" s="167">
        <f>H69/H67</f>
        <v>0.14901154153810994</v>
      </c>
    </row>
    <row r="70" spans="2:10" x14ac:dyDescent="0.25">
      <c r="B70" s="165" t="s">
        <v>102</v>
      </c>
      <c r="C70" s="166">
        <v>0</v>
      </c>
      <c r="D70" s="166">
        <v>109</v>
      </c>
      <c r="E70" s="166">
        <v>1113</v>
      </c>
      <c r="F70" s="166">
        <v>2424</v>
      </c>
      <c r="G70" s="166">
        <v>2188</v>
      </c>
      <c r="H70" s="166">
        <v>3801</v>
      </c>
      <c r="I70" s="167">
        <f t="shared" si="9"/>
        <v>0.73720292504570395</v>
      </c>
      <c r="J70" s="167">
        <f>H70/H67</f>
        <v>0.21717517997943092</v>
      </c>
    </row>
    <row r="71" spans="2:10" x14ac:dyDescent="0.25">
      <c r="B71" s="161" t="s">
        <v>109</v>
      </c>
      <c r="C71" s="162">
        <v>0</v>
      </c>
      <c r="D71" s="162">
        <v>306</v>
      </c>
      <c r="E71" s="162">
        <v>12664</v>
      </c>
      <c r="F71" s="162">
        <v>11258</v>
      </c>
      <c r="G71" s="162">
        <v>12673</v>
      </c>
      <c r="H71" s="162">
        <v>11093</v>
      </c>
      <c r="I71" s="163">
        <f t="shared" si="9"/>
        <v>-0.12467450485283671</v>
      </c>
      <c r="J71" s="163">
        <f>H71/H67</f>
        <v>0.63381327848245916</v>
      </c>
    </row>
    <row r="72" spans="2:10" x14ac:dyDescent="0.25">
      <c r="B72" s="165" t="s">
        <v>112</v>
      </c>
      <c r="C72" s="166">
        <v>0</v>
      </c>
      <c r="D72" s="166">
        <v>0</v>
      </c>
      <c r="E72" s="166">
        <v>7439</v>
      </c>
      <c r="F72" s="166">
        <v>4901</v>
      </c>
      <c r="G72" s="166">
        <v>7702</v>
      </c>
      <c r="H72" s="166">
        <v>6322</v>
      </c>
      <c r="I72" s="167">
        <f t="shared" si="9"/>
        <v>-0.17917424045702413</v>
      </c>
      <c r="J72" s="167">
        <f>H72/H67</f>
        <v>0.36121586104445208</v>
      </c>
    </row>
    <row r="73" spans="2:10" x14ac:dyDescent="0.25">
      <c r="B73" s="165" t="s">
        <v>115</v>
      </c>
      <c r="C73" s="166">
        <v>0</v>
      </c>
      <c r="D73" s="166">
        <v>26</v>
      </c>
      <c r="E73" s="166">
        <v>191</v>
      </c>
      <c r="F73" s="166">
        <v>279</v>
      </c>
      <c r="G73" s="166">
        <v>638</v>
      </c>
      <c r="H73" s="166">
        <v>521</v>
      </c>
      <c r="I73" s="167">
        <f t="shared" si="9"/>
        <v>-0.18338557993730409</v>
      </c>
      <c r="J73" s="167">
        <f>H73/H67</f>
        <v>2.9768026511255857E-2</v>
      </c>
    </row>
    <row r="74" spans="2:10" x14ac:dyDescent="0.25">
      <c r="B74" s="165" t="s">
        <v>118</v>
      </c>
      <c r="C74" s="166">
        <v>0</v>
      </c>
      <c r="D74" s="166">
        <v>183</v>
      </c>
      <c r="E74" s="166">
        <v>1449</v>
      </c>
      <c r="F74" s="166">
        <v>1571</v>
      </c>
      <c r="G74" s="166">
        <v>899</v>
      </c>
      <c r="H74" s="166">
        <v>794</v>
      </c>
      <c r="I74" s="167">
        <f t="shared" si="9"/>
        <v>-0.11679644048943272</v>
      </c>
      <c r="J74" s="167">
        <f>H74/H67</f>
        <v>4.5366243857844817E-2</v>
      </c>
    </row>
    <row r="75" spans="2:10" x14ac:dyDescent="0.25">
      <c r="B75" s="165" t="s">
        <v>125</v>
      </c>
      <c r="C75" s="166">
        <v>0</v>
      </c>
      <c r="D75" s="166">
        <v>6</v>
      </c>
      <c r="E75" s="166">
        <v>254</v>
      </c>
      <c r="F75" s="166">
        <v>440</v>
      </c>
      <c r="G75" s="166">
        <v>248</v>
      </c>
      <c r="H75" s="166">
        <v>497</v>
      </c>
      <c r="I75" s="167">
        <f t="shared" si="9"/>
        <v>1.004032258064516</v>
      </c>
      <c r="J75" s="167">
        <f>H75/H67</f>
        <v>2.8396754656610672E-2</v>
      </c>
    </row>
    <row r="76" spans="2:10" x14ac:dyDescent="0.25">
      <c r="B76" s="165" t="s">
        <v>121</v>
      </c>
      <c r="C76" s="166">
        <v>0</v>
      </c>
      <c r="D76" s="166">
        <v>32</v>
      </c>
      <c r="E76" s="166">
        <v>436</v>
      </c>
      <c r="F76" s="166">
        <v>599</v>
      </c>
      <c r="G76" s="166">
        <v>475</v>
      </c>
      <c r="H76" s="166">
        <v>199</v>
      </c>
      <c r="I76" s="167">
        <f t="shared" si="9"/>
        <v>-0.58105263157894738</v>
      </c>
      <c r="J76" s="167">
        <f>H76/H67</f>
        <v>1.1370129128099645E-2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8</v>
      </c>
      <c r="F77" s="166">
        <v>29</v>
      </c>
      <c r="G77" s="166">
        <v>0</v>
      </c>
      <c r="H77" s="166">
        <v>80</v>
      </c>
      <c r="I77" s="167" t="str">
        <f t="shared" si="9"/>
        <v>-</v>
      </c>
      <c r="J77" s="167">
        <f>H77/H67</f>
        <v>4.570906182150611E-3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10</v>
      </c>
      <c r="F78" s="166">
        <v>27</v>
      </c>
      <c r="G78" s="166">
        <v>0</v>
      </c>
      <c r="H78" s="166">
        <v>44</v>
      </c>
      <c r="I78" s="167" t="str">
        <f t="shared" si="9"/>
        <v>-</v>
      </c>
      <c r="J78" s="167">
        <f>H78/H67</f>
        <v>2.5139984001828364E-3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59</v>
      </c>
      <c r="E79" s="171">
        <f t="shared" si="10"/>
        <v>2877</v>
      </c>
      <c r="F79" s="171">
        <f t="shared" si="10"/>
        <v>3412</v>
      </c>
      <c r="G79" s="171">
        <f t="shared" si="10"/>
        <v>2711</v>
      </c>
      <c r="H79" s="171">
        <f t="shared" si="10"/>
        <v>2636</v>
      </c>
      <c r="I79" s="172">
        <f t="shared" si="9"/>
        <v>-2.7665068240501633E-2</v>
      </c>
      <c r="J79" s="172">
        <f>H79/H67</f>
        <v>0.15061135870186265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41575</v>
      </c>
      <c r="E81" s="178">
        <v>73949</v>
      </c>
      <c r="F81" s="178">
        <v>74357</v>
      </c>
      <c r="G81" s="178">
        <v>90048</v>
      </c>
      <c r="H81" s="178">
        <v>93261</v>
      </c>
      <c r="I81" s="179">
        <f t="shared" ref="I81:I93" si="11">IFERROR(H81/G81-1,"-")</f>
        <v>3.5680970149253755E-2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27705</v>
      </c>
      <c r="E82" s="162">
        <v>43951</v>
      </c>
      <c r="F82" s="162">
        <v>40381</v>
      </c>
      <c r="G82" s="162">
        <v>46418</v>
      </c>
      <c r="H82" s="162">
        <v>51378</v>
      </c>
      <c r="I82" s="163">
        <f t="shared" si="11"/>
        <v>0.10685509931492088</v>
      </c>
      <c r="J82" s="163">
        <f>H82/H81</f>
        <v>0.5509055232090585</v>
      </c>
    </row>
    <row r="83" spans="2:10" x14ac:dyDescent="0.25">
      <c r="B83" s="165" t="s">
        <v>105</v>
      </c>
      <c r="C83" s="166">
        <v>0</v>
      </c>
      <c r="D83" s="166">
        <v>9791</v>
      </c>
      <c r="E83" s="166">
        <v>16034</v>
      </c>
      <c r="F83" s="166">
        <v>13120</v>
      </c>
      <c r="G83" s="166">
        <v>15137</v>
      </c>
      <c r="H83" s="166">
        <v>14144</v>
      </c>
      <c r="I83" s="167">
        <f t="shared" si="11"/>
        <v>-6.5600845610094494E-2</v>
      </c>
      <c r="J83" s="167">
        <f>H83/H81</f>
        <v>0.15166039394816697</v>
      </c>
    </row>
    <row r="84" spans="2:10" x14ac:dyDescent="0.25">
      <c r="B84" s="165" t="s">
        <v>102</v>
      </c>
      <c r="C84" s="166">
        <v>0</v>
      </c>
      <c r="D84" s="166">
        <v>17914</v>
      </c>
      <c r="E84" s="166">
        <v>27917</v>
      </c>
      <c r="F84" s="166">
        <v>27261</v>
      </c>
      <c r="G84" s="166">
        <v>31281</v>
      </c>
      <c r="H84" s="166">
        <v>37234</v>
      </c>
      <c r="I84" s="167">
        <f t="shared" si="11"/>
        <v>0.1903072152424794</v>
      </c>
      <c r="J84" s="167">
        <f>H84/H81</f>
        <v>0.39924512926089145</v>
      </c>
    </row>
    <row r="85" spans="2:10" x14ac:dyDescent="0.25">
      <c r="B85" s="161" t="s">
        <v>109</v>
      </c>
      <c r="C85" s="162">
        <v>0</v>
      </c>
      <c r="D85" s="162">
        <v>13870</v>
      </c>
      <c r="E85" s="162">
        <v>29998</v>
      </c>
      <c r="F85" s="162">
        <v>33976</v>
      </c>
      <c r="G85" s="162">
        <v>43630</v>
      </c>
      <c r="H85" s="162">
        <v>41883</v>
      </c>
      <c r="I85" s="163">
        <f t="shared" si="11"/>
        <v>-4.0041256016502436E-2</v>
      </c>
      <c r="J85" s="163">
        <f>H85/H81</f>
        <v>0.44909447679094155</v>
      </c>
    </row>
    <row r="86" spans="2:10" x14ac:dyDescent="0.25">
      <c r="B86" s="165" t="s">
        <v>112</v>
      </c>
      <c r="C86" s="166">
        <v>0</v>
      </c>
      <c r="D86" s="166">
        <v>888</v>
      </c>
      <c r="E86" s="166">
        <v>7721</v>
      </c>
      <c r="F86" s="166">
        <v>8234</v>
      </c>
      <c r="G86" s="166">
        <v>10473</v>
      </c>
      <c r="H86" s="166">
        <v>12820</v>
      </c>
      <c r="I86" s="167">
        <f t="shared" si="11"/>
        <v>0.22410006683853712</v>
      </c>
      <c r="J86" s="167">
        <f>H86/H81</f>
        <v>0.13746367720697827</v>
      </c>
    </row>
    <row r="87" spans="2:10" x14ac:dyDescent="0.25">
      <c r="B87" s="165" t="s">
        <v>115</v>
      </c>
      <c r="C87" s="166">
        <v>0</v>
      </c>
      <c r="D87" s="166">
        <v>3531</v>
      </c>
      <c r="E87" s="166">
        <v>7419</v>
      </c>
      <c r="F87" s="166">
        <v>7114</v>
      </c>
      <c r="G87" s="166">
        <v>7892</v>
      </c>
      <c r="H87" s="166">
        <v>6647</v>
      </c>
      <c r="I87" s="167">
        <f t="shared" si="11"/>
        <v>-0.15775468829194117</v>
      </c>
      <c r="J87" s="167">
        <f>H87/H81</f>
        <v>7.127309379054482E-2</v>
      </c>
    </row>
    <row r="88" spans="2:10" x14ac:dyDescent="0.25">
      <c r="B88" s="165" t="s">
        <v>118</v>
      </c>
      <c r="C88" s="166">
        <v>0</v>
      </c>
      <c r="D88" s="166">
        <v>2026</v>
      </c>
      <c r="E88" s="166">
        <v>2337</v>
      </c>
      <c r="F88" s="166">
        <v>3169</v>
      </c>
      <c r="G88" s="166">
        <v>5388</v>
      </c>
      <c r="H88" s="166">
        <v>5232</v>
      </c>
      <c r="I88" s="167">
        <f t="shared" si="11"/>
        <v>-2.8953229398663738E-2</v>
      </c>
      <c r="J88" s="167">
        <f>H88/H81</f>
        <v>5.6100620838292536E-2</v>
      </c>
    </row>
    <row r="89" spans="2:10" x14ac:dyDescent="0.25">
      <c r="B89" s="165" t="s">
        <v>125</v>
      </c>
      <c r="C89" s="166">
        <v>0</v>
      </c>
      <c r="D89" s="166">
        <v>538</v>
      </c>
      <c r="E89" s="166">
        <v>1018</v>
      </c>
      <c r="F89" s="166">
        <v>1074</v>
      </c>
      <c r="G89" s="166">
        <v>2460</v>
      </c>
      <c r="H89" s="166">
        <v>1577</v>
      </c>
      <c r="I89" s="167">
        <f t="shared" si="11"/>
        <v>-0.35894308943089426</v>
      </c>
      <c r="J89" s="167">
        <f>H89/H81</f>
        <v>1.6909533459859964E-2</v>
      </c>
    </row>
    <row r="90" spans="2:10" x14ac:dyDescent="0.25">
      <c r="B90" s="165" t="s">
        <v>121</v>
      </c>
      <c r="C90" s="166">
        <v>0</v>
      </c>
      <c r="D90" s="166">
        <v>398</v>
      </c>
      <c r="E90" s="166">
        <v>504</v>
      </c>
      <c r="F90" s="166">
        <v>799</v>
      </c>
      <c r="G90" s="166">
        <v>1214</v>
      </c>
      <c r="H90" s="166">
        <v>930</v>
      </c>
      <c r="I90" s="167">
        <f t="shared" si="11"/>
        <v>-0.23393739703459637</v>
      </c>
      <c r="J90" s="167">
        <f>H90/H81</f>
        <v>9.972014025155209E-3</v>
      </c>
    </row>
    <row r="91" spans="2:10" x14ac:dyDescent="0.25">
      <c r="B91" s="165" t="s">
        <v>130</v>
      </c>
      <c r="C91" s="166">
        <v>0</v>
      </c>
      <c r="D91" s="166">
        <v>138</v>
      </c>
      <c r="E91" s="166">
        <v>397</v>
      </c>
      <c r="F91" s="166">
        <v>140</v>
      </c>
      <c r="G91" s="166">
        <v>219</v>
      </c>
      <c r="H91" s="166">
        <v>365</v>
      </c>
      <c r="I91" s="167">
        <f t="shared" si="11"/>
        <v>0.66666666666666674</v>
      </c>
      <c r="J91" s="167">
        <f>H91/H81</f>
        <v>3.9137474399802705E-3</v>
      </c>
    </row>
    <row r="92" spans="2:10" x14ac:dyDescent="0.25">
      <c r="B92" s="165" t="s">
        <v>133</v>
      </c>
      <c r="C92" s="166">
        <v>0</v>
      </c>
      <c r="D92" s="166">
        <v>40</v>
      </c>
      <c r="E92" s="166">
        <v>149</v>
      </c>
      <c r="F92" s="166">
        <v>117</v>
      </c>
      <c r="G92" s="166">
        <v>69</v>
      </c>
      <c r="H92" s="166">
        <v>62</v>
      </c>
      <c r="I92" s="167">
        <f t="shared" si="11"/>
        <v>-0.10144927536231885</v>
      </c>
      <c r="J92" s="167">
        <f>H92/H81</f>
        <v>6.6480093501034726E-4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6311</v>
      </c>
      <c r="E93" s="171">
        <f t="shared" si="12"/>
        <v>10453</v>
      </c>
      <c r="F93" s="171">
        <f t="shared" si="12"/>
        <v>13329</v>
      </c>
      <c r="G93" s="171">
        <f t="shared" si="12"/>
        <v>15915</v>
      </c>
      <c r="H93" s="171">
        <f t="shared" si="12"/>
        <v>14250</v>
      </c>
      <c r="I93" s="172">
        <f t="shared" si="11"/>
        <v>-0.10461828463713474</v>
      </c>
      <c r="J93" s="172">
        <f>H93/H81</f>
        <v>0.15279698909512016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2428</v>
      </c>
      <c r="E95" s="178">
        <v>4275</v>
      </c>
      <c r="F95" s="178">
        <v>4340</v>
      </c>
      <c r="G95" s="178">
        <v>4593</v>
      </c>
      <c r="H95" s="178">
        <v>3637</v>
      </c>
      <c r="I95" s="179">
        <f t="shared" ref="I95:I107" si="13">IFERROR(H95/G95-1,"-")</f>
        <v>-0.20814282603962553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1624</v>
      </c>
      <c r="E96" s="162">
        <v>3300</v>
      </c>
      <c r="F96" s="162">
        <v>3186</v>
      </c>
      <c r="G96" s="162">
        <v>3447</v>
      </c>
      <c r="H96" s="162">
        <v>2446</v>
      </c>
      <c r="I96" s="163">
        <f t="shared" si="13"/>
        <v>-0.29039744705541048</v>
      </c>
      <c r="J96" s="163">
        <f>H96/H95</f>
        <v>0.67253230684630194</v>
      </c>
    </row>
    <row r="97" spans="2:10" x14ac:dyDescent="0.25">
      <c r="B97" s="165" t="s">
        <v>105</v>
      </c>
      <c r="C97" s="166">
        <v>0</v>
      </c>
      <c r="D97" s="166">
        <v>630</v>
      </c>
      <c r="E97" s="166">
        <v>1707</v>
      </c>
      <c r="F97" s="166">
        <v>1209</v>
      </c>
      <c r="G97" s="166">
        <v>1616</v>
      </c>
      <c r="H97" s="166">
        <v>818</v>
      </c>
      <c r="I97" s="167">
        <f t="shared" si="13"/>
        <v>-0.49381188118811881</v>
      </c>
      <c r="J97" s="167">
        <f>H97/H95</f>
        <v>0.22491064063788838</v>
      </c>
    </row>
    <row r="98" spans="2:10" x14ac:dyDescent="0.25">
      <c r="B98" s="165" t="s">
        <v>102</v>
      </c>
      <c r="C98" s="166">
        <v>0</v>
      </c>
      <c r="D98" s="166">
        <v>994</v>
      </c>
      <c r="E98" s="166">
        <v>1593</v>
      </c>
      <c r="F98" s="166">
        <v>1977</v>
      </c>
      <c r="G98" s="166">
        <v>1831</v>
      </c>
      <c r="H98" s="166">
        <v>1628</v>
      </c>
      <c r="I98" s="167">
        <f t="shared" si="13"/>
        <v>-0.11086837793555437</v>
      </c>
      <c r="J98" s="167">
        <f>H98/H95</f>
        <v>0.44762166620841354</v>
      </c>
    </row>
    <row r="99" spans="2:10" x14ac:dyDescent="0.25">
      <c r="B99" s="161" t="s">
        <v>109</v>
      </c>
      <c r="C99" s="162">
        <v>0</v>
      </c>
      <c r="D99" s="162">
        <v>804</v>
      </c>
      <c r="E99" s="162">
        <v>975</v>
      </c>
      <c r="F99" s="162">
        <v>1154</v>
      </c>
      <c r="G99" s="162">
        <v>1146</v>
      </c>
      <c r="H99" s="162">
        <v>1191</v>
      </c>
      <c r="I99" s="163">
        <f t="shared" si="13"/>
        <v>3.9267015706806241E-2</v>
      </c>
      <c r="J99" s="163">
        <f>H99/H95</f>
        <v>0.32746769315369811</v>
      </c>
    </row>
    <row r="100" spans="2:10" x14ac:dyDescent="0.25">
      <c r="B100" s="165" t="s">
        <v>112</v>
      </c>
      <c r="C100" s="166">
        <v>0</v>
      </c>
      <c r="D100" s="166">
        <v>49</v>
      </c>
      <c r="E100" s="166">
        <v>82</v>
      </c>
      <c r="F100" s="166">
        <v>160</v>
      </c>
      <c r="G100" s="166">
        <v>156</v>
      </c>
      <c r="H100" s="166">
        <v>138</v>
      </c>
      <c r="I100" s="167">
        <f t="shared" si="13"/>
        <v>-0.11538461538461542</v>
      </c>
      <c r="J100" s="167">
        <f>H100/H95</f>
        <v>3.7943359912015397E-2</v>
      </c>
    </row>
    <row r="101" spans="2:10" x14ac:dyDescent="0.25">
      <c r="B101" s="165" t="s">
        <v>115</v>
      </c>
      <c r="C101" s="166">
        <v>0</v>
      </c>
      <c r="D101" s="166">
        <v>120</v>
      </c>
      <c r="E101" s="166">
        <v>136</v>
      </c>
      <c r="F101" s="166">
        <v>108</v>
      </c>
      <c r="G101" s="166">
        <v>124</v>
      </c>
      <c r="H101" s="166">
        <v>124</v>
      </c>
      <c r="I101" s="167">
        <f t="shared" si="13"/>
        <v>0</v>
      </c>
      <c r="J101" s="167">
        <f>H101/H95</f>
        <v>3.4094033544129779E-2</v>
      </c>
    </row>
    <row r="102" spans="2:10" x14ac:dyDescent="0.25">
      <c r="B102" s="165" t="s">
        <v>118</v>
      </c>
      <c r="C102" s="166">
        <v>0</v>
      </c>
      <c r="D102" s="166">
        <v>212</v>
      </c>
      <c r="E102" s="166">
        <v>200</v>
      </c>
      <c r="F102" s="166">
        <v>186</v>
      </c>
      <c r="G102" s="166">
        <v>184</v>
      </c>
      <c r="H102" s="166">
        <v>143</v>
      </c>
      <c r="I102" s="167">
        <f t="shared" si="13"/>
        <v>-0.22282608695652173</v>
      </c>
      <c r="J102" s="167">
        <f>H102/H95</f>
        <v>3.9318119329117406E-2</v>
      </c>
    </row>
    <row r="103" spans="2:10" x14ac:dyDescent="0.25">
      <c r="B103" s="165" t="s">
        <v>125</v>
      </c>
      <c r="C103" s="166">
        <v>0</v>
      </c>
      <c r="D103" s="166">
        <v>15</v>
      </c>
      <c r="E103" s="166">
        <v>42</v>
      </c>
      <c r="F103" s="166">
        <v>38</v>
      </c>
      <c r="G103" s="166">
        <v>29</v>
      </c>
      <c r="H103" s="166">
        <v>46</v>
      </c>
      <c r="I103" s="167">
        <f t="shared" si="13"/>
        <v>0.5862068965517242</v>
      </c>
      <c r="J103" s="167">
        <f>H103/H95</f>
        <v>1.2647786637338466E-2</v>
      </c>
    </row>
    <row r="104" spans="2:10" x14ac:dyDescent="0.25">
      <c r="B104" s="165" t="s">
        <v>121</v>
      </c>
      <c r="C104" s="166">
        <v>0</v>
      </c>
      <c r="D104" s="166">
        <v>43</v>
      </c>
      <c r="E104" s="166">
        <v>61</v>
      </c>
      <c r="F104" s="166">
        <v>43</v>
      </c>
      <c r="G104" s="166">
        <v>25</v>
      </c>
      <c r="H104" s="166">
        <v>39</v>
      </c>
      <c r="I104" s="167">
        <f t="shared" si="13"/>
        <v>0.56000000000000005</v>
      </c>
      <c r="J104" s="167">
        <f>H104/H95</f>
        <v>1.0723123453395655E-2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8</v>
      </c>
      <c r="F105" s="166">
        <v>9</v>
      </c>
      <c r="G105" s="166">
        <v>10</v>
      </c>
      <c r="H105" s="166">
        <v>25</v>
      </c>
      <c r="I105" s="167">
        <f t="shared" si="13"/>
        <v>1.5</v>
      </c>
      <c r="J105" s="167">
        <f>H105/H95</f>
        <v>6.8737970855100358E-3</v>
      </c>
    </row>
    <row r="106" spans="2:10" x14ac:dyDescent="0.25">
      <c r="B106" s="165" t="s">
        <v>133</v>
      </c>
      <c r="C106" s="166">
        <v>0</v>
      </c>
      <c r="D106" s="166">
        <v>2</v>
      </c>
      <c r="E106" s="166">
        <v>4</v>
      </c>
      <c r="F106" s="166">
        <v>9</v>
      </c>
      <c r="G106" s="166">
        <v>2</v>
      </c>
      <c r="H106" s="166">
        <v>6</v>
      </c>
      <c r="I106" s="167">
        <f t="shared" si="13"/>
        <v>2</v>
      </c>
      <c r="J106" s="167">
        <f>H106/H95</f>
        <v>1.6497113005224085E-3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361</v>
      </c>
      <c r="E107" s="171">
        <f t="shared" si="14"/>
        <v>442</v>
      </c>
      <c r="F107" s="171">
        <f t="shared" si="14"/>
        <v>601</v>
      </c>
      <c r="G107" s="171">
        <f t="shared" si="14"/>
        <v>616</v>
      </c>
      <c r="H107" s="171">
        <f t="shared" si="14"/>
        <v>670</v>
      </c>
      <c r="I107" s="172">
        <f t="shared" si="13"/>
        <v>8.7662337662337553E-2</v>
      </c>
      <c r="J107" s="172">
        <f>H107/H95</f>
        <v>0.18421776189166897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10658</v>
      </c>
      <c r="E109" s="178">
        <v>15515</v>
      </c>
      <c r="F109" s="178">
        <v>21748</v>
      </c>
      <c r="G109" s="178">
        <v>20589</v>
      </c>
      <c r="H109" s="178">
        <v>25675</v>
      </c>
      <c r="I109" s="179">
        <f t="shared" ref="I109:I121" si="15">IFERROR(H109/G109-1,"-")</f>
        <v>0.24702511049589582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5879</v>
      </c>
      <c r="E110" s="162">
        <v>5277</v>
      </c>
      <c r="F110" s="162">
        <v>6908</v>
      </c>
      <c r="G110" s="162">
        <v>5357</v>
      </c>
      <c r="H110" s="162">
        <v>8434</v>
      </c>
      <c r="I110" s="163">
        <f t="shared" si="15"/>
        <v>0.57438865036400966</v>
      </c>
      <c r="J110" s="163">
        <f>H110/H109</f>
        <v>0.32849074975657255</v>
      </c>
    </row>
    <row r="111" spans="2:10" x14ac:dyDescent="0.25">
      <c r="B111" s="165" t="s">
        <v>105</v>
      </c>
      <c r="C111" s="166">
        <v>0</v>
      </c>
      <c r="D111" s="166">
        <v>1813</v>
      </c>
      <c r="E111" s="166">
        <v>1304</v>
      </c>
      <c r="F111" s="166">
        <v>2963</v>
      </c>
      <c r="G111" s="166">
        <v>1930</v>
      </c>
      <c r="H111" s="166">
        <v>4333</v>
      </c>
      <c r="I111" s="167">
        <f t="shared" si="15"/>
        <v>1.245077720207254</v>
      </c>
      <c r="J111" s="167">
        <f>H111/H109</f>
        <v>0.16876338851022396</v>
      </c>
    </row>
    <row r="112" spans="2:10" x14ac:dyDescent="0.25">
      <c r="B112" s="165" t="s">
        <v>102</v>
      </c>
      <c r="C112" s="166">
        <v>0</v>
      </c>
      <c r="D112" s="166">
        <v>4066</v>
      </c>
      <c r="E112" s="166">
        <v>3973</v>
      </c>
      <c r="F112" s="166">
        <v>3945</v>
      </c>
      <c r="G112" s="166">
        <v>3427</v>
      </c>
      <c r="H112" s="166">
        <v>4101</v>
      </c>
      <c r="I112" s="167">
        <f t="shared" si="15"/>
        <v>0.19667347534286539</v>
      </c>
      <c r="J112" s="167">
        <f>H112/H109</f>
        <v>0.15972736124634859</v>
      </c>
    </row>
    <row r="113" spans="2:10" x14ac:dyDescent="0.25">
      <c r="B113" s="161" t="s">
        <v>109</v>
      </c>
      <c r="C113" s="162">
        <v>0</v>
      </c>
      <c r="D113" s="162">
        <v>4779</v>
      </c>
      <c r="E113" s="162">
        <v>10238</v>
      </c>
      <c r="F113" s="162">
        <v>14840</v>
      </c>
      <c r="G113" s="162">
        <v>15232</v>
      </c>
      <c r="H113" s="162">
        <v>17241</v>
      </c>
      <c r="I113" s="163">
        <f t="shared" si="15"/>
        <v>0.13189338235294112</v>
      </c>
      <c r="J113" s="163">
        <f>H113/H109</f>
        <v>0.67150925024342745</v>
      </c>
    </row>
    <row r="114" spans="2:10" x14ac:dyDescent="0.25">
      <c r="B114" s="165" t="s">
        <v>112</v>
      </c>
      <c r="C114" s="166">
        <v>0</v>
      </c>
      <c r="D114" s="166">
        <v>1257</v>
      </c>
      <c r="E114" s="166">
        <v>6493</v>
      </c>
      <c r="F114" s="166">
        <v>9714</v>
      </c>
      <c r="G114" s="166">
        <v>9908</v>
      </c>
      <c r="H114" s="166">
        <v>11785</v>
      </c>
      <c r="I114" s="167">
        <f t="shared" si="15"/>
        <v>0.18944287444489305</v>
      </c>
      <c r="J114" s="167">
        <f>H114/H109</f>
        <v>0.4590068159688413</v>
      </c>
    </row>
    <row r="115" spans="2:10" x14ac:dyDescent="0.25">
      <c r="B115" s="165" t="s">
        <v>115</v>
      </c>
      <c r="C115" s="166">
        <v>0</v>
      </c>
      <c r="D115" s="166">
        <v>425</v>
      </c>
      <c r="E115" s="166">
        <v>235</v>
      </c>
      <c r="F115" s="166">
        <v>368</v>
      </c>
      <c r="G115" s="166">
        <v>525</v>
      </c>
      <c r="H115" s="166">
        <v>416</v>
      </c>
      <c r="I115" s="167">
        <f t="shared" si="15"/>
        <v>-0.20761904761904759</v>
      </c>
      <c r="J115" s="167">
        <f>H115/H109</f>
        <v>1.6202531645569621E-2</v>
      </c>
    </row>
    <row r="116" spans="2:10" x14ac:dyDescent="0.25">
      <c r="B116" s="165" t="s">
        <v>118</v>
      </c>
      <c r="C116" s="166">
        <v>0</v>
      </c>
      <c r="D116" s="166">
        <v>690</v>
      </c>
      <c r="E116" s="166">
        <v>516</v>
      </c>
      <c r="F116" s="166">
        <v>780</v>
      </c>
      <c r="G116" s="166">
        <v>1247</v>
      </c>
      <c r="H116" s="166">
        <v>1247</v>
      </c>
      <c r="I116" s="167">
        <f t="shared" si="15"/>
        <v>0</v>
      </c>
      <c r="J116" s="167">
        <f>H116/H109</f>
        <v>4.8568646543330089E-2</v>
      </c>
    </row>
    <row r="117" spans="2:10" x14ac:dyDescent="0.25">
      <c r="B117" s="165" t="s">
        <v>125</v>
      </c>
      <c r="C117" s="166">
        <v>0</v>
      </c>
      <c r="D117" s="166">
        <v>401</v>
      </c>
      <c r="E117" s="166">
        <v>255</v>
      </c>
      <c r="F117" s="166">
        <v>394</v>
      </c>
      <c r="G117" s="166">
        <v>292</v>
      </c>
      <c r="H117" s="166">
        <v>803</v>
      </c>
      <c r="I117" s="167">
        <f t="shared" si="15"/>
        <v>1.75</v>
      </c>
      <c r="J117" s="167">
        <f>H117/H109</f>
        <v>3.1275559883154821E-2</v>
      </c>
    </row>
    <row r="118" spans="2:10" x14ac:dyDescent="0.25">
      <c r="B118" s="165" t="s">
        <v>121</v>
      </c>
      <c r="C118" s="166">
        <v>0</v>
      </c>
      <c r="D118" s="166">
        <v>570</v>
      </c>
      <c r="E118" s="166">
        <v>543</v>
      </c>
      <c r="F118" s="166">
        <v>1051</v>
      </c>
      <c r="G118" s="166">
        <v>327</v>
      </c>
      <c r="H118" s="166">
        <v>558</v>
      </c>
      <c r="I118" s="167">
        <f t="shared" si="15"/>
        <v>0.70642201834862384</v>
      </c>
      <c r="J118" s="167">
        <f>H118/H109</f>
        <v>2.1733203505355403E-2</v>
      </c>
    </row>
    <row r="119" spans="2:10" x14ac:dyDescent="0.25">
      <c r="B119" s="165" t="s">
        <v>130</v>
      </c>
      <c r="C119" s="166">
        <v>0</v>
      </c>
      <c r="D119" s="166">
        <v>26</v>
      </c>
      <c r="E119" s="166">
        <v>24</v>
      </c>
      <c r="F119" s="166">
        <v>153</v>
      </c>
      <c r="G119" s="166">
        <v>16</v>
      </c>
      <c r="H119" s="166">
        <v>38</v>
      </c>
      <c r="I119" s="167">
        <f t="shared" si="15"/>
        <v>1.375</v>
      </c>
      <c r="J119" s="167">
        <f>H119/H109</f>
        <v>1.4800389483933787E-3</v>
      </c>
    </row>
    <row r="120" spans="2:10" x14ac:dyDescent="0.25">
      <c r="B120" s="165" t="s">
        <v>133</v>
      </c>
      <c r="C120" s="166">
        <v>0</v>
      </c>
      <c r="D120" s="166">
        <v>1</v>
      </c>
      <c r="E120" s="166">
        <v>7</v>
      </c>
      <c r="F120" s="166">
        <v>18</v>
      </c>
      <c r="G120" s="166">
        <v>53</v>
      </c>
      <c r="H120" s="166">
        <v>13</v>
      </c>
      <c r="I120" s="167">
        <f t="shared" si="15"/>
        <v>-0.75471698113207553</v>
      </c>
      <c r="J120" s="167">
        <f>H120/H109</f>
        <v>5.0632911392405066E-4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1409</v>
      </c>
      <c r="E121" s="171">
        <f t="shared" si="16"/>
        <v>2165</v>
      </c>
      <c r="F121" s="171">
        <f t="shared" si="16"/>
        <v>2362</v>
      </c>
      <c r="G121" s="171">
        <f t="shared" si="16"/>
        <v>2864</v>
      </c>
      <c r="H121" s="171">
        <f t="shared" si="16"/>
        <v>2381</v>
      </c>
      <c r="I121" s="172">
        <f t="shared" si="15"/>
        <v>-0.1686452513966481</v>
      </c>
      <c r="J121" s="172">
        <f>H121/H109</f>
        <v>9.2736124634858808E-2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14398</v>
      </c>
      <c r="E123" s="178">
        <v>18083</v>
      </c>
      <c r="F123" s="178">
        <v>16810</v>
      </c>
      <c r="G123" s="178">
        <v>21632</v>
      </c>
      <c r="H123" s="178">
        <v>23873</v>
      </c>
      <c r="I123" s="179">
        <f t="shared" ref="I123:I135" si="17">IFERROR(H123/G123-1,"-")</f>
        <v>0.10359652366863914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9928</v>
      </c>
      <c r="E124" s="162">
        <v>12525</v>
      </c>
      <c r="F124" s="162">
        <v>11727</v>
      </c>
      <c r="G124" s="162">
        <v>16297</v>
      </c>
      <c r="H124" s="162">
        <v>17909</v>
      </c>
      <c r="I124" s="163">
        <f t="shared" si="17"/>
        <v>9.8913910535681326E-2</v>
      </c>
      <c r="J124" s="163">
        <f>H124/H123</f>
        <v>0.75017802538432543</v>
      </c>
    </row>
    <row r="125" spans="2:10" x14ac:dyDescent="0.25">
      <c r="B125" s="165" t="s">
        <v>105</v>
      </c>
      <c r="C125" s="166">
        <v>0</v>
      </c>
      <c r="D125" s="166">
        <v>4603</v>
      </c>
      <c r="E125" s="166">
        <v>7285</v>
      </c>
      <c r="F125" s="166">
        <v>4487</v>
      </c>
      <c r="G125" s="166">
        <v>9878</v>
      </c>
      <c r="H125" s="166">
        <v>11182</v>
      </c>
      <c r="I125" s="167">
        <f t="shared" si="17"/>
        <v>0.13201052844705408</v>
      </c>
      <c r="J125" s="167">
        <f>H125/H123</f>
        <v>0.46839525824152811</v>
      </c>
    </row>
    <row r="126" spans="2:10" x14ac:dyDescent="0.25">
      <c r="B126" s="165" t="s">
        <v>102</v>
      </c>
      <c r="C126" s="166">
        <v>0</v>
      </c>
      <c r="D126" s="166">
        <v>5325</v>
      </c>
      <c r="E126" s="166">
        <v>5240</v>
      </c>
      <c r="F126" s="166">
        <v>7240</v>
      </c>
      <c r="G126" s="166">
        <v>6419</v>
      </c>
      <c r="H126" s="166">
        <v>6727</v>
      </c>
      <c r="I126" s="167">
        <f t="shared" si="17"/>
        <v>4.7982551799345741E-2</v>
      </c>
      <c r="J126" s="167">
        <f>H126/H123</f>
        <v>0.28178276714279732</v>
      </c>
    </row>
    <row r="127" spans="2:10" x14ac:dyDescent="0.25">
      <c r="B127" s="161" t="s">
        <v>109</v>
      </c>
      <c r="C127" s="162">
        <v>0</v>
      </c>
      <c r="D127" s="162">
        <v>4470</v>
      </c>
      <c r="E127" s="162">
        <v>5558</v>
      </c>
      <c r="F127" s="162">
        <v>5083</v>
      </c>
      <c r="G127" s="162">
        <v>5335</v>
      </c>
      <c r="H127" s="162">
        <v>5964</v>
      </c>
      <c r="I127" s="163">
        <f t="shared" si="17"/>
        <v>0.11790065604498601</v>
      </c>
      <c r="J127" s="163">
        <f>H127/H123</f>
        <v>0.24982197461567462</v>
      </c>
    </row>
    <row r="128" spans="2:10" x14ac:dyDescent="0.25">
      <c r="B128" s="165" t="s">
        <v>112</v>
      </c>
      <c r="C128" s="166">
        <v>0</v>
      </c>
      <c r="D128" s="166">
        <v>174</v>
      </c>
      <c r="E128" s="166">
        <v>730</v>
      </c>
      <c r="F128" s="166">
        <v>662</v>
      </c>
      <c r="G128" s="166">
        <v>605</v>
      </c>
      <c r="H128" s="166">
        <v>600</v>
      </c>
      <c r="I128" s="167">
        <f t="shared" si="17"/>
        <v>-8.2644628099173278E-3</v>
      </c>
      <c r="J128" s="167">
        <f>H128/H123</f>
        <v>2.5132995434172495E-2</v>
      </c>
    </row>
    <row r="129" spans="2:10" x14ac:dyDescent="0.25">
      <c r="B129" s="165" t="s">
        <v>115</v>
      </c>
      <c r="C129" s="166">
        <v>0</v>
      </c>
      <c r="D129" s="166">
        <v>460</v>
      </c>
      <c r="E129" s="166">
        <v>456</v>
      </c>
      <c r="F129" s="166">
        <v>509</v>
      </c>
      <c r="G129" s="166">
        <v>495</v>
      </c>
      <c r="H129" s="166">
        <v>515</v>
      </c>
      <c r="I129" s="167">
        <f t="shared" si="17"/>
        <v>4.0404040404040442E-2</v>
      </c>
      <c r="J129" s="167">
        <f>H129/H123</f>
        <v>2.1572487747664727E-2</v>
      </c>
    </row>
    <row r="130" spans="2:10" x14ac:dyDescent="0.25">
      <c r="B130" s="165" t="s">
        <v>118</v>
      </c>
      <c r="C130" s="166">
        <v>0</v>
      </c>
      <c r="D130" s="166">
        <v>577</v>
      </c>
      <c r="E130" s="166">
        <v>405</v>
      </c>
      <c r="F130" s="166">
        <v>479</v>
      </c>
      <c r="G130" s="166">
        <v>436</v>
      </c>
      <c r="H130" s="166">
        <v>753</v>
      </c>
      <c r="I130" s="167">
        <f t="shared" si="17"/>
        <v>0.72706422018348627</v>
      </c>
      <c r="J130" s="167">
        <f>H130/H123</f>
        <v>3.1541909269886481E-2</v>
      </c>
    </row>
    <row r="131" spans="2:10" x14ac:dyDescent="0.25">
      <c r="B131" s="165" t="s">
        <v>125</v>
      </c>
      <c r="C131" s="166">
        <v>0</v>
      </c>
      <c r="D131" s="166">
        <v>133</v>
      </c>
      <c r="E131" s="166">
        <v>98</v>
      </c>
      <c r="F131" s="166">
        <v>303</v>
      </c>
      <c r="G131" s="166">
        <v>146</v>
      </c>
      <c r="H131" s="166">
        <v>207</v>
      </c>
      <c r="I131" s="167">
        <f t="shared" si="17"/>
        <v>0.41780821917808209</v>
      </c>
      <c r="J131" s="167">
        <f>H131/H123</f>
        <v>8.6708834247895116E-3</v>
      </c>
    </row>
    <row r="132" spans="2:10" x14ac:dyDescent="0.25">
      <c r="B132" s="165" t="s">
        <v>121</v>
      </c>
      <c r="C132" s="166">
        <v>0</v>
      </c>
      <c r="D132" s="166">
        <v>83</v>
      </c>
      <c r="E132" s="166">
        <v>109</v>
      </c>
      <c r="F132" s="166">
        <v>135</v>
      </c>
      <c r="G132" s="166">
        <v>123</v>
      </c>
      <c r="H132" s="166">
        <v>186</v>
      </c>
      <c r="I132" s="167">
        <f t="shared" si="17"/>
        <v>0.51219512195121952</v>
      </c>
      <c r="J132" s="167">
        <f>H132/H123</f>
        <v>7.7912285845934742E-3</v>
      </c>
    </row>
    <row r="133" spans="2:10" x14ac:dyDescent="0.25">
      <c r="B133" s="165" t="s">
        <v>130</v>
      </c>
      <c r="C133" s="166">
        <v>0</v>
      </c>
      <c r="D133" s="166">
        <v>27</v>
      </c>
      <c r="E133" s="166">
        <v>30</v>
      </c>
      <c r="F133" s="166">
        <v>25</v>
      </c>
      <c r="G133" s="166">
        <v>46</v>
      </c>
      <c r="H133" s="166">
        <v>38</v>
      </c>
      <c r="I133" s="167">
        <f t="shared" si="17"/>
        <v>-0.17391304347826086</v>
      </c>
      <c r="J133" s="167">
        <f>H133/H123</f>
        <v>1.5917563774975915E-3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26</v>
      </c>
      <c r="F134" s="166">
        <v>39</v>
      </c>
      <c r="G134" s="166">
        <v>47</v>
      </c>
      <c r="H134" s="166">
        <v>54</v>
      </c>
      <c r="I134" s="167">
        <f t="shared" si="17"/>
        <v>0.14893617021276606</v>
      </c>
      <c r="J134" s="167">
        <f>H134/H123</f>
        <v>2.2619695890755249E-3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2991</v>
      </c>
      <c r="E135" s="171">
        <f t="shared" si="18"/>
        <v>3704</v>
      </c>
      <c r="F135" s="171">
        <f t="shared" si="18"/>
        <v>2931</v>
      </c>
      <c r="G135" s="171">
        <f t="shared" si="18"/>
        <v>3437</v>
      </c>
      <c r="H135" s="171">
        <f t="shared" si="18"/>
        <v>3611</v>
      </c>
      <c r="I135" s="172">
        <f t="shared" si="17"/>
        <v>5.0625545533895755E-2</v>
      </c>
      <c r="J135" s="172">
        <f>H135/H123</f>
        <v>0.15125874418799481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10219</v>
      </c>
      <c r="E137" s="178">
        <v>23111</v>
      </c>
      <c r="F137" s="178">
        <v>24276</v>
      </c>
      <c r="G137" s="178">
        <v>24893</v>
      </c>
      <c r="H137" s="178">
        <v>26869</v>
      </c>
      <c r="I137" s="179">
        <f t="shared" ref="I137:I149" si="19">IFERROR(H137/G137-1,"-")</f>
        <v>7.937974530992653E-2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4124</v>
      </c>
      <c r="E138" s="162">
        <v>4035</v>
      </c>
      <c r="F138" s="162">
        <v>4301</v>
      </c>
      <c r="G138" s="162">
        <v>4112</v>
      </c>
      <c r="H138" s="162">
        <v>5186</v>
      </c>
      <c r="I138" s="163">
        <f t="shared" si="19"/>
        <v>0.26118677042801552</v>
      </c>
      <c r="J138" s="163">
        <f>H138/H137</f>
        <v>0.19301053258401876</v>
      </c>
    </row>
    <row r="139" spans="2:10" x14ac:dyDescent="0.25">
      <c r="B139" s="165" t="s">
        <v>105</v>
      </c>
      <c r="C139" s="166">
        <v>0</v>
      </c>
      <c r="D139" s="166">
        <v>2148</v>
      </c>
      <c r="E139" s="166">
        <v>2676</v>
      </c>
      <c r="F139" s="166">
        <v>2798</v>
      </c>
      <c r="G139" s="166">
        <v>2896</v>
      </c>
      <c r="H139" s="166">
        <v>3887</v>
      </c>
      <c r="I139" s="167">
        <f t="shared" si="19"/>
        <v>0.34219613259668513</v>
      </c>
      <c r="J139" s="167">
        <f>H139/H137</f>
        <v>0.14466485540957982</v>
      </c>
    </row>
    <row r="140" spans="2:10" x14ac:dyDescent="0.25">
      <c r="B140" s="165" t="s">
        <v>102</v>
      </c>
      <c r="C140" s="166">
        <v>0</v>
      </c>
      <c r="D140" s="166">
        <v>1976</v>
      </c>
      <c r="E140" s="166">
        <v>1359</v>
      </c>
      <c r="F140" s="166">
        <v>1503</v>
      </c>
      <c r="G140" s="166">
        <v>1216</v>
      </c>
      <c r="H140" s="166">
        <v>1299</v>
      </c>
      <c r="I140" s="167">
        <f t="shared" si="19"/>
        <v>6.8256578947368363E-2</v>
      </c>
      <c r="J140" s="167">
        <f>H140/H137</f>
        <v>4.8345677174438946E-2</v>
      </c>
    </row>
    <row r="141" spans="2:10" x14ac:dyDescent="0.25">
      <c r="B141" s="161" t="s">
        <v>109</v>
      </c>
      <c r="C141" s="162">
        <v>0</v>
      </c>
      <c r="D141" s="162">
        <v>6095</v>
      </c>
      <c r="E141" s="162">
        <v>19076</v>
      </c>
      <c r="F141" s="162">
        <v>19975</v>
      </c>
      <c r="G141" s="162">
        <v>20781</v>
      </c>
      <c r="H141" s="162">
        <v>21683</v>
      </c>
      <c r="I141" s="163">
        <f t="shared" si="19"/>
        <v>4.3405033444011254E-2</v>
      </c>
      <c r="J141" s="163">
        <f>H141/H137</f>
        <v>0.80698946741598121</v>
      </c>
    </row>
    <row r="142" spans="2:10" x14ac:dyDescent="0.25">
      <c r="B142" s="165" t="s">
        <v>112</v>
      </c>
      <c r="C142" s="166">
        <v>0</v>
      </c>
      <c r="D142" s="166">
        <v>659</v>
      </c>
      <c r="E142" s="166">
        <v>8399</v>
      </c>
      <c r="F142" s="166">
        <v>9581</v>
      </c>
      <c r="G142" s="166">
        <v>10171</v>
      </c>
      <c r="H142" s="166">
        <v>9685</v>
      </c>
      <c r="I142" s="167">
        <f t="shared" si="19"/>
        <v>-4.7782912201356775E-2</v>
      </c>
      <c r="J142" s="167">
        <f>H142/H137</f>
        <v>0.36045256615430421</v>
      </c>
    </row>
    <row r="143" spans="2:10" x14ac:dyDescent="0.25">
      <c r="B143" s="165" t="s">
        <v>115</v>
      </c>
      <c r="C143" s="166">
        <v>0</v>
      </c>
      <c r="D143" s="166">
        <v>675</v>
      </c>
      <c r="E143" s="166">
        <v>1114</v>
      </c>
      <c r="F143" s="166">
        <v>1435</v>
      </c>
      <c r="G143" s="166">
        <v>1166</v>
      </c>
      <c r="H143" s="166">
        <v>1959</v>
      </c>
      <c r="I143" s="167">
        <f t="shared" si="19"/>
        <v>0.68010291595197248</v>
      </c>
      <c r="J143" s="167">
        <f>H143/H137</f>
        <v>7.2909300681082284E-2</v>
      </c>
    </row>
    <row r="144" spans="2:10" x14ac:dyDescent="0.25">
      <c r="B144" s="165" t="s">
        <v>118</v>
      </c>
      <c r="C144" s="166">
        <v>0</v>
      </c>
      <c r="D144" s="166">
        <v>1143</v>
      </c>
      <c r="E144" s="166">
        <v>2623</v>
      </c>
      <c r="F144" s="166">
        <v>1969</v>
      </c>
      <c r="G144" s="166">
        <v>1892</v>
      </c>
      <c r="H144" s="166">
        <v>2136</v>
      </c>
      <c r="I144" s="167">
        <f t="shared" si="19"/>
        <v>0.12896405919661724</v>
      </c>
      <c r="J144" s="167">
        <f>H144/H137</f>
        <v>7.9496817894227551E-2</v>
      </c>
    </row>
    <row r="145" spans="2:10" x14ac:dyDescent="0.25">
      <c r="B145" s="165" t="s">
        <v>125</v>
      </c>
      <c r="C145" s="166">
        <v>0</v>
      </c>
      <c r="D145" s="166">
        <v>160</v>
      </c>
      <c r="E145" s="166">
        <v>1141</v>
      </c>
      <c r="F145" s="166">
        <v>865</v>
      </c>
      <c r="G145" s="166">
        <v>531</v>
      </c>
      <c r="H145" s="166">
        <v>570</v>
      </c>
      <c r="I145" s="167">
        <f t="shared" si="19"/>
        <v>7.344632768361592E-2</v>
      </c>
      <c r="J145" s="167">
        <f>H145/H137</f>
        <v>2.1214038483010161E-2</v>
      </c>
    </row>
    <row r="146" spans="2:10" x14ac:dyDescent="0.25">
      <c r="B146" s="165" t="s">
        <v>121</v>
      </c>
      <c r="C146" s="166">
        <v>0</v>
      </c>
      <c r="D146" s="166">
        <v>202</v>
      </c>
      <c r="E146" s="166">
        <v>528</v>
      </c>
      <c r="F146" s="166">
        <v>693</v>
      </c>
      <c r="G146" s="166">
        <v>628</v>
      </c>
      <c r="H146" s="166">
        <v>663</v>
      </c>
      <c r="I146" s="167">
        <f t="shared" si="19"/>
        <v>5.5732484076433053E-2</v>
      </c>
      <c r="J146" s="167">
        <f>H146/H137</f>
        <v>2.4675276340764451E-2</v>
      </c>
    </row>
    <row r="147" spans="2:10" x14ac:dyDescent="0.25">
      <c r="B147" s="165" t="s">
        <v>130</v>
      </c>
      <c r="C147" s="166">
        <v>0</v>
      </c>
      <c r="D147" s="166">
        <v>28</v>
      </c>
      <c r="E147" s="166">
        <v>80</v>
      </c>
      <c r="F147" s="166">
        <v>5</v>
      </c>
      <c r="G147" s="166">
        <v>17</v>
      </c>
      <c r="H147" s="166">
        <v>46</v>
      </c>
      <c r="I147" s="167">
        <f t="shared" si="19"/>
        <v>1.7058823529411766</v>
      </c>
      <c r="J147" s="167">
        <f>H147/H137</f>
        <v>1.7120101231902936E-3</v>
      </c>
    </row>
    <row r="148" spans="2:10" x14ac:dyDescent="0.25">
      <c r="B148" s="165" t="s">
        <v>133</v>
      </c>
      <c r="C148" s="166">
        <v>0</v>
      </c>
      <c r="D148" s="166">
        <v>12</v>
      </c>
      <c r="E148" s="166">
        <v>29</v>
      </c>
      <c r="F148" s="166">
        <v>13</v>
      </c>
      <c r="G148" s="166">
        <v>25</v>
      </c>
      <c r="H148" s="166">
        <v>16</v>
      </c>
      <c r="I148" s="167">
        <f t="shared" si="19"/>
        <v>-0.36</v>
      </c>
      <c r="J148" s="167">
        <f>H148/H137</f>
        <v>5.9548178197923259E-4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3216</v>
      </c>
      <c r="E149" s="171">
        <f t="shared" si="20"/>
        <v>5162</v>
      </c>
      <c r="F149" s="171">
        <f t="shared" si="20"/>
        <v>5414</v>
      </c>
      <c r="G149" s="171">
        <f t="shared" si="20"/>
        <v>6351</v>
      </c>
      <c r="H149" s="171">
        <f t="shared" si="20"/>
        <v>6608</v>
      </c>
      <c r="I149" s="172">
        <f t="shared" si="19"/>
        <v>4.0466068335695216E-2</v>
      </c>
      <c r="J149" s="172">
        <f>H149/H137</f>
        <v>0.24593397595742306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5251</v>
      </c>
      <c r="E151" s="178">
        <v>9064</v>
      </c>
      <c r="F151" s="178">
        <v>9508</v>
      </c>
      <c r="G151" s="178">
        <v>11740</v>
      </c>
      <c r="H151" s="178">
        <v>11247</v>
      </c>
      <c r="I151" s="179">
        <f t="shared" ref="I151:I163" si="21">IFERROR(H151/G151-1,"-")</f>
        <v>-4.199318568994892E-2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3239</v>
      </c>
      <c r="E152" s="162">
        <v>5039</v>
      </c>
      <c r="F152" s="162">
        <v>5604</v>
      </c>
      <c r="G152" s="162">
        <v>6641</v>
      </c>
      <c r="H152" s="162">
        <v>5744</v>
      </c>
      <c r="I152" s="163">
        <f t="shared" si="21"/>
        <v>-0.13507001957536513</v>
      </c>
      <c r="J152" s="163">
        <f>H152/H151</f>
        <v>0.5107139681692896</v>
      </c>
    </row>
    <row r="153" spans="2:10" x14ac:dyDescent="0.25">
      <c r="B153" s="165" t="s">
        <v>105</v>
      </c>
      <c r="C153" s="166">
        <v>0</v>
      </c>
      <c r="D153" s="166">
        <v>2297</v>
      </c>
      <c r="E153" s="166">
        <v>3954</v>
      </c>
      <c r="F153" s="166">
        <v>4646</v>
      </c>
      <c r="G153" s="166">
        <v>5006</v>
      </c>
      <c r="H153" s="166">
        <v>3562</v>
      </c>
      <c r="I153" s="167">
        <f t="shared" si="21"/>
        <v>-0.28845385537355173</v>
      </c>
      <c r="J153" s="167">
        <f>H153/H151</f>
        <v>0.31670667733617852</v>
      </c>
    </row>
    <row r="154" spans="2:10" x14ac:dyDescent="0.25">
      <c r="B154" s="165" t="s">
        <v>102</v>
      </c>
      <c r="C154" s="166">
        <v>0</v>
      </c>
      <c r="D154" s="166">
        <v>942</v>
      </c>
      <c r="E154" s="166">
        <v>1085</v>
      </c>
      <c r="F154" s="166">
        <v>958</v>
      </c>
      <c r="G154" s="166">
        <v>1635</v>
      </c>
      <c r="H154" s="166">
        <v>2182</v>
      </c>
      <c r="I154" s="167">
        <f t="shared" si="21"/>
        <v>0.33455657492354729</v>
      </c>
      <c r="J154" s="167">
        <f>H154/H151</f>
        <v>0.19400729083311105</v>
      </c>
    </row>
    <row r="155" spans="2:10" x14ac:dyDescent="0.25">
      <c r="B155" s="161" t="s">
        <v>109</v>
      </c>
      <c r="C155" s="162">
        <v>0</v>
      </c>
      <c r="D155" s="162">
        <v>2012</v>
      </c>
      <c r="E155" s="162">
        <v>4025</v>
      </c>
      <c r="F155" s="162">
        <v>3904</v>
      </c>
      <c r="G155" s="162">
        <v>5099</v>
      </c>
      <c r="H155" s="162">
        <v>5503</v>
      </c>
      <c r="I155" s="163">
        <f t="shared" si="21"/>
        <v>7.9231221808197638E-2</v>
      </c>
      <c r="J155" s="163">
        <f>H155/H151</f>
        <v>0.4892860318307104</v>
      </c>
    </row>
    <row r="156" spans="2:10" x14ac:dyDescent="0.25">
      <c r="B156" s="165" t="s">
        <v>112</v>
      </c>
      <c r="C156" s="166">
        <v>0</v>
      </c>
      <c r="D156" s="166">
        <v>134</v>
      </c>
      <c r="E156" s="166">
        <v>1802</v>
      </c>
      <c r="F156" s="166">
        <v>1256</v>
      </c>
      <c r="G156" s="166">
        <v>1500</v>
      </c>
      <c r="H156" s="166">
        <v>1525</v>
      </c>
      <c r="I156" s="167">
        <f t="shared" si="21"/>
        <v>1.6666666666666607E-2</v>
      </c>
      <c r="J156" s="167">
        <f>H156/H151</f>
        <v>0.1355917133457811</v>
      </c>
    </row>
    <row r="157" spans="2:10" x14ac:dyDescent="0.25">
      <c r="B157" s="165" t="s">
        <v>115</v>
      </c>
      <c r="C157" s="166">
        <v>0</v>
      </c>
      <c r="D157" s="166">
        <v>417</v>
      </c>
      <c r="E157" s="166">
        <v>437</v>
      </c>
      <c r="F157" s="166">
        <v>572</v>
      </c>
      <c r="G157" s="166">
        <v>459</v>
      </c>
      <c r="H157" s="166">
        <v>510</v>
      </c>
      <c r="I157" s="167">
        <f t="shared" si="21"/>
        <v>0.11111111111111116</v>
      </c>
      <c r="J157" s="167">
        <f>H157/H151</f>
        <v>4.5345425446785811E-2</v>
      </c>
    </row>
    <row r="158" spans="2:10" x14ac:dyDescent="0.25">
      <c r="B158" s="165" t="s">
        <v>118</v>
      </c>
      <c r="C158" s="166">
        <v>0</v>
      </c>
      <c r="D158" s="166">
        <v>451</v>
      </c>
      <c r="E158" s="166">
        <v>497</v>
      </c>
      <c r="F158" s="166">
        <v>751</v>
      </c>
      <c r="G158" s="166">
        <v>1042</v>
      </c>
      <c r="H158" s="166">
        <v>1715</v>
      </c>
      <c r="I158" s="167">
        <f t="shared" si="21"/>
        <v>0.64587332053742808</v>
      </c>
      <c r="J158" s="167">
        <f>H158/H151</f>
        <v>0.15248510713968169</v>
      </c>
    </row>
    <row r="159" spans="2:10" x14ac:dyDescent="0.25">
      <c r="B159" s="165" t="s">
        <v>125</v>
      </c>
      <c r="C159" s="166">
        <v>0</v>
      </c>
      <c r="D159" s="166">
        <v>37</v>
      </c>
      <c r="E159" s="166">
        <v>146</v>
      </c>
      <c r="F159" s="166">
        <v>115</v>
      </c>
      <c r="G159" s="166">
        <v>174</v>
      </c>
      <c r="H159" s="166">
        <v>112</v>
      </c>
      <c r="I159" s="167">
        <f t="shared" si="21"/>
        <v>-0.35632183908045978</v>
      </c>
      <c r="J159" s="167">
        <f>H159/H151</f>
        <v>9.9582110785098252E-3</v>
      </c>
    </row>
    <row r="160" spans="2:10" x14ac:dyDescent="0.25">
      <c r="B160" s="165" t="s">
        <v>121</v>
      </c>
      <c r="C160" s="166">
        <v>0</v>
      </c>
      <c r="D160" s="166">
        <v>206</v>
      </c>
      <c r="E160" s="166">
        <v>474</v>
      </c>
      <c r="F160" s="166">
        <v>231</v>
      </c>
      <c r="G160" s="166">
        <v>479</v>
      </c>
      <c r="H160" s="166">
        <v>297</v>
      </c>
      <c r="I160" s="167">
        <f t="shared" si="21"/>
        <v>-0.37995824634655528</v>
      </c>
      <c r="J160" s="167">
        <f>H160/H151</f>
        <v>2.6407041877834089E-2</v>
      </c>
    </row>
    <row r="161" spans="2:10" x14ac:dyDescent="0.25">
      <c r="B161" s="165" t="s">
        <v>130</v>
      </c>
      <c r="C161" s="166">
        <v>0</v>
      </c>
      <c r="D161" s="166">
        <v>4</v>
      </c>
      <c r="E161" s="166">
        <v>19</v>
      </c>
      <c r="F161" s="166">
        <v>12</v>
      </c>
      <c r="G161" s="166">
        <v>6</v>
      </c>
      <c r="H161" s="166">
        <v>16</v>
      </c>
      <c r="I161" s="167">
        <f t="shared" si="21"/>
        <v>1.6666666666666665</v>
      </c>
      <c r="J161" s="167">
        <f>H161/H151</f>
        <v>1.4226015826442606E-3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13</v>
      </c>
      <c r="F162" s="166">
        <v>15</v>
      </c>
      <c r="G162" s="166">
        <v>6</v>
      </c>
      <c r="H162" s="166">
        <v>15</v>
      </c>
      <c r="I162" s="167">
        <f t="shared" si="21"/>
        <v>1.5</v>
      </c>
      <c r="J162" s="167">
        <f>H162/H151</f>
        <v>1.3336889837289945E-3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757</v>
      </c>
      <c r="E163" s="171">
        <f t="shared" si="22"/>
        <v>637</v>
      </c>
      <c r="F163" s="171">
        <f t="shared" si="22"/>
        <v>952</v>
      </c>
      <c r="G163" s="171">
        <f t="shared" si="22"/>
        <v>1433</v>
      </c>
      <c r="H163" s="171">
        <f t="shared" si="22"/>
        <v>1313</v>
      </c>
      <c r="I163" s="172">
        <f t="shared" si="21"/>
        <v>-8.3740404745289654E-2</v>
      </c>
      <c r="J163" s="172">
        <f>H163/H151</f>
        <v>0.11674224237574464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90D17-C520-4140-806B-AEE8617AFF4F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264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265</v>
      </c>
      <c r="R7" s="174" t="s">
        <v>266</v>
      </c>
      <c r="S7" s="174" t="s">
        <v>267</v>
      </c>
      <c r="T7" s="174" t="s">
        <v>268</v>
      </c>
      <c r="U7" s="174" t="s">
        <v>269</v>
      </c>
      <c r="V7" s="174" t="s">
        <v>270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48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1049130</v>
      </c>
      <c r="D9" s="178">
        <v>745750</v>
      </c>
      <c r="E9" s="178">
        <v>2658818</v>
      </c>
      <c r="F9" s="178">
        <v>2977282</v>
      </c>
      <c r="G9" s="178">
        <v>3166417</v>
      </c>
      <c r="H9" s="178">
        <v>3154023</v>
      </c>
      <c r="I9" s="179">
        <f>IFERROR(H9/G9-1,"-")</f>
        <v>-3.9142033408738897E-3</v>
      </c>
      <c r="J9" s="179">
        <f>IFERROR(H9/D9-1,"-")</f>
        <v>3.2293302044921219</v>
      </c>
      <c r="K9" s="178">
        <f>H9-G9</f>
        <v>-12394</v>
      </c>
      <c r="L9" s="178">
        <f>H9-D9</f>
        <v>2408273</v>
      </c>
      <c r="M9" s="179">
        <f t="shared" ref="M9:M21" si="0">H9/H$9</f>
        <v>1</v>
      </c>
      <c r="P9" s="158" t="s">
        <v>70</v>
      </c>
      <c r="Q9" s="178">
        <v>10070</v>
      </c>
      <c r="R9" s="178">
        <v>6896</v>
      </c>
      <c r="S9" s="178">
        <v>19165</v>
      </c>
      <c r="T9" s="178">
        <v>30246</v>
      </c>
      <c r="U9" s="178">
        <v>25739</v>
      </c>
      <c r="V9" s="178">
        <v>24470</v>
      </c>
      <c r="W9" s="179">
        <f>IFERROR(V9/U9-1,"-")</f>
        <v>-4.9302614709196169E-2</v>
      </c>
      <c r="X9" s="178">
        <f>V9-U9</f>
        <v>-1269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190562</v>
      </c>
      <c r="D10" s="162">
        <v>384545</v>
      </c>
      <c r="E10" s="162">
        <v>582661</v>
      </c>
      <c r="F10" s="162">
        <v>610630</v>
      </c>
      <c r="G10" s="162">
        <v>602747</v>
      </c>
      <c r="H10" s="162">
        <v>610314</v>
      </c>
      <c r="I10" s="180">
        <f>IFERROR(H10/G10-1,"-")</f>
        <v>1.2554189402850691E-2</v>
      </c>
      <c r="J10" s="163">
        <f t="shared" ref="J10:J21" si="2">IFERROR(H10/D10-1,"-")</f>
        <v>0.58710684055182094</v>
      </c>
      <c r="K10" s="162">
        <f t="shared" ref="K10:K20" si="3">H10-G10</f>
        <v>7567</v>
      </c>
      <c r="L10" s="162">
        <f t="shared" ref="L10:L21" si="4">H10-D10</f>
        <v>225769</v>
      </c>
      <c r="M10" s="163">
        <f t="shared" si="0"/>
        <v>0.19350334477586245</v>
      </c>
      <c r="P10" s="161" t="s">
        <v>99</v>
      </c>
      <c r="Q10" s="162">
        <v>1123</v>
      </c>
      <c r="R10" s="162">
        <v>2321</v>
      </c>
      <c r="S10" s="162">
        <v>2543</v>
      </c>
      <c r="T10" s="162">
        <v>13397</v>
      </c>
      <c r="U10" s="162">
        <v>7210</v>
      </c>
      <c r="V10" s="162">
        <v>4833</v>
      </c>
      <c r="W10" s="180">
        <f>IFERROR(V10/U10-1,"-")</f>
        <v>-0.32968099861303746</v>
      </c>
      <c r="X10" s="161">
        <f t="shared" ref="X10:X20" si="5">V10-U10</f>
        <v>-2377</v>
      </c>
      <c r="Y10" s="163">
        <f t="shared" si="1"/>
        <v>0.1975071516142215</v>
      </c>
    </row>
    <row r="11" spans="1:25" x14ac:dyDescent="0.25">
      <c r="A11" s="164" t="s">
        <v>102</v>
      </c>
      <c r="B11" s="165" t="s">
        <v>105</v>
      </c>
      <c r="C11" s="166">
        <v>77391</v>
      </c>
      <c r="D11" s="166">
        <v>229473</v>
      </c>
      <c r="E11" s="166">
        <v>253134</v>
      </c>
      <c r="F11" s="166">
        <v>254990</v>
      </c>
      <c r="G11" s="166">
        <v>242917</v>
      </c>
      <c r="H11" s="166">
        <v>232134</v>
      </c>
      <c r="I11" s="181">
        <f>IFERROR(H11/G11-1,"-")</f>
        <v>-4.4389647492764972E-2</v>
      </c>
      <c r="J11" s="167">
        <f t="shared" si="2"/>
        <v>1.1596135493064486E-2</v>
      </c>
      <c r="K11" s="166">
        <f t="shared" si="3"/>
        <v>-10783</v>
      </c>
      <c r="L11" s="166">
        <f t="shared" si="4"/>
        <v>2661</v>
      </c>
      <c r="M11" s="167">
        <f t="shared" si="0"/>
        <v>7.3599336466474721E-2</v>
      </c>
      <c r="P11" s="165" t="s">
        <v>105</v>
      </c>
      <c r="Q11" s="166">
        <v>538</v>
      </c>
      <c r="R11" s="166">
        <v>1161</v>
      </c>
      <c r="S11" s="166">
        <v>1046</v>
      </c>
      <c r="T11" s="166">
        <v>10008</v>
      </c>
      <c r="U11" s="166">
        <v>4880</v>
      </c>
      <c r="V11" s="166">
        <v>2885</v>
      </c>
      <c r="W11" s="181">
        <f>IFERROR(V11/U11-1,"-")</f>
        <v>-0.40881147540983609</v>
      </c>
      <c r="X11" s="165">
        <f t="shared" si="5"/>
        <v>-1995</v>
      </c>
      <c r="Y11" s="167">
        <f>V11/V$9</f>
        <v>0.11789946873722926</v>
      </c>
    </row>
    <row r="12" spans="1:25" x14ac:dyDescent="0.25">
      <c r="A12" s="1"/>
      <c r="B12" s="165" t="s">
        <v>102</v>
      </c>
      <c r="C12" s="166">
        <v>113171</v>
      </c>
      <c r="D12" s="166">
        <v>155072</v>
      </c>
      <c r="E12" s="166">
        <v>329527</v>
      </c>
      <c r="F12" s="166">
        <v>355640</v>
      </c>
      <c r="G12" s="166">
        <v>359830</v>
      </c>
      <c r="H12" s="166">
        <v>378180</v>
      </c>
      <c r="I12" s="181">
        <f>IFERROR(H12/G12-1,"-")</f>
        <v>5.0996303810132648E-2</v>
      </c>
      <c r="J12" s="167">
        <f t="shared" si="2"/>
        <v>1.4387381345439536</v>
      </c>
      <c r="K12" s="166">
        <f t="shared" si="3"/>
        <v>18350</v>
      </c>
      <c r="L12" s="166">
        <f t="shared" si="4"/>
        <v>223108</v>
      </c>
      <c r="M12" s="167">
        <f t="shared" si="0"/>
        <v>0.11990400830938773</v>
      </c>
      <c r="P12" s="165" t="s">
        <v>102</v>
      </c>
      <c r="Q12" s="166">
        <v>585</v>
      </c>
      <c r="R12" s="166">
        <v>1160</v>
      </c>
      <c r="S12" s="166">
        <v>1497</v>
      </c>
      <c r="T12" s="166">
        <v>3389</v>
      </c>
      <c r="U12" s="166">
        <v>2330</v>
      </c>
      <c r="V12" s="166">
        <v>1948</v>
      </c>
      <c r="W12" s="181">
        <f>IFERROR(V12/U12-1,"-")</f>
        <v>-0.16394849785407728</v>
      </c>
      <c r="X12" s="165">
        <f t="shared" si="5"/>
        <v>-382</v>
      </c>
      <c r="Y12" s="167">
        <f t="shared" si="1"/>
        <v>7.9607682876992242E-2</v>
      </c>
    </row>
    <row r="13" spans="1:25" s="57" customFormat="1" x14ac:dyDescent="0.25">
      <c r="B13" s="161" t="s">
        <v>109</v>
      </c>
      <c r="C13" s="162">
        <v>858568</v>
      </c>
      <c r="D13" s="162">
        <v>361205</v>
      </c>
      <c r="E13" s="162">
        <v>2076157</v>
      </c>
      <c r="F13" s="162">
        <v>2366652</v>
      </c>
      <c r="G13" s="162">
        <v>2563670</v>
      </c>
      <c r="H13" s="162">
        <v>2543709</v>
      </c>
      <c r="I13" s="180">
        <f>IFERROR(H13/G13-1,"-")</f>
        <v>-7.786103515663112E-3</v>
      </c>
      <c r="J13" s="163">
        <f t="shared" si="2"/>
        <v>6.0422862363477803</v>
      </c>
      <c r="K13" s="162">
        <f t="shared" si="3"/>
        <v>-19961</v>
      </c>
      <c r="L13" s="162">
        <f t="shared" si="4"/>
        <v>2182504</v>
      </c>
      <c r="M13" s="163">
        <f t="shared" si="0"/>
        <v>0.8064966552241376</v>
      </c>
      <c r="P13" s="161" t="s">
        <v>109</v>
      </c>
      <c r="Q13" s="162">
        <v>8947</v>
      </c>
      <c r="R13" s="162">
        <v>4575</v>
      </c>
      <c r="S13" s="162">
        <v>16622</v>
      </c>
      <c r="T13" s="162">
        <v>16849</v>
      </c>
      <c r="U13" s="162">
        <v>18529</v>
      </c>
      <c r="V13" s="162">
        <v>19637</v>
      </c>
      <c r="W13" s="180">
        <f>IFERROR(V13/U13-1,"-")</f>
        <v>5.9798154244697477E-2</v>
      </c>
      <c r="X13" s="161">
        <f t="shared" si="5"/>
        <v>1108</v>
      </c>
      <c r="Y13" s="163">
        <f t="shared" si="1"/>
        <v>0.8024928483857785</v>
      </c>
    </row>
    <row r="14" spans="1:25" s="57" customFormat="1" x14ac:dyDescent="0.25">
      <c r="B14" s="165" t="s">
        <v>112</v>
      </c>
      <c r="C14" s="166">
        <v>347039</v>
      </c>
      <c r="D14" s="166">
        <v>31530</v>
      </c>
      <c r="E14" s="166">
        <v>942987</v>
      </c>
      <c r="F14" s="166">
        <v>1093840</v>
      </c>
      <c r="G14" s="166">
        <v>1197012</v>
      </c>
      <c r="H14" s="166">
        <v>1197006</v>
      </c>
      <c r="I14" s="181">
        <f t="shared" ref="I14:I21" si="6">IFERROR(H14/G14-1,"-")</f>
        <v>-5.0124810778706674E-6</v>
      </c>
      <c r="J14" s="167">
        <f t="shared" si="2"/>
        <v>36.964034253092294</v>
      </c>
      <c r="K14" s="166">
        <f t="shared" si="3"/>
        <v>-6</v>
      </c>
      <c r="L14" s="166">
        <f t="shared" si="4"/>
        <v>1165476</v>
      </c>
      <c r="M14" s="167">
        <f t="shared" si="0"/>
        <v>0.37951720707173031</v>
      </c>
      <c r="P14" s="165" t="s">
        <v>112</v>
      </c>
      <c r="Q14" s="166">
        <v>2897</v>
      </c>
      <c r="R14" s="166">
        <v>148</v>
      </c>
      <c r="S14" s="166">
        <v>6041</v>
      </c>
      <c r="T14" s="166">
        <v>5258</v>
      </c>
      <c r="U14" s="166">
        <v>6410</v>
      </c>
      <c r="V14" s="166">
        <v>6974</v>
      </c>
      <c r="W14" s="181">
        <f t="shared" ref="W14:W21" si="7">IFERROR(V14/U14-1,"-")</f>
        <v>8.7987519500779987E-2</v>
      </c>
      <c r="X14" s="165">
        <f t="shared" si="5"/>
        <v>564</v>
      </c>
      <c r="Y14" s="167">
        <f t="shared" si="1"/>
        <v>0.285002043318349</v>
      </c>
    </row>
    <row r="15" spans="1:25" x14ac:dyDescent="0.25">
      <c r="A15" s="1"/>
      <c r="B15" s="165" t="s">
        <v>115</v>
      </c>
      <c r="C15" s="166">
        <v>109834</v>
      </c>
      <c r="D15" s="166">
        <v>55842</v>
      </c>
      <c r="E15" s="166">
        <v>210882</v>
      </c>
      <c r="F15" s="166">
        <v>243579</v>
      </c>
      <c r="G15" s="166">
        <v>256943</v>
      </c>
      <c r="H15" s="166">
        <v>249720</v>
      </c>
      <c r="I15" s="181">
        <f t="shared" si="6"/>
        <v>-2.8111293166188656E-2</v>
      </c>
      <c r="J15" s="167">
        <f t="shared" si="2"/>
        <v>3.4719028688084235</v>
      </c>
      <c r="K15" s="166">
        <f t="shared" si="3"/>
        <v>-7223</v>
      </c>
      <c r="L15" s="166">
        <f t="shared" si="4"/>
        <v>193878</v>
      </c>
      <c r="M15" s="167">
        <f t="shared" si="0"/>
        <v>7.9175072597758481E-2</v>
      </c>
      <c r="P15" s="165" t="s">
        <v>115</v>
      </c>
      <c r="Q15" s="166">
        <v>2253</v>
      </c>
      <c r="R15" s="166">
        <v>1674</v>
      </c>
      <c r="S15" s="166">
        <v>3822</v>
      </c>
      <c r="T15" s="166">
        <v>2946</v>
      </c>
      <c r="U15" s="166">
        <v>3775</v>
      </c>
      <c r="V15" s="166">
        <v>3897</v>
      </c>
      <c r="W15" s="181">
        <f t="shared" si="7"/>
        <v>3.2317880794701992E-2</v>
      </c>
      <c r="X15" s="165">
        <f t="shared" si="5"/>
        <v>122</v>
      </c>
      <c r="Y15" s="167">
        <f t="shared" si="1"/>
        <v>0.15925623212096446</v>
      </c>
    </row>
    <row r="16" spans="1:25" x14ac:dyDescent="0.25">
      <c r="A16" s="1"/>
      <c r="B16" s="165" t="s">
        <v>118</v>
      </c>
      <c r="C16" s="166">
        <v>39042</v>
      </c>
      <c r="D16" s="166">
        <v>55737</v>
      </c>
      <c r="E16" s="166">
        <v>110427</v>
      </c>
      <c r="F16" s="166">
        <v>126317</v>
      </c>
      <c r="G16" s="166">
        <v>135779</v>
      </c>
      <c r="H16" s="166">
        <v>130085</v>
      </c>
      <c r="I16" s="181">
        <f t="shared" si="6"/>
        <v>-4.1935792721996767E-2</v>
      </c>
      <c r="J16" s="167">
        <f t="shared" si="2"/>
        <v>1.3339074582413835</v>
      </c>
      <c r="K16" s="166">
        <f t="shared" si="3"/>
        <v>-5694</v>
      </c>
      <c r="L16" s="166">
        <f t="shared" si="4"/>
        <v>74348</v>
      </c>
      <c r="M16" s="167">
        <f t="shared" si="0"/>
        <v>4.1244150724328896E-2</v>
      </c>
      <c r="P16" s="165" t="s">
        <v>118</v>
      </c>
      <c r="Q16" s="166">
        <v>449</v>
      </c>
      <c r="R16" s="166">
        <v>722</v>
      </c>
      <c r="S16" s="166">
        <v>1296</v>
      </c>
      <c r="T16" s="166">
        <v>1740</v>
      </c>
      <c r="U16" s="166">
        <v>1290</v>
      </c>
      <c r="V16" s="166">
        <v>1375</v>
      </c>
      <c r="W16" s="181">
        <f t="shared" si="7"/>
        <v>6.5891472868216949E-2</v>
      </c>
      <c r="X16" s="165">
        <f t="shared" si="5"/>
        <v>85</v>
      </c>
      <c r="Y16" s="167">
        <f t="shared" si="1"/>
        <v>5.6191254597466288E-2</v>
      </c>
    </row>
    <row r="17" spans="1:25" x14ac:dyDescent="0.25">
      <c r="A17" s="1"/>
      <c r="B17" s="165" t="s">
        <v>125</v>
      </c>
      <c r="C17" s="166">
        <v>30707</v>
      </c>
      <c r="D17" s="166">
        <v>17525</v>
      </c>
      <c r="E17" s="166">
        <v>102529</v>
      </c>
      <c r="F17" s="166">
        <v>90860</v>
      </c>
      <c r="G17" s="166">
        <v>100448</v>
      </c>
      <c r="H17" s="166">
        <v>92484</v>
      </c>
      <c r="I17" s="181">
        <f t="shared" si="6"/>
        <v>-7.9284804077731752E-2</v>
      </c>
      <c r="J17" s="167">
        <f t="shared" si="2"/>
        <v>4.2772610556348072</v>
      </c>
      <c r="K17" s="166">
        <f t="shared" si="3"/>
        <v>-7964</v>
      </c>
      <c r="L17" s="166">
        <f t="shared" si="4"/>
        <v>74959</v>
      </c>
      <c r="M17" s="167">
        <f t="shared" si="0"/>
        <v>2.9322550913547556E-2</v>
      </c>
      <c r="P17" s="165" t="s">
        <v>125</v>
      </c>
      <c r="Q17" s="166">
        <v>218</v>
      </c>
      <c r="R17" s="166">
        <v>109</v>
      </c>
      <c r="S17" s="166">
        <v>491</v>
      </c>
      <c r="T17" s="166">
        <v>400</v>
      </c>
      <c r="U17" s="166">
        <v>591</v>
      </c>
      <c r="V17" s="166">
        <v>594</v>
      </c>
      <c r="W17" s="181">
        <f t="shared" si="7"/>
        <v>5.0761421319795996E-3</v>
      </c>
      <c r="X17" s="165">
        <f t="shared" si="5"/>
        <v>3</v>
      </c>
      <c r="Y17" s="167">
        <f t="shared" si="1"/>
        <v>2.4274621986105437E-2</v>
      </c>
    </row>
    <row r="18" spans="1:25" x14ac:dyDescent="0.25">
      <c r="A18" s="1"/>
      <c r="B18" s="165" t="s">
        <v>121</v>
      </c>
      <c r="C18" s="166">
        <v>33341</v>
      </c>
      <c r="D18" s="166">
        <v>22207</v>
      </c>
      <c r="E18" s="166">
        <v>85314</v>
      </c>
      <c r="F18" s="166">
        <v>85859</v>
      </c>
      <c r="G18" s="166">
        <v>91513</v>
      </c>
      <c r="H18" s="166">
        <v>83094</v>
      </c>
      <c r="I18" s="181">
        <f t="shared" si="6"/>
        <v>-9.1997858227792828E-2</v>
      </c>
      <c r="J18" s="167">
        <f t="shared" si="2"/>
        <v>2.7417931282928807</v>
      </c>
      <c r="K18" s="166">
        <f t="shared" si="3"/>
        <v>-8419</v>
      </c>
      <c r="L18" s="166">
        <f t="shared" si="4"/>
        <v>60887</v>
      </c>
      <c r="M18" s="167">
        <f t="shared" si="0"/>
        <v>2.6345400778624632E-2</v>
      </c>
      <c r="P18" s="165" t="s">
        <v>121</v>
      </c>
      <c r="Q18" s="166">
        <v>187</v>
      </c>
      <c r="R18" s="166">
        <v>164</v>
      </c>
      <c r="S18" s="166">
        <v>436</v>
      </c>
      <c r="T18" s="166">
        <v>398</v>
      </c>
      <c r="U18" s="166">
        <v>399</v>
      </c>
      <c r="V18" s="166">
        <v>541</v>
      </c>
      <c r="W18" s="181">
        <f t="shared" si="7"/>
        <v>0.35588972431077703</v>
      </c>
      <c r="X18" s="165">
        <f t="shared" si="5"/>
        <v>142</v>
      </c>
      <c r="Y18" s="167">
        <f t="shared" si="1"/>
        <v>2.2108704536166736E-2</v>
      </c>
    </row>
    <row r="19" spans="1:25" x14ac:dyDescent="0.25">
      <c r="A19" s="164" t="s">
        <v>146</v>
      </c>
      <c r="B19" s="165" t="s">
        <v>130</v>
      </c>
      <c r="C19" s="166">
        <v>28434</v>
      </c>
      <c r="D19" s="166">
        <v>2074</v>
      </c>
      <c r="E19" s="166">
        <v>35056</v>
      </c>
      <c r="F19" s="166">
        <v>43836</v>
      </c>
      <c r="G19" s="166">
        <v>39617</v>
      </c>
      <c r="H19" s="166">
        <v>38647</v>
      </c>
      <c r="I19" s="181">
        <f t="shared" si="6"/>
        <v>-2.4484438498624361E-2</v>
      </c>
      <c r="J19" s="167">
        <f t="shared" si="2"/>
        <v>17.634040501446481</v>
      </c>
      <c r="K19" s="166">
        <f t="shared" si="3"/>
        <v>-970</v>
      </c>
      <c r="L19" s="166">
        <f t="shared" si="4"/>
        <v>36573</v>
      </c>
      <c r="M19" s="167">
        <f t="shared" si="0"/>
        <v>1.2253239751263703E-2</v>
      </c>
      <c r="P19" s="165" t="s">
        <v>130</v>
      </c>
      <c r="Q19" s="166">
        <v>136</v>
      </c>
      <c r="R19" s="166">
        <v>39</v>
      </c>
      <c r="S19" s="166">
        <v>57</v>
      </c>
      <c r="T19" s="166">
        <v>156</v>
      </c>
      <c r="U19" s="166">
        <v>84</v>
      </c>
      <c r="V19" s="166">
        <v>172</v>
      </c>
      <c r="W19" s="181">
        <f t="shared" si="7"/>
        <v>1.0476190476190474</v>
      </c>
      <c r="X19" s="165">
        <f t="shared" si="5"/>
        <v>88</v>
      </c>
      <c r="Y19" s="167">
        <f t="shared" si="1"/>
        <v>7.0290151205557828E-3</v>
      </c>
    </row>
    <row r="20" spans="1:25" x14ac:dyDescent="0.25">
      <c r="A20" s="169" t="s">
        <v>147</v>
      </c>
      <c r="B20" s="165" t="s">
        <v>133</v>
      </c>
      <c r="C20" s="166">
        <v>40183</v>
      </c>
      <c r="D20" s="166">
        <v>2811</v>
      </c>
      <c r="E20" s="166">
        <v>26721</v>
      </c>
      <c r="F20" s="166">
        <v>39628</v>
      </c>
      <c r="G20" s="166">
        <v>40951</v>
      </c>
      <c r="H20" s="166">
        <v>32773</v>
      </c>
      <c r="I20" s="181">
        <f t="shared" si="6"/>
        <v>-0.1997020829772167</v>
      </c>
      <c r="J20" s="167">
        <f t="shared" si="2"/>
        <v>10.658840270366417</v>
      </c>
      <c r="K20" s="166">
        <f t="shared" si="3"/>
        <v>-8178</v>
      </c>
      <c r="L20" s="166">
        <f t="shared" si="4"/>
        <v>29962</v>
      </c>
      <c r="M20" s="167">
        <f t="shared" si="0"/>
        <v>1.0390856376126616E-2</v>
      </c>
      <c r="P20" s="165" t="s">
        <v>133</v>
      </c>
      <c r="Q20" s="166">
        <v>201</v>
      </c>
      <c r="R20" s="166">
        <v>17</v>
      </c>
      <c r="S20" s="166">
        <v>95</v>
      </c>
      <c r="T20" s="166">
        <v>138</v>
      </c>
      <c r="U20" s="166">
        <v>86</v>
      </c>
      <c r="V20" s="166">
        <v>418</v>
      </c>
      <c r="W20" s="181">
        <f t="shared" si="7"/>
        <v>3.8604651162790695</v>
      </c>
      <c r="X20" s="165">
        <f t="shared" si="5"/>
        <v>332</v>
      </c>
      <c r="Y20" s="167">
        <f t="shared" si="1"/>
        <v>1.7082141397629751E-2</v>
      </c>
    </row>
    <row r="21" spans="1:25" x14ac:dyDescent="0.25">
      <c r="B21" s="170" t="s">
        <v>147</v>
      </c>
      <c r="C21" s="171">
        <f t="shared" ref="C21" si="8">C13-SUM(C14:C20)</f>
        <v>229988</v>
      </c>
      <c r="D21" s="171">
        <f t="shared" ref="D21:E21" si="9">D13-SUM(D14:D20)</f>
        <v>173479</v>
      </c>
      <c r="E21" s="171">
        <f t="shared" si="9"/>
        <v>562241</v>
      </c>
      <c r="F21" s="171">
        <f t="shared" ref="F21:H21" si="10">F13-SUM(F14:F20)</f>
        <v>642733</v>
      </c>
      <c r="G21" s="171">
        <f t="shared" si="10"/>
        <v>701407</v>
      </c>
      <c r="H21" s="171">
        <f t="shared" si="10"/>
        <v>719900</v>
      </c>
      <c r="I21" s="182">
        <f t="shared" si="6"/>
        <v>2.6365576619566067E-2</v>
      </c>
      <c r="J21" s="172">
        <f t="shared" si="2"/>
        <v>3.1497818179722037</v>
      </c>
      <c r="K21" s="171">
        <f>H21-G21</f>
        <v>18493</v>
      </c>
      <c r="L21" s="171">
        <f t="shared" si="4"/>
        <v>546421</v>
      </c>
      <c r="M21" s="172">
        <f t="shared" si="0"/>
        <v>0.22824817701075736</v>
      </c>
      <c r="P21" s="170" t="s">
        <v>147</v>
      </c>
      <c r="Q21" s="171">
        <f t="shared" ref="Q21:V21" si="11">Q13-SUM(Q14:Q20)</f>
        <v>2606</v>
      </c>
      <c r="R21" s="171">
        <f t="shared" si="11"/>
        <v>1702</v>
      </c>
      <c r="S21" s="171">
        <f t="shared" si="11"/>
        <v>4384</v>
      </c>
      <c r="T21" s="171">
        <f t="shared" si="11"/>
        <v>5813</v>
      </c>
      <c r="U21" s="171">
        <f t="shared" si="11"/>
        <v>5894</v>
      </c>
      <c r="V21" s="171">
        <f t="shared" si="11"/>
        <v>5666</v>
      </c>
      <c r="W21" s="182">
        <f t="shared" si="7"/>
        <v>-3.8683406854428282E-2</v>
      </c>
      <c r="X21" s="170">
        <f>V21-U21</f>
        <v>-228</v>
      </c>
      <c r="Y21" s="172">
        <f t="shared" si="1"/>
        <v>0.23154883530854106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281997</v>
      </c>
      <c r="E23" s="178">
        <v>993053</v>
      </c>
      <c r="F23" s="178">
        <v>1080016</v>
      </c>
      <c r="G23" s="178">
        <v>1125712</v>
      </c>
      <c r="H23" s="178">
        <v>1072395</v>
      </c>
      <c r="I23" s="179">
        <f>IFERROR(H23/G23-1,"-")</f>
        <v>-4.736291342723542E-2</v>
      </c>
      <c r="J23" s="179">
        <f>IFERROR(H23/D23-1,"-")</f>
        <v>2.8028596048894139</v>
      </c>
      <c r="K23" s="178">
        <f>H23-G23</f>
        <v>-53317</v>
      </c>
      <c r="L23" s="178">
        <f>H23-D23</f>
        <v>790398</v>
      </c>
      <c r="M23" s="179">
        <f t="shared" ref="M23:M35" si="12">H23/H$9</f>
        <v>0.34000861756556627</v>
      </c>
    </row>
    <row r="24" spans="1:25" x14ac:dyDescent="0.25">
      <c r="B24" s="161" t="s">
        <v>99</v>
      </c>
      <c r="C24" s="162">
        <v>20277</v>
      </c>
      <c r="D24" s="162">
        <v>137416</v>
      </c>
      <c r="E24" s="162">
        <v>118869</v>
      </c>
      <c r="F24" s="162">
        <v>103873</v>
      </c>
      <c r="G24" s="162">
        <v>88842</v>
      </c>
      <c r="H24" s="162">
        <v>80599</v>
      </c>
      <c r="I24" s="180">
        <f>IFERROR(H24/G24-1,"-")</f>
        <v>-9.2782692870489236E-2</v>
      </c>
      <c r="J24" s="163">
        <f t="shared" ref="J24:J35" si="13">IFERROR(H24/D24-1,"-")</f>
        <v>-0.41346713628689524</v>
      </c>
      <c r="K24" s="162">
        <f t="shared" ref="K24:K34" si="14">H24-G24</f>
        <v>-8243</v>
      </c>
      <c r="L24" s="162">
        <f t="shared" ref="L24:L35" si="15">H24-D24</f>
        <v>-56817</v>
      </c>
      <c r="M24" s="163">
        <f t="shared" si="12"/>
        <v>2.5554347574510396E-2</v>
      </c>
    </row>
    <row r="25" spans="1:25" x14ac:dyDescent="0.25">
      <c r="B25" s="165" t="s">
        <v>105</v>
      </c>
      <c r="C25" s="166">
        <v>9378</v>
      </c>
      <c r="D25" s="166">
        <v>79916</v>
      </c>
      <c r="E25" s="166">
        <v>52433</v>
      </c>
      <c r="F25" s="166">
        <v>44230</v>
      </c>
      <c r="G25" s="166">
        <v>34305</v>
      </c>
      <c r="H25" s="166">
        <v>35714</v>
      </c>
      <c r="I25" s="181">
        <f>IFERROR(H25/G25-1,"-")</f>
        <v>4.1072729922751794E-2</v>
      </c>
      <c r="J25" s="167">
        <f t="shared" si="13"/>
        <v>-0.55310576104910147</v>
      </c>
      <c r="K25" s="166">
        <f t="shared" si="14"/>
        <v>1409</v>
      </c>
      <c r="L25" s="166">
        <f t="shared" si="15"/>
        <v>-44202</v>
      </c>
      <c r="M25" s="167">
        <f t="shared" si="12"/>
        <v>1.1323316285264883E-2</v>
      </c>
    </row>
    <row r="26" spans="1:25" x14ac:dyDescent="0.25">
      <c r="B26" s="165" t="s">
        <v>102</v>
      </c>
      <c r="C26" s="166">
        <v>10899</v>
      </c>
      <c r="D26" s="166">
        <v>57500</v>
      </c>
      <c r="E26" s="166">
        <v>66436</v>
      </c>
      <c r="F26" s="166">
        <v>59643</v>
      </c>
      <c r="G26" s="166">
        <v>54537</v>
      </c>
      <c r="H26" s="166">
        <v>44885</v>
      </c>
      <c r="I26" s="181">
        <f>IFERROR(H26/G26-1,"-")</f>
        <v>-0.17698076535196283</v>
      </c>
      <c r="J26" s="167">
        <f t="shared" si="13"/>
        <v>-0.21939130434782605</v>
      </c>
      <c r="K26" s="166">
        <f t="shared" si="14"/>
        <v>-9652</v>
      </c>
      <c r="L26" s="166">
        <f t="shared" si="15"/>
        <v>-12615</v>
      </c>
      <c r="M26" s="167">
        <f t="shared" si="12"/>
        <v>1.4231031289245513E-2</v>
      </c>
    </row>
    <row r="27" spans="1:25" x14ac:dyDescent="0.25">
      <c r="B27" s="161" t="s">
        <v>109</v>
      </c>
      <c r="C27" s="162">
        <v>323893</v>
      </c>
      <c r="D27" s="162">
        <v>144581</v>
      </c>
      <c r="E27" s="162">
        <v>874184</v>
      </c>
      <c r="F27" s="162">
        <v>976143</v>
      </c>
      <c r="G27" s="162">
        <v>1036870</v>
      </c>
      <c r="H27" s="162">
        <v>991796</v>
      </c>
      <c r="I27" s="180">
        <f>IFERROR(H27/G27-1,"-")</f>
        <v>-4.3471216256618428E-2</v>
      </c>
      <c r="J27" s="163">
        <f t="shared" si="13"/>
        <v>5.8597948554789356</v>
      </c>
      <c r="K27" s="162">
        <f t="shared" si="14"/>
        <v>-45074</v>
      </c>
      <c r="L27" s="162">
        <f t="shared" si="15"/>
        <v>847215</v>
      </c>
      <c r="M27" s="163">
        <f t="shared" si="12"/>
        <v>0.31445426999105586</v>
      </c>
    </row>
    <row r="28" spans="1:25" x14ac:dyDescent="0.25">
      <c r="B28" s="165" t="s">
        <v>112</v>
      </c>
      <c r="C28" s="166">
        <v>148381</v>
      </c>
      <c r="D28" s="166">
        <v>14861</v>
      </c>
      <c r="E28" s="166">
        <v>434524</v>
      </c>
      <c r="F28" s="166">
        <v>498335</v>
      </c>
      <c r="G28" s="166">
        <v>537673</v>
      </c>
      <c r="H28" s="166">
        <v>522665</v>
      </c>
      <c r="I28" s="181">
        <f t="shared" ref="I28:I35" si="16">IFERROR(H28/G28-1,"-")</f>
        <v>-2.7912876413730969E-2</v>
      </c>
      <c r="J28" s="167">
        <f t="shared" si="13"/>
        <v>34.170244263508515</v>
      </c>
      <c r="K28" s="166">
        <f t="shared" si="14"/>
        <v>-15008</v>
      </c>
      <c r="L28" s="166">
        <f t="shared" si="15"/>
        <v>507804</v>
      </c>
      <c r="M28" s="167">
        <f t="shared" si="12"/>
        <v>0.16571375668471663</v>
      </c>
    </row>
    <row r="29" spans="1:25" x14ac:dyDescent="0.25">
      <c r="B29" s="165" t="s">
        <v>115</v>
      </c>
      <c r="C29" s="166">
        <v>39437</v>
      </c>
      <c r="D29" s="166">
        <v>26204</v>
      </c>
      <c r="E29" s="166">
        <v>93699</v>
      </c>
      <c r="F29" s="166">
        <v>103763</v>
      </c>
      <c r="G29" s="166">
        <v>105308</v>
      </c>
      <c r="H29" s="166">
        <v>96733</v>
      </c>
      <c r="I29" s="181">
        <f t="shared" si="16"/>
        <v>-8.1427811752193602E-2</v>
      </c>
      <c r="J29" s="167">
        <f t="shared" si="13"/>
        <v>2.6915356434132192</v>
      </c>
      <c r="K29" s="166">
        <f t="shared" si="14"/>
        <v>-8575</v>
      </c>
      <c r="L29" s="166">
        <f t="shared" si="15"/>
        <v>70529</v>
      </c>
      <c r="M29" s="167">
        <f t="shared" si="12"/>
        <v>3.0669719275984986E-2</v>
      </c>
    </row>
    <row r="30" spans="1:25" x14ac:dyDescent="0.25">
      <c r="B30" s="165" t="s">
        <v>118</v>
      </c>
      <c r="C30" s="166">
        <v>12858</v>
      </c>
      <c r="D30" s="166">
        <v>19818</v>
      </c>
      <c r="E30" s="166">
        <v>36623</v>
      </c>
      <c r="F30" s="166">
        <v>37954</v>
      </c>
      <c r="G30" s="166">
        <v>36137</v>
      </c>
      <c r="H30" s="166">
        <v>30714</v>
      </c>
      <c r="I30" s="181">
        <f t="shared" si="16"/>
        <v>-0.15006779754821931</v>
      </c>
      <c r="J30" s="167">
        <f t="shared" si="13"/>
        <v>0.54980320920375414</v>
      </c>
      <c r="K30" s="166">
        <f t="shared" si="14"/>
        <v>-5423</v>
      </c>
      <c r="L30" s="166">
        <f t="shared" si="15"/>
        <v>10896</v>
      </c>
      <c r="M30" s="167">
        <f t="shared" si="12"/>
        <v>9.7380393231121017E-3</v>
      </c>
    </row>
    <row r="31" spans="1:25" x14ac:dyDescent="0.25">
      <c r="B31" s="165" t="s">
        <v>125</v>
      </c>
      <c r="C31" s="166">
        <v>12503</v>
      </c>
      <c r="D31" s="166">
        <v>7602</v>
      </c>
      <c r="E31" s="166">
        <v>47052</v>
      </c>
      <c r="F31" s="166">
        <v>40641</v>
      </c>
      <c r="G31" s="166">
        <v>42101</v>
      </c>
      <c r="H31" s="166">
        <v>38295</v>
      </c>
      <c r="I31" s="181">
        <f t="shared" si="16"/>
        <v>-9.0401653167383245E-2</v>
      </c>
      <c r="J31" s="167">
        <f t="shared" si="13"/>
        <v>4.0374901341752167</v>
      </c>
      <c r="K31" s="166">
        <f t="shared" si="14"/>
        <v>-3806</v>
      </c>
      <c r="L31" s="166">
        <f t="shared" si="15"/>
        <v>30693</v>
      </c>
      <c r="M31" s="167">
        <f t="shared" si="12"/>
        <v>1.2141636253128148E-2</v>
      </c>
    </row>
    <row r="32" spans="1:25" x14ac:dyDescent="0.25">
      <c r="B32" s="165" t="s">
        <v>121</v>
      </c>
      <c r="C32" s="166">
        <v>15876</v>
      </c>
      <c r="D32" s="166">
        <v>12667</v>
      </c>
      <c r="E32" s="166">
        <v>49550</v>
      </c>
      <c r="F32" s="166">
        <v>46002</v>
      </c>
      <c r="G32" s="166">
        <v>47428</v>
      </c>
      <c r="H32" s="166">
        <v>44660</v>
      </c>
      <c r="I32" s="181">
        <f t="shared" si="16"/>
        <v>-5.836214894155356E-2</v>
      </c>
      <c r="J32" s="167">
        <f t="shared" si="13"/>
        <v>2.5256966921923105</v>
      </c>
      <c r="K32" s="166">
        <f t="shared" si="14"/>
        <v>-2768</v>
      </c>
      <c r="L32" s="166">
        <f t="shared" si="15"/>
        <v>31993</v>
      </c>
      <c r="M32" s="167">
        <f t="shared" si="12"/>
        <v>1.4159693825948637E-2</v>
      </c>
    </row>
    <row r="33" spans="2:13" x14ac:dyDescent="0.25">
      <c r="B33" s="165" t="s">
        <v>130</v>
      </c>
      <c r="C33" s="166">
        <v>11519</v>
      </c>
      <c r="D33" s="166">
        <v>365</v>
      </c>
      <c r="E33" s="166">
        <v>13621</v>
      </c>
      <c r="F33" s="166">
        <v>15749</v>
      </c>
      <c r="G33" s="166">
        <v>14924</v>
      </c>
      <c r="H33" s="166">
        <v>13733</v>
      </c>
      <c r="I33" s="181">
        <f t="shared" si="16"/>
        <v>-7.9804341999463957E-2</v>
      </c>
      <c r="J33" s="167">
        <f t="shared" si="13"/>
        <v>36.624657534246573</v>
      </c>
      <c r="K33" s="166">
        <f t="shared" si="14"/>
        <v>-1191</v>
      </c>
      <c r="L33" s="166">
        <f t="shared" si="15"/>
        <v>13368</v>
      </c>
      <c r="M33" s="167">
        <f t="shared" si="12"/>
        <v>4.3541217042488275E-3</v>
      </c>
    </row>
    <row r="34" spans="2:13" x14ac:dyDescent="0.25">
      <c r="B34" s="165" t="s">
        <v>133</v>
      </c>
      <c r="C34" s="166">
        <v>12800</v>
      </c>
      <c r="D34" s="166">
        <v>415</v>
      </c>
      <c r="E34" s="166">
        <v>8187</v>
      </c>
      <c r="F34" s="166">
        <v>14053</v>
      </c>
      <c r="G34" s="166">
        <v>13597</v>
      </c>
      <c r="H34" s="166">
        <v>11000</v>
      </c>
      <c r="I34" s="181">
        <f t="shared" si="16"/>
        <v>-0.19099801426785323</v>
      </c>
      <c r="J34" s="167">
        <f t="shared" si="13"/>
        <v>25.506024096385541</v>
      </c>
      <c r="K34" s="166">
        <f t="shared" si="14"/>
        <v>-2597</v>
      </c>
      <c r="L34" s="166">
        <f t="shared" si="15"/>
        <v>10585</v>
      </c>
      <c r="M34" s="167">
        <f t="shared" si="12"/>
        <v>3.4876093167361178E-3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62649</v>
      </c>
      <c r="E35" s="171">
        <f t="shared" si="18"/>
        <v>190928</v>
      </c>
      <c r="F35" s="171">
        <f t="shared" ref="F35:H35" si="19">F27-SUM(F28:F34)</f>
        <v>219646</v>
      </c>
      <c r="G35" s="171">
        <f t="shared" si="19"/>
        <v>239702</v>
      </c>
      <c r="H35" s="171">
        <f t="shared" si="19"/>
        <v>233996</v>
      </c>
      <c r="I35" s="182">
        <f t="shared" si="16"/>
        <v>-2.3804557325345588E-2</v>
      </c>
      <c r="J35" s="172">
        <f t="shared" si="13"/>
        <v>2.7350316844642371</v>
      </c>
      <c r="K35" s="171">
        <f>H35-G35</f>
        <v>-5706</v>
      </c>
      <c r="L35" s="171">
        <f t="shared" si="15"/>
        <v>171347</v>
      </c>
      <c r="M35" s="172">
        <f t="shared" si="12"/>
        <v>7.4189693607180418E-2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123433</v>
      </c>
      <c r="E37" s="178">
        <v>692851</v>
      </c>
      <c r="F37" s="178">
        <v>750730</v>
      </c>
      <c r="G37" s="178">
        <v>796046</v>
      </c>
      <c r="H37" s="178">
        <v>823796</v>
      </c>
      <c r="I37" s="179">
        <f>IFERROR(H37/G37-1,"-")</f>
        <v>3.4859794534486621E-2</v>
      </c>
      <c r="J37" s="179">
        <f>IFERROR(H37/D37-1,"-")</f>
        <v>5.6740336862913487</v>
      </c>
      <c r="K37" s="178">
        <f>H37-G37</f>
        <v>27750</v>
      </c>
      <c r="L37" s="178">
        <f>H37-D37</f>
        <v>700363</v>
      </c>
      <c r="M37" s="179">
        <f t="shared" ref="M37:M49" si="20">H37/H$9</f>
        <v>0.26118896406272246</v>
      </c>
    </row>
    <row r="38" spans="2:13" x14ac:dyDescent="0.25">
      <c r="B38" s="161" t="s">
        <v>99</v>
      </c>
      <c r="C38" s="162">
        <v>13953</v>
      </c>
      <c r="D38" s="162">
        <v>41134</v>
      </c>
      <c r="E38" s="162">
        <v>69906</v>
      </c>
      <c r="F38" s="162">
        <v>63702</v>
      </c>
      <c r="G38" s="162">
        <v>61151</v>
      </c>
      <c r="H38" s="162">
        <v>63846</v>
      </c>
      <c r="I38" s="180">
        <f>IFERROR(H38/G38-1,"-")</f>
        <v>4.4071233503949259E-2</v>
      </c>
      <c r="J38" s="163">
        <f t="shared" ref="J38:J49" si="21">IFERROR(H38/D38-1,"-")</f>
        <v>0.55214664268002145</v>
      </c>
      <c r="K38" s="162">
        <f t="shared" ref="K38:K48" si="22">H38-G38</f>
        <v>2695</v>
      </c>
      <c r="L38" s="162">
        <f t="shared" ref="L38:L49" si="23">H38-D38</f>
        <v>22712</v>
      </c>
      <c r="M38" s="163">
        <f t="shared" si="20"/>
        <v>2.0242718585121288E-2</v>
      </c>
    </row>
    <row r="39" spans="2:13" x14ac:dyDescent="0.25">
      <c r="B39" s="165" t="s">
        <v>105</v>
      </c>
      <c r="C39" s="166">
        <v>5079</v>
      </c>
      <c r="D39" s="166">
        <v>28769</v>
      </c>
      <c r="E39" s="166">
        <v>29124</v>
      </c>
      <c r="F39" s="166">
        <v>26923</v>
      </c>
      <c r="G39" s="166">
        <v>27022</v>
      </c>
      <c r="H39" s="166">
        <v>26569</v>
      </c>
      <c r="I39" s="181">
        <f>IFERROR(H39/G39-1,"-")</f>
        <v>-1.676411812597145E-2</v>
      </c>
      <c r="J39" s="167">
        <f t="shared" si="21"/>
        <v>-7.6471201640654907E-2</v>
      </c>
      <c r="K39" s="166">
        <f t="shared" si="22"/>
        <v>-453</v>
      </c>
      <c r="L39" s="166">
        <f t="shared" si="23"/>
        <v>-2200</v>
      </c>
      <c r="M39" s="167">
        <f t="shared" si="20"/>
        <v>8.423844721487446E-3</v>
      </c>
    </row>
    <row r="40" spans="2:13" x14ac:dyDescent="0.25">
      <c r="B40" s="165" t="s">
        <v>102</v>
      </c>
      <c r="C40" s="166">
        <v>8874</v>
      </c>
      <c r="D40" s="166">
        <v>12365</v>
      </c>
      <c r="E40" s="166">
        <v>40782</v>
      </c>
      <c r="F40" s="166">
        <v>36779</v>
      </c>
      <c r="G40" s="166">
        <v>34129</v>
      </c>
      <c r="H40" s="166">
        <v>37277</v>
      </c>
      <c r="I40" s="181">
        <f>IFERROR(H40/G40-1,"-")</f>
        <v>9.2238272436930391E-2</v>
      </c>
      <c r="J40" s="167">
        <f t="shared" si="21"/>
        <v>2.0147189648200565</v>
      </c>
      <c r="K40" s="166">
        <f t="shared" si="22"/>
        <v>3148</v>
      </c>
      <c r="L40" s="166">
        <f t="shared" si="23"/>
        <v>24912</v>
      </c>
      <c r="M40" s="167">
        <f t="shared" si="20"/>
        <v>1.1818873863633842E-2</v>
      </c>
    </row>
    <row r="41" spans="2:13" x14ac:dyDescent="0.25">
      <c r="B41" s="161" t="s">
        <v>109</v>
      </c>
      <c r="C41" s="162">
        <v>235324</v>
      </c>
      <c r="D41" s="162">
        <v>82299</v>
      </c>
      <c r="E41" s="162">
        <v>622945</v>
      </c>
      <c r="F41" s="162">
        <v>687028</v>
      </c>
      <c r="G41" s="162">
        <v>734895</v>
      </c>
      <c r="H41" s="162">
        <v>759950</v>
      </c>
      <c r="I41" s="180">
        <f>IFERROR(H41/G41-1,"-")</f>
        <v>3.4093305846413458E-2</v>
      </c>
      <c r="J41" s="163">
        <f t="shared" si="21"/>
        <v>8.2340125639436685</v>
      </c>
      <c r="K41" s="162">
        <f t="shared" si="22"/>
        <v>25055</v>
      </c>
      <c r="L41" s="162">
        <f t="shared" si="23"/>
        <v>677651</v>
      </c>
      <c r="M41" s="163">
        <f t="shared" si="20"/>
        <v>0.24094624547760116</v>
      </c>
    </row>
    <row r="42" spans="2:13" x14ac:dyDescent="0.25">
      <c r="B42" s="165" t="s">
        <v>112</v>
      </c>
      <c r="C42" s="166">
        <v>106790</v>
      </c>
      <c r="D42" s="166">
        <v>7460</v>
      </c>
      <c r="E42" s="166">
        <v>317230</v>
      </c>
      <c r="F42" s="166">
        <v>359100</v>
      </c>
      <c r="G42" s="166">
        <v>393325</v>
      </c>
      <c r="H42" s="166">
        <v>402895</v>
      </c>
      <c r="I42" s="181">
        <f t="shared" ref="I42:I49" si="24">IFERROR(H42/G42-1,"-")</f>
        <v>2.4331023962372189E-2</v>
      </c>
      <c r="J42" s="167">
        <f t="shared" si="21"/>
        <v>53.007372654155496</v>
      </c>
      <c r="K42" s="166">
        <f t="shared" si="22"/>
        <v>9570</v>
      </c>
      <c r="L42" s="166">
        <f t="shared" si="23"/>
        <v>395435</v>
      </c>
      <c r="M42" s="167">
        <f t="shared" si="20"/>
        <v>0.12774003233330891</v>
      </c>
    </row>
    <row r="43" spans="2:13" x14ac:dyDescent="0.25">
      <c r="B43" s="165" t="s">
        <v>115</v>
      </c>
      <c r="C43" s="166">
        <v>11703</v>
      </c>
      <c r="D43" s="166">
        <v>5341</v>
      </c>
      <c r="E43" s="166">
        <v>21160</v>
      </c>
      <c r="F43" s="166">
        <v>25321</v>
      </c>
      <c r="G43" s="166">
        <v>24837</v>
      </c>
      <c r="H43" s="166">
        <v>27211</v>
      </c>
      <c r="I43" s="181">
        <f t="shared" si="24"/>
        <v>9.5583202480170604E-2</v>
      </c>
      <c r="J43" s="167">
        <f t="shared" si="21"/>
        <v>4.0947388129563755</v>
      </c>
      <c r="K43" s="166">
        <f t="shared" si="22"/>
        <v>2374</v>
      </c>
      <c r="L43" s="166">
        <f t="shared" si="23"/>
        <v>21870</v>
      </c>
      <c r="M43" s="167">
        <f t="shared" si="20"/>
        <v>8.6273942834278628E-3</v>
      </c>
    </row>
    <row r="44" spans="2:13" x14ac:dyDescent="0.25">
      <c r="B44" s="165" t="s">
        <v>118</v>
      </c>
      <c r="C44" s="166">
        <v>5799</v>
      </c>
      <c r="D44" s="166">
        <v>8908</v>
      </c>
      <c r="E44" s="166">
        <v>15136</v>
      </c>
      <c r="F44" s="166">
        <v>16940</v>
      </c>
      <c r="G44" s="166">
        <v>16916</v>
      </c>
      <c r="H44" s="166">
        <v>18167</v>
      </c>
      <c r="I44" s="181">
        <f t="shared" si="24"/>
        <v>7.3953653345944614E-2</v>
      </c>
      <c r="J44" s="167">
        <f t="shared" si="21"/>
        <v>1.0394027840143689</v>
      </c>
      <c r="K44" s="166">
        <f t="shared" si="22"/>
        <v>1251</v>
      </c>
      <c r="L44" s="166">
        <f t="shared" si="23"/>
        <v>9259</v>
      </c>
      <c r="M44" s="167">
        <f t="shared" si="20"/>
        <v>5.759945314285914E-3</v>
      </c>
    </row>
    <row r="45" spans="2:13" x14ac:dyDescent="0.25">
      <c r="B45" s="165" t="s">
        <v>125</v>
      </c>
      <c r="C45" s="166">
        <v>10447</v>
      </c>
      <c r="D45" s="166">
        <v>5935</v>
      </c>
      <c r="E45" s="166">
        <v>34591</v>
      </c>
      <c r="F45" s="166">
        <v>30080</v>
      </c>
      <c r="G45" s="166">
        <v>33155</v>
      </c>
      <c r="H45" s="166">
        <v>30167</v>
      </c>
      <c r="I45" s="181">
        <f t="shared" si="24"/>
        <v>-9.0122153521339121E-2</v>
      </c>
      <c r="J45" s="167">
        <f t="shared" si="21"/>
        <v>4.0828980623420383</v>
      </c>
      <c r="K45" s="166">
        <f t="shared" si="22"/>
        <v>-2988</v>
      </c>
      <c r="L45" s="166">
        <f t="shared" si="23"/>
        <v>24232</v>
      </c>
      <c r="M45" s="167">
        <f t="shared" si="20"/>
        <v>9.5646100234525865E-3</v>
      </c>
    </row>
    <row r="46" spans="2:13" x14ac:dyDescent="0.25">
      <c r="B46" s="165" t="s">
        <v>121</v>
      </c>
      <c r="C46" s="166">
        <v>9027</v>
      </c>
      <c r="D46" s="166">
        <v>4503</v>
      </c>
      <c r="E46" s="166">
        <v>21351</v>
      </c>
      <c r="F46" s="166">
        <v>24315</v>
      </c>
      <c r="G46" s="166">
        <v>26281</v>
      </c>
      <c r="H46" s="166">
        <v>22171</v>
      </c>
      <c r="I46" s="181">
        <f t="shared" si="24"/>
        <v>-0.156386743274609</v>
      </c>
      <c r="J46" s="167">
        <f t="shared" si="21"/>
        <v>3.9236064845658447</v>
      </c>
      <c r="K46" s="166">
        <f t="shared" si="22"/>
        <v>-4110</v>
      </c>
      <c r="L46" s="166">
        <f t="shared" si="23"/>
        <v>17668</v>
      </c>
      <c r="M46" s="167">
        <f t="shared" si="20"/>
        <v>7.0294351055778604E-3</v>
      </c>
    </row>
    <row r="47" spans="2:13" x14ac:dyDescent="0.25">
      <c r="B47" s="165" t="s">
        <v>130</v>
      </c>
      <c r="C47" s="166">
        <v>9587</v>
      </c>
      <c r="D47" s="166">
        <v>1207</v>
      </c>
      <c r="E47" s="166">
        <v>13129</v>
      </c>
      <c r="F47" s="166">
        <v>14938</v>
      </c>
      <c r="G47" s="166">
        <v>13612</v>
      </c>
      <c r="H47" s="166">
        <v>14019</v>
      </c>
      <c r="I47" s="181">
        <f t="shared" si="24"/>
        <v>2.9900088157507998E-2</v>
      </c>
      <c r="J47" s="167">
        <f t="shared" si="21"/>
        <v>10.614747307373653</v>
      </c>
      <c r="K47" s="166">
        <f t="shared" si="22"/>
        <v>407</v>
      </c>
      <c r="L47" s="166">
        <f t="shared" si="23"/>
        <v>12812</v>
      </c>
      <c r="M47" s="167">
        <f t="shared" si="20"/>
        <v>4.4447995464839667E-3</v>
      </c>
    </row>
    <row r="48" spans="2:13" x14ac:dyDescent="0.25">
      <c r="B48" s="165" t="s">
        <v>133</v>
      </c>
      <c r="C48" s="166">
        <v>15367</v>
      </c>
      <c r="D48" s="166">
        <v>1582</v>
      </c>
      <c r="E48" s="166">
        <v>11528</v>
      </c>
      <c r="F48" s="166">
        <v>14453</v>
      </c>
      <c r="G48" s="166">
        <v>14891</v>
      </c>
      <c r="H48" s="166">
        <v>11633</v>
      </c>
      <c r="I48" s="181">
        <f t="shared" si="24"/>
        <v>-0.21878987307769793</v>
      </c>
      <c r="J48" s="167">
        <f t="shared" si="21"/>
        <v>6.3533501896333755</v>
      </c>
      <c r="K48" s="166">
        <f t="shared" si="22"/>
        <v>-3258</v>
      </c>
      <c r="L48" s="166">
        <f t="shared" si="23"/>
        <v>10051</v>
      </c>
      <c r="M48" s="167">
        <f t="shared" si="20"/>
        <v>3.6883053801446599E-3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47363</v>
      </c>
      <c r="E49" s="171">
        <f t="shared" si="26"/>
        <v>188820</v>
      </c>
      <c r="F49" s="171">
        <f t="shared" ref="F49:H49" si="27">F41-SUM(F42:F48)</f>
        <v>201881</v>
      </c>
      <c r="G49" s="171">
        <f t="shared" si="27"/>
        <v>211878</v>
      </c>
      <c r="H49" s="171">
        <f t="shared" si="27"/>
        <v>233687</v>
      </c>
      <c r="I49" s="182">
        <f t="shared" si="24"/>
        <v>0.10293187589084285</v>
      </c>
      <c r="J49" s="172">
        <f t="shared" si="21"/>
        <v>3.9339568861769738</v>
      </c>
      <c r="K49" s="171">
        <f>H49-G49</f>
        <v>21809</v>
      </c>
      <c r="L49" s="171">
        <f t="shared" si="23"/>
        <v>186324</v>
      </c>
      <c r="M49" s="172">
        <f t="shared" si="20"/>
        <v>7.4091723490919373E-2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6896</v>
      </c>
      <c r="E51" s="178">
        <v>19165</v>
      </c>
      <c r="F51" s="178">
        <v>30246</v>
      </c>
      <c r="G51" s="178">
        <v>25739</v>
      </c>
      <c r="H51" s="178">
        <v>24470</v>
      </c>
      <c r="I51" s="179">
        <f>IFERROR(H51/G51-1,"-")</f>
        <v>-4.9302614709196169E-2</v>
      </c>
      <c r="J51" s="179">
        <f>IFERROR(H51/D51-1,"-")</f>
        <v>2.5484338747099766</v>
      </c>
      <c r="K51" s="178">
        <f>H51-G51</f>
        <v>-1269</v>
      </c>
      <c r="L51" s="178">
        <f>H51-D51</f>
        <v>17574</v>
      </c>
      <c r="M51" s="179">
        <f t="shared" ref="M51:M63" si="28">H51/H$9</f>
        <v>7.7583454527757091E-3</v>
      </c>
    </row>
    <row r="52" spans="2:13" x14ac:dyDescent="0.25">
      <c r="B52" s="161" t="s">
        <v>99</v>
      </c>
      <c r="C52" s="162">
        <v>1123</v>
      </c>
      <c r="D52" s="162">
        <v>2321</v>
      </c>
      <c r="E52" s="162">
        <v>2543</v>
      </c>
      <c r="F52" s="162">
        <v>13397</v>
      </c>
      <c r="G52" s="162">
        <v>7210</v>
      </c>
      <c r="H52" s="162">
        <v>4833</v>
      </c>
      <c r="I52" s="180">
        <f>IFERROR(H52/G52-1,"-")</f>
        <v>-0.32968099861303746</v>
      </c>
      <c r="J52" s="163">
        <f t="shared" ref="J52:J63" si="29">IFERROR(H52/D52-1,"-")</f>
        <v>1.0822921154674709</v>
      </c>
      <c r="K52" s="162">
        <f t="shared" ref="K52:K62" si="30">H52-G52</f>
        <v>-2377</v>
      </c>
      <c r="L52" s="162">
        <f t="shared" ref="L52:L63" si="31">H52-D52</f>
        <v>2512</v>
      </c>
      <c r="M52" s="163">
        <f t="shared" si="28"/>
        <v>1.532328711616878E-3</v>
      </c>
    </row>
    <row r="53" spans="2:13" x14ac:dyDescent="0.25">
      <c r="B53" s="165" t="s">
        <v>105</v>
      </c>
      <c r="C53" s="166">
        <v>538</v>
      </c>
      <c r="D53" s="166">
        <v>1161</v>
      </c>
      <c r="E53" s="166">
        <v>1046</v>
      </c>
      <c r="F53" s="166">
        <v>10008</v>
      </c>
      <c r="G53" s="166">
        <v>4880</v>
      </c>
      <c r="H53" s="166">
        <v>2885</v>
      </c>
      <c r="I53" s="181">
        <f>IFERROR(H53/G53-1,"-")</f>
        <v>-0.40881147540983609</v>
      </c>
      <c r="J53" s="167">
        <f t="shared" si="29"/>
        <v>1.4849267872523688</v>
      </c>
      <c r="K53" s="166">
        <f t="shared" si="30"/>
        <v>-1995</v>
      </c>
      <c r="L53" s="166">
        <f t="shared" si="31"/>
        <v>1724</v>
      </c>
      <c r="M53" s="167">
        <f t="shared" si="28"/>
        <v>9.1470480716215451E-4</v>
      </c>
    </row>
    <row r="54" spans="2:13" x14ac:dyDescent="0.25">
      <c r="B54" s="165" t="s">
        <v>102</v>
      </c>
      <c r="C54" s="166">
        <v>585</v>
      </c>
      <c r="D54" s="166">
        <v>1160</v>
      </c>
      <c r="E54" s="166">
        <v>1497</v>
      </c>
      <c r="F54" s="166">
        <v>3389</v>
      </c>
      <c r="G54" s="166">
        <v>2330</v>
      </c>
      <c r="H54" s="166">
        <v>1948</v>
      </c>
      <c r="I54" s="181">
        <f>IFERROR(H54/G54-1,"-")</f>
        <v>-0.16394849785407728</v>
      </c>
      <c r="J54" s="167">
        <f t="shared" si="29"/>
        <v>0.67931034482758612</v>
      </c>
      <c r="K54" s="166">
        <f t="shared" si="30"/>
        <v>-382</v>
      </c>
      <c r="L54" s="166">
        <f t="shared" si="31"/>
        <v>788</v>
      </c>
      <c r="M54" s="167">
        <f t="shared" si="28"/>
        <v>6.1762390445472333E-4</v>
      </c>
    </row>
    <row r="55" spans="2:13" x14ac:dyDescent="0.25">
      <c r="B55" s="161" t="s">
        <v>109</v>
      </c>
      <c r="C55" s="162">
        <v>8947</v>
      </c>
      <c r="D55" s="162">
        <v>4575</v>
      </c>
      <c r="E55" s="162">
        <v>16622</v>
      </c>
      <c r="F55" s="162">
        <v>16849</v>
      </c>
      <c r="G55" s="162">
        <v>18529</v>
      </c>
      <c r="H55" s="162">
        <v>19637</v>
      </c>
      <c r="I55" s="180">
        <f>IFERROR(H55/G55-1,"-")</f>
        <v>5.9798154244697477E-2</v>
      </c>
      <c r="J55" s="163">
        <f t="shared" si="29"/>
        <v>3.2922404371584699</v>
      </c>
      <c r="K55" s="162">
        <f t="shared" si="30"/>
        <v>1108</v>
      </c>
      <c r="L55" s="162">
        <f t="shared" si="31"/>
        <v>15062</v>
      </c>
      <c r="M55" s="163">
        <f t="shared" si="28"/>
        <v>6.2260167411588314E-3</v>
      </c>
    </row>
    <row r="56" spans="2:13" x14ac:dyDescent="0.25">
      <c r="B56" s="165" t="s">
        <v>112</v>
      </c>
      <c r="C56" s="166">
        <v>2897</v>
      </c>
      <c r="D56" s="166">
        <v>148</v>
      </c>
      <c r="E56" s="166">
        <v>6041</v>
      </c>
      <c r="F56" s="166">
        <v>5258</v>
      </c>
      <c r="G56" s="166">
        <v>6410</v>
      </c>
      <c r="H56" s="166">
        <v>6974</v>
      </c>
      <c r="I56" s="181">
        <f t="shared" ref="I56:I63" si="32">IFERROR(H56/G56-1,"-")</f>
        <v>8.7987519500779987E-2</v>
      </c>
      <c r="J56" s="167">
        <f t="shared" si="29"/>
        <v>46.121621621621621</v>
      </c>
      <c r="K56" s="166">
        <f t="shared" si="30"/>
        <v>564</v>
      </c>
      <c r="L56" s="166">
        <f t="shared" si="31"/>
        <v>6826</v>
      </c>
      <c r="M56" s="167">
        <f t="shared" si="28"/>
        <v>2.2111443068106988E-3</v>
      </c>
    </row>
    <row r="57" spans="2:13" x14ac:dyDescent="0.25">
      <c r="B57" s="165" t="s">
        <v>115</v>
      </c>
      <c r="C57" s="166">
        <v>2253</v>
      </c>
      <c r="D57" s="166">
        <v>1674</v>
      </c>
      <c r="E57" s="166">
        <v>3822</v>
      </c>
      <c r="F57" s="166">
        <v>2946</v>
      </c>
      <c r="G57" s="166">
        <v>3775</v>
      </c>
      <c r="H57" s="166">
        <v>3897</v>
      </c>
      <c r="I57" s="181">
        <f t="shared" si="32"/>
        <v>3.2317880794701992E-2</v>
      </c>
      <c r="J57" s="167">
        <f t="shared" si="29"/>
        <v>1.327956989247312</v>
      </c>
      <c r="K57" s="166">
        <f t="shared" si="30"/>
        <v>122</v>
      </c>
      <c r="L57" s="166">
        <f t="shared" si="31"/>
        <v>2223</v>
      </c>
      <c r="M57" s="167">
        <f t="shared" si="28"/>
        <v>1.2355648643018772E-3</v>
      </c>
    </row>
    <row r="58" spans="2:13" x14ac:dyDescent="0.25">
      <c r="B58" s="165" t="s">
        <v>118</v>
      </c>
      <c r="C58" s="166">
        <v>449</v>
      </c>
      <c r="D58" s="166">
        <v>722</v>
      </c>
      <c r="E58" s="166">
        <v>1296</v>
      </c>
      <c r="F58" s="166">
        <v>1740</v>
      </c>
      <c r="G58" s="166">
        <v>1290</v>
      </c>
      <c r="H58" s="166">
        <v>1375</v>
      </c>
      <c r="I58" s="181">
        <f t="shared" si="32"/>
        <v>6.5891472868216949E-2</v>
      </c>
      <c r="J58" s="167">
        <f t="shared" si="29"/>
        <v>0.90443213296398883</v>
      </c>
      <c r="K58" s="166">
        <f t="shared" si="30"/>
        <v>85</v>
      </c>
      <c r="L58" s="166">
        <f t="shared" si="31"/>
        <v>653</v>
      </c>
      <c r="M58" s="167">
        <f t="shared" si="28"/>
        <v>4.3595116459201473E-4</v>
      </c>
    </row>
    <row r="59" spans="2:13" x14ac:dyDescent="0.25">
      <c r="B59" s="165" t="s">
        <v>125</v>
      </c>
      <c r="C59" s="166">
        <v>218</v>
      </c>
      <c r="D59" s="166">
        <v>109</v>
      </c>
      <c r="E59" s="166">
        <v>491</v>
      </c>
      <c r="F59" s="166">
        <v>400</v>
      </c>
      <c r="G59" s="166">
        <v>591</v>
      </c>
      <c r="H59" s="166">
        <v>594</v>
      </c>
      <c r="I59" s="181">
        <f t="shared" si="32"/>
        <v>5.0761421319795996E-3</v>
      </c>
      <c r="J59" s="167">
        <f t="shared" si="29"/>
        <v>4.4495412844036695</v>
      </c>
      <c r="K59" s="166">
        <f t="shared" si="30"/>
        <v>3</v>
      </c>
      <c r="L59" s="166">
        <f t="shared" si="31"/>
        <v>485</v>
      </c>
      <c r="M59" s="167">
        <f t="shared" si="28"/>
        <v>1.8833090310375035E-4</v>
      </c>
    </row>
    <row r="60" spans="2:13" x14ac:dyDescent="0.25">
      <c r="B60" s="165" t="s">
        <v>121</v>
      </c>
      <c r="C60" s="166">
        <v>187</v>
      </c>
      <c r="D60" s="166">
        <v>164</v>
      </c>
      <c r="E60" s="166">
        <v>436</v>
      </c>
      <c r="F60" s="166">
        <v>398</v>
      </c>
      <c r="G60" s="166">
        <v>399</v>
      </c>
      <c r="H60" s="166">
        <v>541</v>
      </c>
      <c r="I60" s="181">
        <f t="shared" si="32"/>
        <v>0.35588972431077703</v>
      </c>
      <c r="J60" s="167">
        <f t="shared" si="29"/>
        <v>2.2987804878048781</v>
      </c>
      <c r="K60" s="166">
        <f t="shared" si="30"/>
        <v>142</v>
      </c>
      <c r="L60" s="166">
        <f t="shared" si="31"/>
        <v>377</v>
      </c>
      <c r="M60" s="167">
        <f t="shared" si="28"/>
        <v>1.7152696730493087E-4</v>
      </c>
    </row>
    <row r="61" spans="2:13" x14ac:dyDescent="0.25">
      <c r="B61" s="165" t="s">
        <v>130</v>
      </c>
      <c r="C61" s="166">
        <v>136</v>
      </c>
      <c r="D61" s="166">
        <v>39</v>
      </c>
      <c r="E61" s="166">
        <v>57</v>
      </c>
      <c r="F61" s="166">
        <v>156</v>
      </c>
      <c r="G61" s="166">
        <v>84</v>
      </c>
      <c r="H61" s="166">
        <v>172</v>
      </c>
      <c r="I61" s="181">
        <f t="shared" si="32"/>
        <v>1.0476190476190474</v>
      </c>
      <c r="J61" s="167">
        <f t="shared" si="29"/>
        <v>3.4102564102564106</v>
      </c>
      <c r="K61" s="166">
        <f t="shared" si="30"/>
        <v>88</v>
      </c>
      <c r="L61" s="166">
        <f t="shared" si="31"/>
        <v>133</v>
      </c>
      <c r="M61" s="167">
        <f t="shared" si="28"/>
        <v>5.453352749805566E-5</v>
      </c>
    </row>
    <row r="62" spans="2:13" x14ac:dyDescent="0.25">
      <c r="B62" s="165" t="s">
        <v>133</v>
      </c>
      <c r="C62" s="166">
        <v>201</v>
      </c>
      <c r="D62" s="166">
        <v>17</v>
      </c>
      <c r="E62" s="166">
        <v>95</v>
      </c>
      <c r="F62" s="166">
        <v>138</v>
      </c>
      <c r="G62" s="166">
        <v>86</v>
      </c>
      <c r="H62" s="166">
        <v>418</v>
      </c>
      <c r="I62" s="181">
        <f t="shared" si="32"/>
        <v>3.8604651162790695</v>
      </c>
      <c r="J62" s="167">
        <f t="shared" si="29"/>
        <v>23.588235294117649</v>
      </c>
      <c r="K62" s="166">
        <f t="shared" si="30"/>
        <v>332</v>
      </c>
      <c r="L62" s="166">
        <f t="shared" si="31"/>
        <v>401</v>
      </c>
      <c r="M62" s="167">
        <f t="shared" si="28"/>
        <v>1.3252915403597247E-4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1702</v>
      </c>
      <c r="E63" s="171">
        <f t="shared" si="34"/>
        <v>4384</v>
      </c>
      <c r="F63" s="171">
        <f t="shared" ref="F63:H63" si="35">F55-SUM(F56:F62)</f>
        <v>5813</v>
      </c>
      <c r="G63" s="171">
        <f t="shared" si="35"/>
        <v>5894</v>
      </c>
      <c r="H63" s="171">
        <f t="shared" si="35"/>
        <v>5666</v>
      </c>
      <c r="I63" s="182">
        <f t="shared" si="32"/>
        <v>-3.8683406854428282E-2</v>
      </c>
      <c r="J63" s="172">
        <f t="shared" si="29"/>
        <v>2.3290246768507639</v>
      </c>
      <c r="K63" s="171">
        <f>H63-G63</f>
        <v>-228</v>
      </c>
      <c r="L63" s="171">
        <f t="shared" si="31"/>
        <v>3964</v>
      </c>
      <c r="M63" s="172">
        <f t="shared" si="28"/>
        <v>1.7964358535115311E-3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19378</v>
      </c>
      <c r="E65" s="178">
        <v>91869</v>
      </c>
      <c r="F65" s="178">
        <v>109900</v>
      </c>
      <c r="G65" s="178">
        <v>133707</v>
      </c>
      <c r="H65" s="178">
        <v>111695</v>
      </c>
      <c r="I65" s="179">
        <f>IFERROR(H65/G65-1,"-")</f>
        <v>-0.16462862826927538</v>
      </c>
      <c r="J65" s="179">
        <f>IFERROR(H65/D65-1,"-")</f>
        <v>4.76401073382186</v>
      </c>
      <c r="K65" s="178">
        <f>H65-G65</f>
        <v>-22012</v>
      </c>
      <c r="L65" s="178">
        <f>H65-D65</f>
        <v>92317</v>
      </c>
      <c r="M65" s="179">
        <f t="shared" ref="M65:M77" si="36">H65/H$9</f>
        <v>3.5413502057530973E-2</v>
      </c>
    </row>
    <row r="66" spans="2:13" x14ac:dyDescent="0.25">
      <c r="B66" s="161" t="s">
        <v>99</v>
      </c>
      <c r="C66" s="162">
        <v>5545</v>
      </c>
      <c r="D66" s="162">
        <v>11048</v>
      </c>
      <c r="E66" s="162">
        <v>27158</v>
      </c>
      <c r="F66" s="162">
        <v>27541</v>
      </c>
      <c r="G66" s="162">
        <v>32909</v>
      </c>
      <c r="H66" s="162">
        <v>25581</v>
      </c>
      <c r="I66" s="180">
        <f>IFERROR(H66/G66-1,"-")</f>
        <v>-0.22267464827250905</v>
      </c>
      <c r="J66" s="163">
        <f t="shared" ref="J66:J77" si="37">IFERROR(H66/D66-1,"-")</f>
        <v>1.3154417089065893</v>
      </c>
      <c r="K66" s="162">
        <f t="shared" ref="K66:K76" si="38">H66-G66</f>
        <v>-7328</v>
      </c>
      <c r="L66" s="162">
        <f t="shared" ref="L66:L77" si="39">H66-D66</f>
        <v>14533</v>
      </c>
      <c r="M66" s="163">
        <f t="shared" si="36"/>
        <v>8.1105939937660566E-3</v>
      </c>
    </row>
    <row r="67" spans="2:13" x14ac:dyDescent="0.25">
      <c r="B67" s="165" t="s">
        <v>105</v>
      </c>
      <c r="C67" s="166">
        <v>2263</v>
      </c>
      <c r="D67" s="166">
        <v>10574</v>
      </c>
      <c r="E67" s="166">
        <v>21983</v>
      </c>
      <c r="F67" s="166">
        <v>20856</v>
      </c>
      <c r="G67" s="166">
        <v>19799</v>
      </c>
      <c r="H67" s="166">
        <v>10049</v>
      </c>
      <c r="I67" s="181">
        <f>IFERROR(H67/G67-1,"-")</f>
        <v>-0.49244911359159549</v>
      </c>
      <c r="J67" s="167">
        <f t="shared" si="37"/>
        <v>-4.9650085114431586E-2</v>
      </c>
      <c r="K67" s="166">
        <f t="shared" si="38"/>
        <v>-9750</v>
      </c>
      <c r="L67" s="166">
        <f t="shared" si="39"/>
        <v>-525</v>
      </c>
      <c r="M67" s="167">
        <f t="shared" si="36"/>
        <v>3.1860896385346588E-3</v>
      </c>
    </row>
    <row r="68" spans="2:13" x14ac:dyDescent="0.25">
      <c r="B68" s="165" t="s">
        <v>102</v>
      </c>
      <c r="C68" s="166">
        <v>3282</v>
      </c>
      <c r="D68" s="166">
        <v>474</v>
      </c>
      <c r="E68" s="166">
        <v>5175</v>
      </c>
      <c r="F68" s="166">
        <v>6685</v>
      </c>
      <c r="G68" s="166">
        <v>13110</v>
      </c>
      <c r="H68" s="166">
        <v>15532</v>
      </c>
      <c r="I68" s="181">
        <f>IFERROR(H68/G68-1,"-")</f>
        <v>0.184744469870328</v>
      </c>
      <c r="J68" s="167">
        <f t="shared" si="37"/>
        <v>31.767932489451475</v>
      </c>
      <c r="K68" s="166">
        <f t="shared" si="38"/>
        <v>2422</v>
      </c>
      <c r="L68" s="166">
        <f t="shared" si="39"/>
        <v>15058</v>
      </c>
      <c r="M68" s="167">
        <f t="shared" si="36"/>
        <v>4.9245043552313978E-3</v>
      </c>
    </row>
    <row r="69" spans="2:13" x14ac:dyDescent="0.25">
      <c r="B69" s="161" t="s">
        <v>109</v>
      </c>
      <c r="C69" s="162">
        <v>18528</v>
      </c>
      <c r="D69" s="162">
        <v>8330</v>
      </c>
      <c r="E69" s="162">
        <v>64711</v>
      </c>
      <c r="F69" s="162">
        <v>82359</v>
      </c>
      <c r="G69" s="162">
        <v>100798</v>
      </c>
      <c r="H69" s="162">
        <v>86114</v>
      </c>
      <c r="I69" s="180">
        <f>IFERROR(H69/G69-1,"-")</f>
        <v>-0.14567749360106352</v>
      </c>
      <c r="J69" s="163">
        <f t="shared" si="37"/>
        <v>9.3378151260504207</v>
      </c>
      <c r="K69" s="162">
        <f t="shared" si="38"/>
        <v>-14684</v>
      </c>
      <c r="L69" s="162">
        <f t="shared" si="39"/>
        <v>77784</v>
      </c>
      <c r="M69" s="163">
        <f t="shared" si="36"/>
        <v>2.7302908063764911E-2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28440</v>
      </c>
      <c r="F70" s="166">
        <v>30002</v>
      </c>
      <c r="G70" s="166">
        <v>42683</v>
      </c>
      <c r="H70" s="166">
        <v>43781</v>
      </c>
      <c r="I70" s="181">
        <f t="shared" ref="I70:I77" si="40">IFERROR(H70/G70-1,"-")</f>
        <v>2.5724527329381797E-2</v>
      </c>
      <c r="J70" s="167">
        <f t="shared" si="37"/>
        <v>48.921322690992021</v>
      </c>
      <c r="K70" s="166">
        <f t="shared" si="38"/>
        <v>1098</v>
      </c>
      <c r="L70" s="166">
        <f t="shared" si="39"/>
        <v>42904</v>
      </c>
      <c r="M70" s="167">
        <f t="shared" si="36"/>
        <v>1.3881002136002178E-2</v>
      </c>
    </row>
    <row r="71" spans="2:13" x14ac:dyDescent="0.25">
      <c r="B71" s="165" t="s">
        <v>115</v>
      </c>
      <c r="C71" s="166">
        <v>2105</v>
      </c>
      <c r="D71" s="166">
        <v>1276</v>
      </c>
      <c r="E71" s="166">
        <v>5592</v>
      </c>
      <c r="F71" s="166">
        <v>5853</v>
      </c>
      <c r="G71" s="166">
        <v>6151</v>
      </c>
      <c r="H71" s="166">
        <v>6122</v>
      </c>
      <c r="I71" s="181">
        <f t="shared" si="40"/>
        <v>-4.7146805397496605E-3</v>
      </c>
      <c r="J71" s="167">
        <f t="shared" si="37"/>
        <v>3.7978056426332287</v>
      </c>
      <c r="K71" s="166">
        <f t="shared" si="38"/>
        <v>-29</v>
      </c>
      <c r="L71" s="166">
        <f t="shared" si="39"/>
        <v>4846</v>
      </c>
      <c r="M71" s="167">
        <f t="shared" si="36"/>
        <v>1.9410131124598647E-3</v>
      </c>
    </row>
    <row r="72" spans="2:13" x14ac:dyDescent="0.25">
      <c r="B72" s="165" t="s">
        <v>118</v>
      </c>
      <c r="C72" s="166">
        <v>2465</v>
      </c>
      <c r="D72" s="166">
        <v>1376</v>
      </c>
      <c r="E72" s="166">
        <v>8342</v>
      </c>
      <c r="F72" s="166">
        <v>10358</v>
      </c>
      <c r="G72" s="166">
        <v>10999</v>
      </c>
      <c r="H72" s="166">
        <v>5823</v>
      </c>
      <c r="I72" s="181">
        <f t="shared" si="40"/>
        <v>-0.47058823529411764</v>
      </c>
      <c r="J72" s="167">
        <f t="shared" si="37"/>
        <v>3.2318313953488369</v>
      </c>
      <c r="K72" s="166">
        <f t="shared" si="38"/>
        <v>-5176</v>
      </c>
      <c r="L72" s="166">
        <f t="shared" si="39"/>
        <v>4447</v>
      </c>
      <c r="M72" s="167">
        <f t="shared" si="36"/>
        <v>1.8462135501231285E-3</v>
      </c>
    </row>
    <row r="73" spans="2:13" x14ac:dyDescent="0.25">
      <c r="B73" s="165" t="s">
        <v>125</v>
      </c>
      <c r="C73" s="166">
        <v>210</v>
      </c>
      <c r="D73" s="166">
        <v>425</v>
      </c>
      <c r="E73" s="166">
        <v>1776</v>
      </c>
      <c r="F73" s="166">
        <v>2310</v>
      </c>
      <c r="G73" s="166">
        <v>3644</v>
      </c>
      <c r="H73" s="166">
        <v>3147</v>
      </c>
      <c r="I73" s="181">
        <f t="shared" si="40"/>
        <v>-0.13638858397365528</v>
      </c>
      <c r="J73" s="167">
        <f t="shared" si="37"/>
        <v>6.4047058823529408</v>
      </c>
      <c r="K73" s="166">
        <f t="shared" si="38"/>
        <v>-497</v>
      </c>
      <c r="L73" s="166">
        <f t="shared" si="39"/>
        <v>2722</v>
      </c>
      <c r="M73" s="167">
        <f t="shared" si="36"/>
        <v>9.9777331997896019E-4</v>
      </c>
    </row>
    <row r="74" spans="2:13" x14ac:dyDescent="0.25">
      <c r="B74" s="165" t="s">
        <v>121</v>
      </c>
      <c r="C74" s="166">
        <v>472</v>
      </c>
      <c r="D74" s="166">
        <v>458</v>
      </c>
      <c r="E74" s="166">
        <v>1913</v>
      </c>
      <c r="F74" s="166">
        <v>2075</v>
      </c>
      <c r="G74" s="166">
        <v>2461</v>
      </c>
      <c r="H74" s="166">
        <v>1749</v>
      </c>
      <c r="I74" s="181">
        <f t="shared" si="40"/>
        <v>-0.28931328728159289</v>
      </c>
      <c r="J74" s="167">
        <f t="shared" si="37"/>
        <v>2.8187772925764194</v>
      </c>
      <c r="K74" s="166">
        <f t="shared" si="38"/>
        <v>-712</v>
      </c>
      <c r="L74" s="166">
        <f t="shared" si="39"/>
        <v>1291</v>
      </c>
      <c r="M74" s="167">
        <f t="shared" si="36"/>
        <v>5.5452988136104274E-4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1049</v>
      </c>
      <c r="F75" s="166">
        <v>3230</v>
      </c>
      <c r="G75" s="166">
        <v>2216</v>
      </c>
      <c r="H75" s="166">
        <v>1542</v>
      </c>
      <c r="I75" s="181">
        <f t="shared" si="40"/>
        <v>-0.30415162454873645</v>
      </c>
      <c r="J75" s="167">
        <f t="shared" si="37"/>
        <v>1541</v>
      </c>
      <c r="K75" s="166">
        <f t="shared" si="38"/>
        <v>-674</v>
      </c>
      <c r="L75" s="166">
        <f t="shared" si="39"/>
        <v>1541</v>
      </c>
      <c r="M75" s="167">
        <f t="shared" si="36"/>
        <v>4.8889941512791761E-4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428</v>
      </c>
      <c r="F76" s="166">
        <v>963</v>
      </c>
      <c r="G76" s="166">
        <v>1641</v>
      </c>
      <c r="H76" s="166">
        <v>1869</v>
      </c>
      <c r="I76" s="181">
        <f t="shared" si="40"/>
        <v>0.13893967093235826</v>
      </c>
      <c r="J76" s="167" t="str">
        <f t="shared" si="37"/>
        <v>-</v>
      </c>
      <c r="K76" s="166">
        <f t="shared" si="38"/>
        <v>228</v>
      </c>
      <c r="L76" s="166">
        <f t="shared" si="39"/>
        <v>1869</v>
      </c>
      <c r="M76" s="167">
        <f t="shared" si="36"/>
        <v>5.9257652845270947E-4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3917</v>
      </c>
      <c r="E77" s="171">
        <f t="shared" si="42"/>
        <v>17171</v>
      </c>
      <c r="F77" s="171">
        <f t="shared" ref="F77:H77" si="43">F69-SUM(F70:F76)</f>
        <v>27568</v>
      </c>
      <c r="G77" s="171">
        <f t="shared" si="43"/>
        <v>31003</v>
      </c>
      <c r="H77" s="171">
        <f t="shared" si="43"/>
        <v>22081</v>
      </c>
      <c r="I77" s="182">
        <f t="shared" si="40"/>
        <v>-0.28777860207076733</v>
      </c>
      <c r="J77" s="172">
        <f t="shared" si="37"/>
        <v>4.6372223640541232</v>
      </c>
      <c r="K77" s="171">
        <f>H77-G77</f>
        <v>-8922</v>
      </c>
      <c r="L77" s="171">
        <f t="shared" si="39"/>
        <v>18164</v>
      </c>
      <c r="M77" s="172">
        <f t="shared" si="36"/>
        <v>7.00090012025911E-3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111657</v>
      </c>
      <c r="E79" s="178">
        <v>395281</v>
      </c>
      <c r="F79" s="178">
        <v>453294</v>
      </c>
      <c r="G79" s="178">
        <v>524679</v>
      </c>
      <c r="H79" s="178">
        <v>537199</v>
      </c>
      <c r="I79" s="179">
        <f>IFERROR(H79/G79-1,"-")</f>
        <v>2.3862209084030361E-2</v>
      </c>
      <c r="J79" s="179">
        <f>IFERROR(H79/D79-1,"-")</f>
        <v>3.81115380137385</v>
      </c>
      <c r="K79" s="178">
        <f>H79-G79</f>
        <v>12520</v>
      </c>
      <c r="L79" s="178">
        <f>H79-D79</f>
        <v>425542</v>
      </c>
      <c r="M79" s="179">
        <f t="shared" ref="M79:M91" si="44">H79/H$9</f>
        <v>0.17032183975830234</v>
      </c>
    </row>
    <row r="80" spans="2:13" x14ac:dyDescent="0.25">
      <c r="B80" s="161" t="s">
        <v>99</v>
      </c>
      <c r="C80" s="162">
        <v>47060</v>
      </c>
      <c r="D80" s="162">
        <v>66876</v>
      </c>
      <c r="E80" s="162">
        <v>197068</v>
      </c>
      <c r="F80" s="162">
        <v>205761</v>
      </c>
      <c r="G80" s="162">
        <v>223593</v>
      </c>
      <c r="H80" s="162">
        <v>232483</v>
      </c>
      <c r="I80" s="180">
        <f>IFERROR(H80/G80-1,"-")</f>
        <v>3.9759742031280076E-2</v>
      </c>
      <c r="J80" s="163">
        <f t="shared" ref="J80:J91" si="45">IFERROR(H80/D80-1,"-")</f>
        <v>2.4763293259166219</v>
      </c>
      <c r="K80" s="162">
        <f t="shared" ref="K80:K90" si="46">H80-G80</f>
        <v>8890</v>
      </c>
      <c r="L80" s="162">
        <f t="shared" ref="L80:L91" si="47">H80-D80</f>
        <v>165607</v>
      </c>
      <c r="M80" s="163">
        <f t="shared" si="44"/>
        <v>7.370998879843299E-2</v>
      </c>
    </row>
    <row r="81" spans="2:13" x14ac:dyDescent="0.25">
      <c r="B81" s="165" t="s">
        <v>105</v>
      </c>
      <c r="C81" s="166">
        <v>8752</v>
      </c>
      <c r="D81" s="166">
        <v>27671</v>
      </c>
      <c r="E81" s="166">
        <v>57851</v>
      </c>
      <c r="F81" s="166">
        <v>55853</v>
      </c>
      <c r="G81" s="166">
        <v>65310</v>
      </c>
      <c r="H81" s="166">
        <v>55165</v>
      </c>
      <c r="I81" s="181">
        <f>IFERROR(H81/G81-1,"-")</f>
        <v>-0.15533608941969068</v>
      </c>
      <c r="J81" s="167">
        <f t="shared" si="45"/>
        <v>0.99360341151385922</v>
      </c>
      <c r="K81" s="166">
        <f t="shared" si="46"/>
        <v>-10145</v>
      </c>
      <c r="L81" s="166">
        <f t="shared" si="47"/>
        <v>27494</v>
      </c>
      <c r="M81" s="167">
        <f t="shared" si="44"/>
        <v>1.7490360723431631E-2</v>
      </c>
    </row>
    <row r="82" spans="2:13" x14ac:dyDescent="0.25">
      <c r="B82" s="165" t="s">
        <v>102</v>
      </c>
      <c r="C82" s="166">
        <v>38308</v>
      </c>
      <c r="D82" s="166">
        <v>39205</v>
      </c>
      <c r="E82" s="166">
        <v>139217</v>
      </c>
      <c r="F82" s="166">
        <v>149908</v>
      </c>
      <c r="G82" s="166">
        <v>158283</v>
      </c>
      <c r="H82" s="166">
        <v>177318</v>
      </c>
      <c r="I82" s="181">
        <f>IFERROR(H82/G82-1,"-")</f>
        <v>0.12025928242451811</v>
      </c>
      <c r="J82" s="167">
        <f t="shared" si="45"/>
        <v>3.5228414743017469</v>
      </c>
      <c r="K82" s="166">
        <f t="shared" si="46"/>
        <v>19035</v>
      </c>
      <c r="L82" s="166">
        <f t="shared" si="47"/>
        <v>138113</v>
      </c>
      <c r="M82" s="167">
        <f t="shared" si="44"/>
        <v>5.6219628075001353E-2</v>
      </c>
    </row>
    <row r="83" spans="2:13" x14ac:dyDescent="0.25">
      <c r="B83" s="161" t="s">
        <v>109</v>
      </c>
      <c r="C83" s="162">
        <v>95182</v>
      </c>
      <c r="D83" s="162">
        <v>44781</v>
      </c>
      <c r="E83" s="162">
        <v>198213</v>
      </c>
      <c r="F83" s="162">
        <v>247533</v>
      </c>
      <c r="G83" s="162">
        <v>301086</v>
      </c>
      <c r="H83" s="162">
        <v>304716</v>
      </c>
      <c r="I83" s="180">
        <f>IFERROR(H83/G83-1,"-")</f>
        <v>1.2056355991311385E-2</v>
      </c>
      <c r="J83" s="163">
        <f t="shared" si="45"/>
        <v>5.8045823005292423</v>
      </c>
      <c r="K83" s="162">
        <f t="shared" si="46"/>
        <v>3630</v>
      </c>
      <c r="L83" s="162">
        <f t="shared" si="47"/>
        <v>259935</v>
      </c>
      <c r="M83" s="163">
        <f t="shared" si="44"/>
        <v>9.661185095986935E-2</v>
      </c>
    </row>
    <row r="84" spans="2:13" x14ac:dyDescent="0.25">
      <c r="B84" s="165" t="s">
        <v>112</v>
      </c>
      <c r="C84" s="166">
        <v>16800</v>
      </c>
      <c r="D84" s="166">
        <v>2961</v>
      </c>
      <c r="E84" s="166">
        <v>37751</v>
      </c>
      <c r="F84" s="166">
        <v>48955</v>
      </c>
      <c r="G84" s="166">
        <v>61329</v>
      </c>
      <c r="H84" s="166">
        <v>63877</v>
      </c>
      <c r="I84" s="181">
        <f t="shared" ref="I84:I91" si="48">IFERROR(H84/G84-1,"-")</f>
        <v>4.1546413605308974E-2</v>
      </c>
      <c r="J84" s="167">
        <f t="shared" si="45"/>
        <v>20.572779466396486</v>
      </c>
      <c r="K84" s="166">
        <f t="shared" si="46"/>
        <v>2548</v>
      </c>
      <c r="L84" s="166">
        <f t="shared" si="47"/>
        <v>60916</v>
      </c>
      <c r="M84" s="167">
        <f t="shared" si="44"/>
        <v>2.0252547302286636E-2</v>
      </c>
    </row>
    <row r="85" spans="2:13" x14ac:dyDescent="0.25">
      <c r="B85" s="165" t="s">
        <v>115</v>
      </c>
      <c r="C85" s="166">
        <v>32881</v>
      </c>
      <c r="D85" s="166">
        <v>9932</v>
      </c>
      <c r="E85" s="166">
        <v>60603</v>
      </c>
      <c r="F85" s="166">
        <v>71651</v>
      </c>
      <c r="G85" s="166">
        <v>81362</v>
      </c>
      <c r="H85" s="166">
        <v>79701</v>
      </c>
      <c r="I85" s="181">
        <f t="shared" si="48"/>
        <v>-2.041493571937758E-2</v>
      </c>
      <c r="J85" s="167">
        <f t="shared" si="45"/>
        <v>7.0246677406363265</v>
      </c>
      <c r="K85" s="166">
        <f t="shared" si="46"/>
        <v>-1661</v>
      </c>
      <c r="L85" s="166">
        <f t="shared" si="47"/>
        <v>69769</v>
      </c>
      <c r="M85" s="167">
        <f t="shared" si="44"/>
        <v>2.5269631832107755E-2</v>
      </c>
    </row>
    <row r="86" spans="2:13" x14ac:dyDescent="0.25">
      <c r="B86" s="165" t="s">
        <v>118</v>
      </c>
      <c r="C86" s="166">
        <v>5852</v>
      </c>
      <c r="D86" s="166">
        <v>7948</v>
      </c>
      <c r="E86" s="166">
        <v>17790</v>
      </c>
      <c r="F86" s="166">
        <v>22741</v>
      </c>
      <c r="G86" s="166">
        <v>34253</v>
      </c>
      <c r="H86" s="166">
        <v>34366</v>
      </c>
      <c r="I86" s="181">
        <f t="shared" si="48"/>
        <v>3.2989811111434619E-3</v>
      </c>
      <c r="J86" s="167">
        <f t="shared" si="45"/>
        <v>3.3238550578761954</v>
      </c>
      <c r="K86" s="166">
        <f t="shared" si="46"/>
        <v>113</v>
      </c>
      <c r="L86" s="166">
        <f t="shared" si="47"/>
        <v>26418</v>
      </c>
      <c r="M86" s="167">
        <f t="shared" si="44"/>
        <v>1.0895925616268492E-2</v>
      </c>
    </row>
    <row r="87" spans="2:13" x14ac:dyDescent="0.25">
      <c r="B87" s="165" t="s">
        <v>125</v>
      </c>
      <c r="C87" s="166">
        <v>1464</v>
      </c>
      <c r="D87" s="166">
        <v>1117</v>
      </c>
      <c r="E87" s="166">
        <v>5814</v>
      </c>
      <c r="F87" s="166">
        <v>5821</v>
      </c>
      <c r="G87" s="166">
        <v>9717</v>
      </c>
      <c r="H87" s="166">
        <v>8720</v>
      </c>
      <c r="I87" s="181">
        <f t="shared" si="48"/>
        <v>-0.1026036842646908</v>
      </c>
      <c r="J87" s="167">
        <f t="shared" si="45"/>
        <v>6.8066248880931068</v>
      </c>
      <c r="K87" s="166">
        <f t="shared" si="46"/>
        <v>-997</v>
      </c>
      <c r="L87" s="166">
        <f t="shared" si="47"/>
        <v>7603</v>
      </c>
      <c r="M87" s="167">
        <f t="shared" si="44"/>
        <v>2.7647230219944498E-3</v>
      </c>
    </row>
    <row r="88" spans="2:13" x14ac:dyDescent="0.25">
      <c r="B88" s="165" t="s">
        <v>121</v>
      </c>
      <c r="C88" s="166">
        <v>1087</v>
      </c>
      <c r="D88" s="166">
        <v>1121</v>
      </c>
      <c r="E88" s="166">
        <v>3404</v>
      </c>
      <c r="F88" s="166">
        <v>3573</v>
      </c>
      <c r="G88" s="166">
        <v>4856</v>
      </c>
      <c r="H88" s="166">
        <v>4784</v>
      </c>
      <c r="I88" s="181">
        <f t="shared" si="48"/>
        <v>-1.4827018121911006E-2</v>
      </c>
      <c r="J88" s="167">
        <f t="shared" si="45"/>
        <v>3.2676181980374661</v>
      </c>
      <c r="K88" s="166">
        <f t="shared" si="46"/>
        <v>-72</v>
      </c>
      <c r="L88" s="166">
        <f t="shared" si="47"/>
        <v>3663</v>
      </c>
      <c r="M88" s="167">
        <f t="shared" si="44"/>
        <v>1.5167929973877805E-3</v>
      </c>
    </row>
    <row r="89" spans="2:13" x14ac:dyDescent="0.25">
      <c r="B89" s="165" t="s">
        <v>130</v>
      </c>
      <c r="C89" s="166">
        <v>3002</v>
      </c>
      <c r="D89" s="166">
        <v>250</v>
      </c>
      <c r="E89" s="166">
        <v>3773</v>
      </c>
      <c r="F89" s="166">
        <v>5364</v>
      </c>
      <c r="G89" s="166">
        <v>4537</v>
      </c>
      <c r="H89" s="166">
        <v>4864</v>
      </c>
      <c r="I89" s="181">
        <f t="shared" si="48"/>
        <v>7.2074057747410158E-2</v>
      </c>
      <c r="J89" s="167">
        <f t="shared" si="45"/>
        <v>18.456</v>
      </c>
      <c r="K89" s="166">
        <f t="shared" si="46"/>
        <v>327</v>
      </c>
      <c r="L89" s="166">
        <f t="shared" si="47"/>
        <v>4614</v>
      </c>
      <c r="M89" s="167">
        <f t="shared" si="44"/>
        <v>1.5421574287822252E-3</v>
      </c>
    </row>
    <row r="90" spans="2:13" x14ac:dyDescent="0.25">
      <c r="B90" s="165" t="s">
        <v>133</v>
      </c>
      <c r="C90" s="166">
        <v>4636</v>
      </c>
      <c r="D90" s="166">
        <v>445</v>
      </c>
      <c r="E90" s="166">
        <v>3304</v>
      </c>
      <c r="F90" s="166">
        <v>5775</v>
      </c>
      <c r="G90" s="166">
        <v>6008</v>
      </c>
      <c r="H90" s="166">
        <v>4065</v>
      </c>
      <c r="I90" s="181">
        <f t="shared" si="48"/>
        <v>-0.32340213049267641</v>
      </c>
      <c r="J90" s="167">
        <f t="shared" si="45"/>
        <v>8.1348314606741567</v>
      </c>
      <c r="K90" s="166">
        <f t="shared" si="46"/>
        <v>-1943</v>
      </c>
      <c r="L90" s="166">
        <f t="shared" si="47"/>
        <v>3620</v>
      </c>
      <c r="M90" s="167">
        <f t="shared" si="44"/>
        <v>1.2888301702302107E-3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21007</v>
      </c>
      <c r="E91" s="171">
        <f t="shared" si="50"/>
        <v>65774</v>
      </c>
      <c r="F91" s="171">
        <f t="shared" ref="F91:H91" si="51">F83-SUM(F84:F90)</f>
        <v>83653</v>
      </c>
      <c r="G91" s="171">
        <f t="shared" si="51"/>
        <v>99024</v>
      </c>
      <c r="H91" s="171">
        <f t="shared" si="51"/>
        <v>104339</v>
      </c>
      <c r="I91" s="182">
        <f t="shared" si="48"/>
        <v>5.3673856842785694E-2</v>
      </c>
      <c r="J91" s="172">
        <f t="shared" si="45"/>
        <v>3.9668681867948781</v>
      </c>
      <c r="K91" s="171">
        <f>H91-G91</f>
        <v>5315</v>
      </c>
      <c r="L91" s="171">
        <f t="shared" si="47"/>
        <v>83332</v>
      </c>
      <c r="M91" s="172">
        <f t="shared" si="44"/>
        <v>3.3081242590811799E-2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14230</v>
      </c>
      <c r="E93" s="178">
        <v>28946</v>
      </c>
      <c r="F93" s="178">
        <v>35023</v>
      </c>
      <c r="G93" s="178">
        <v>33791</v>
      </c>
      <c r="H93" s="178">
        <v>31909</v>
      </c>
      <c r="I93" s="179">
        <f>IFERROR(H93/G93-1,"-")</f>
        <v>-5.5695303483175973E-2</v>
      </c>
      <c r="J93" s="179">
        <f>IFERROR(H93/D93-1,"-")</f>
        <v>1.2423752635277583</v>
      </c>
      <c r="K93" s="178">
        <f>H93-G93</f>
        <v>-1882</v>
      </c>
      <c r="L93" s="178">
        <f>H93-D93</f>
        <v>17679</v>
      </c>
      <c r="M93" s="179">
        <f t="shared" ref="M93:M105" si="52">H93/H$9</f>
        <v>1.0116920517066617E-2</v>
      </c>
    </row>
    <row r="94" spans="2:13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3">
        <f t="shared" ref="J94:J105" si="53">IFERROR(H94/D94-1,"-")</f>
        <v>1.1112585711125855</v>
      </c>
      <c r="K94" s="162">
        <f t="shared" ref="K94:K104" si="54">H94-G94</f>
        <v>-1253</v>
      </c>
      <c r="L94" s="162">
        <f t="shared" ref="L94:L105" si="55">H94-D94</f>
        <v>10048</v>
      </c>
      <c r="M94" s="163">
        <f t="shared" si="52"/>
        <v>6.052587441499317E-3</v>
      </c>
    </row>
    <row r="95" spans="2:13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7">
        <f t="shared" si="53"/>
        <v>0.27216874872004926</v>
      </c>
      <c r="K95" s="166">
        <f t="shared" si="54"/>
        <v>-68</v>
      </c>
      <c r="L95" s="166">
        <f t="shared" si="55"/>
        <v>1329</v>
      </c>
      <c r="M95" s="167">
        <f t="shared" si="52"/>
        <v>1.9695480977786149E-3</v>
      </c>
    </row>
    <row r="96" spans="2:13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7">
        <f t="shared" si="53"/>
        <v>2.0964174080307765</v>
      </c>
      <c r="K96" s="166">
        <f t="shared" si="54"/>
        <v>-1185</v>
      </c>
      <c r="L96" s="166">
        <f t="shared" si="55"/>
        <v>8719</v>
      </c>
      <c r="M96" s="167">
        <f t="shared" si="52"/>
        <v>4.0830393437207022E-3</v>
      </c>
    </row>
    <row r="97" spans="2:13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3">
        <f t="shared" si="53"/>
        <v>1.470894371626831</v>
      </c>
      <c r="K97" s="162">
        <f t="shared" si="54"/>
        <v>-629</v>
      </c>
      <c r="L97" s="162">
        <f t="shared" si="55"/>
        <v>7631</v>
      </c>
      <c r="M97" s="163">
        <f t="shared" si="52"/>
        <v>4.0643330755672996E-3</v>
      </c>
    </row>
    <row r="98" spans="2:13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56">IFERROR(H98/G98-1,"-")</f>
        <v>-0.15542228885557219</v>
      </c>
      <c r="J98" s="167">
        <f t="shared" si="53"/>
        <v>7.7113402061855663</v>
      </c>
      <c r="K98" s="166">
        <f t="shared" si="54"/>
        <v>-311</v>
      </c>
      <c r="L98" s="166">
        <f t="shared" si="55"/>
        <v>1496</v>
      </c>
      <c r="M98" s="167">
        <f t="shared" si="52"/>
        <v>5.3582361320763988E-4</v>
      </c>
    </row>
    <row r="99" spans="2:13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56"/>
        <v>-0.12093379257558357</v>
      </c>
      <c r="J99" s="167">
        <f t="shared" si="53"/>
        <v>1.9486521181001284</v>
      </c>
      <c r="K99" s="166">
        <f t="shared" si="54"/>
        <v>-316</v>
      </c>
      <c r="L99" s="166">
        <f t="shared" si="55"/>
        <v>1518</v>
      </c>
      <c r="M99" s="167">
        <f t="shared" si="52"/>
        <v>7.2827623641298753E-4</v>
      </c>
    </row>
    <row r="100" spans="2:13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56"/>
        <v>-4.1041482789055617E-2</v>
      </c>
      <c r="J100" s="167">
        <f t="shared" si="53"/>
        <v>5.2810077519379828E-2</v>
      </c>
      <c r="K100" s="166">
        <f t="shared" si="54"/>
        <v>-93</v>
      </c>
      <c r="L100" s="166">
        <f t="shared" si="55"/>
        <v>109</v>
      </c>
      <c r="M100" s="167">
        <f t="shared" si="52"/>
        <v>6.8896136775159847E-4</v>
      </c>
    </row>
    <row r="101" spans="2:13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56"/>
        <v>-7.9744816586921896E-3</v>
      </c>
      <c r="J101" s="167">
        <f t="shared" si="53"/>
        <v>5.2828282828282829</v>
      </c>
      <c r="K101" s="166">
        <f t="shared" si="54"/>
        <v>-5</v>
      </c>
      <c r="L101" s="166">
        <f t="shared" si="55"/>
        <v>523</v>
      </c>
      <c r="M101" s="167">
        <f t="shared" si="52"/>
        <v>1.9720845409180592E-4</v>
      </c>
    </row>
    <row r="102" spans="2:13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56"/>
        <v>-2.9684601113172504E-2</v>
      </c>
      <c r="J102" s="167">
        <f t="shared" si="53"/>
        <v>1.6548223350253806</v>
      </c>
      <c r="K102" s="166">
        <f t="shared" si="54"/>
        <v>-16</v>
      </c>
      <c r="L102" s="166">
        <f t="shared" si="55"/>
        <v>326</v>
      </c>
      <c r="M102" s="167">
        <f t="shared" si="52"/>
        <v>1.6581997024118087E-4</v>
      </c>
    </row>
    <row r="103" spans="2:13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56"/>
        <v>-4.9689440993788803E-2</v>
      </c>
      <c r="J103" s="167">
        <f t="shared" si="53"/>
        <v>7.0526315789473681</v>
      </c>
      <c r="K103" s="166">
        <f t="shared" si="54"/>
        <v>-8</v>
      </c>
      <c r="L103" s="166">
        <f t="shared" si="55"/>
        <v>134</v>
      </c>
      <c r="M103" s="167">
        <f t="shared" si="52"/>
        <v>4.8509475041875092E-5</v>
      </c>
    </row>
    <row r="104" spans="2:13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56"/>
        <v>-0.44194756554307113</v>
      </c>
      <c r="J104" s="167">
        <f t="shared" si="53"/>
        <v>2.3863636363636362</v>
      </c>
      <c r="K104" s="166">
        <f t="shared" si="54"/>
        <v>-118</v>
      </c>
      <c r="L104" s="166">
        <f t="shared" si="55"/>
        <v>105</v>
      </c>
      <c r="M104" s="167">
        <f t="shared" si="52"/>
        <v>4.7241253472152864E-5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1792</v>
      </c>
      <c r="E105" s="171">
        <f t="shared" si="58"/>
        <v>3475</v>
      </c>
      <c r="F105" s="171">
        <f t="shared" ref="F105:H105" si="59">F97-SUM(F98:F104)</f>
        <v>4596</v>
      </c>
      <c r="G105" s="171">
        <f t="shared" si="59"/>
        <v>4974</v>
      </c>
      <c r="H105" s="171">
        <f t="shared" si="59"/>
        <v>5212</v>
      </c>
      <c r="I105" s="182">
        <f t="shared" si="56"/>
        <v>4.7848813831925963E-2</v>
      </c>
      <c r="J105" s="172">
        <f t="shared" si="53"/>
        <v>1.9084821428571428</v>
      </c>
      <c r="K105" s="171">
        <f>H105-G105</f>
        <v>238</v>
      </c>
      <c r="L105" s="171">
        <f t="shared" si="55"/>
        <v>3420</v>
      </c>
      <c r="M105" s="172">
        <f t="shared" si="52"/>
        <v>1.6524927053480586E-3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43336</v>
      </c>
      <c r="E107" s="178">
        <v>107595</v>
      </c>
      <c r="F107" s="178">
        <v>148504</v>
      </c>
      <c r="G107" s="178">
        <v>138865</v>
      </c>
      <c r="H107" s="178">
        <v>154252</v>
      </c>
      <c r="I107" s="179">
        <f>IFERROR(H107/G107-1,"-")</f>
        <v>0.1108054585388687</v>
      </c>
      <c r="J107" s="179">
        <f>IFERROR(H107/D107-1,"-")</f>
        <v>2.5594424958464095</v>
      </c>
      <c r="K107" s="178">
        <f>H107-G107</f>
        <v>15387</v>
      </c>
      <c r="L107" s="178">
        <f>H107-D107</f>
        <v>110916</v>
      </c>
      <c r="M107" s="179">
        <f t="shared" ref="M107:M119" si="60">H107/H$9</f>
        <v>4.8906428393198149E-2</v>
      </c>
    </row>
    <row r="108" spans="2:13" x14ac:dyDescent="0.25">
      <c r="B108" s="161" t="s">
        <v>99</v>
      </c>
      <c r="C108" s="162">
        <v>7208</v>
      </c>
      <c r="D108" s="162">
        <v>25544</v>
      </c>
      <c r="E108" s="162">
        <v>24458</v>
      </c>
      <c r="F108" s="162">
        <v>31500</v>
      </c>
      <c r="G108" s="162">
        <v>28196</v>
      </c>
      <c r="H108" s="162">
        <v>33627</v>
      </c>
      <c r="I108" s="180">
        <f>IFERROR(H108/G108-1,"-")</f>
        <v>0.19261597389700658</v>
      </c>
      <c r="J108" s="163">
        <f t="shared" ref="J108:J119" si="61">IFERROR(H108/D108-1,"-")</f>
        <v>0.31643438772314436</v>
      </c>
      <c r="K108" s="162">
        <f t="shared" ref="K108:K118" si="62">H108-G108</f>
        <v>5431</v>
      </c>
      <c r="L108" s="162">
        <f t="shared" ref="L108:L119" si="63">H108-D108</f>
        <v>8083</v>
      </c>
      <c r="M108" s="163">
        <f t="shared" si="60"/>
        <v>1.0661621681262312E-2</v>
      </c>
    </row>
    <row r="109" spans="2:13" x14ac:dyDescent="0.25">
      <c r="B109" s="165" t="s">
        <v>105</v>
      </c>
      <c r="C109" s="166">
        <v>1451</v>
      </c>
      <c r="D109" s="166">
        <v>16373</v>
      </c>
      <c r="E109" s="166">
        <v>8840</v>
      </c>
      <c r="F109" s="166">
        <v>12945</v>
      </c>
      <c r="G109" s="166">
        <v>8706</v>
      </c>
      <c r="H109" s="166">
        <v>12973</v>
      </c>
      <c r="I109" s="181">
        <f>IFERROR(H109/G109-1,"-")</f>
        <v>0.49012175511141742</v>
      </c>
      <c r="J109" s="167">
        <f t="shared" si="61"/>
        <v>-0.20765895071153728</v>
      </c>
      <c r="K109" s="166">
        <f t="shared" si="62"/>
        <v>4267</v>
      </c>
      <c r="L109" s="166">
        <f t="shared" si="63"/>
        <v>-3400</v>
      </c>
      <c r="M109" s="167">
        <f t="shared" si="60"/>
        <v>4.1131596060016047E-3</v>
      </c>
    </row>
    <row r="110" spans="2:13" x14ac:dyDescent="0.25">
      <c r="B110" s="165" t="s">
        <v>102</v>
      </c>
      <c r="C110" s="166">
        <v>5757</v>
      </c>
      <c r="D110" s="166">
        <v>9171</v>
      </c>
      <c r="E110" s="166">
        <v>15618</v>
      </c>
      <c r="F110" s="166">
        <v>18555</v>
      </c>
      <c r="G110" s="166">
        <v>19490</v>
      </c>
      <c r="H110" s="166">
        <v>20654</v>
      </c>
      <c r="I110" s="181">
        <f>IFERROR(H110/G110-1,"-")</f>
        <v>5.9722934838378761E-2</v>
      </c>
      <c r="J110" s="167">
        <f t="shared" si="61"/>
        <v>1.2520990077417946</v>
      </c>
      <c r="K110" s="166">
        <f t="shared" si="62"/>
        <v>1164</v>
      </c>
      <c r="L110" s="166">
        <f t="shared" si="63"/>
        <v>11483</v>
      </c>
      <c r="M110" s="167">
        <f t="shared" si="60"/>
        <v>6.5484620752607071E-3</v>
      </c>
    </row>
    <row r="111" spans="2:13" x14ac:dyDescent="0.25">
      <c r="B111" s="161" t="s">
        <v>109</v>
      </c>
      <c r="C111" s="162">
        <v>28801</v>
      </c>
      <c r="D111" s="162">
        <v>17792</v>
      </c>
      <c r="E111" s="162">
        <v>83137</v>
      </c>
      <c r="F111" s="162">
        <v>117004</v>
      </c>
      <c r="G111" s="162">
        <v>110669</v>
      </c>
      <c r="H111" s="162">
        <v>120625</v>
      </c>
      <c r="I111" s="180">
        <f>IFERROR(H111/G111-1,"-")</f>
        <v>8.9961958633402395E-2</v>
      </c>
      <c r="J111" s="163">
        <f t="shared" si="61"/>
        <v>5.7797324640287773</v>
      </c>
      <c r="K111" s="162">
        <f t="shared" si="62"/>
        <v>9956</v>
      </c>
      <c r="L111" s="162">
        <f t="shared" si="63"/>
        <v>102833</v>
      </c>
      <c r="M111" s="163">
        <f t="shared" si="60"/>
        <v>3.8244806711935836E-2</v>
      </c>
    </row>
    <row r="112" spans="2:13" x14ac:dyDescent="0.25">
      <c r="B112" s="165" t="s">
        <v>112</v>
      </c>
      <c r="C112" s="166">
        <v>15739</v>
      </c>
      <c r="D112" s="166">
        <v>2735</v>
      </c>
      <c r="E112" s="166">
        <v>48464</v>
      </c>
      <c r="F112" s="166">
        <v>75563</v>
      </c>
      <c r="G112" s="166">
        <v>67792</v>
      </c>
      <c r="H112" s="166">
        <v>72023</v>
      </c>
      <c r="I112" s="181">
        <f t="shared" ref="I112:I119" si="64">IFERROR(H112/G112-1,"-")</f>
        <v>6.2411493981590738E-2</v>
      </c>
      <c r="J112" s="167">
        <f t="shared" si="61"/>
        <v>25.33382084095064</v>
      </c>
      <c r="K112" s="166">
        <f t="shared" si="62"/>
        <v>4231</v>
      </c>
      <c r="L112" s="166">
        <f t="shared" si="63"/>
        <v>69288</v>
      </c>
      <c r="M112" s="167">
        <f t="shared" si="60"/>
        <v>2.2835280529025944E-2</v>
      </c>
    </row>
    <row r="113" spans="2:13" x14ac:dyDescent="0.25">
      <c r="B113" s="165" t="s">
        <v>115</v>
      </c>
      <c r="C113" s="166">
        <v>1827</v>
      </c>
      <c r="D113" s="166">
        <v>4176</v>
      </c>
      <c r="E113" s="166">
        <v>3868</v>
      </c>
      <c r="F113" s="166">
        <v>5363</v>
      </c>
      <c r="G113" s="166">
        <v>4954</v>
      </c>
      <c r="H113" s="166">
        <v>5679</v>
      </c>
      <c r="I113" s="181">
        <f t="shared" si="64"/>
        <v>0.14634638675817513</v>
      </c>
      <c r="J113" s="167">
        <f t="shared" si="61"/>
        <v>0.35991379310344818</v>
      </c>
      <c r="K113" s="166">
        <f t="shared" si="62"/>
        <v>725</v>
      </c>
      <c r="L113" s="166">
        <f t="shared" si="63"/>
        <v>1503</v>
      </c>
      <c r="M113" s="167">
        <f t="shared" si="60"/>
        <v>1.8005575736131283E-3</v>
      </c>
    </row>
    <row r="114" spans="2:13" x14ac:dyDescent="0.25">
      <c r="B114" s="165" t="s">
        <v>118</v>
      </c>
      <c r="C114" s="166">
        <v>1518</v>
      </c>
      <c r="D114" s="166">
        <v>3382</v>
      </c>
      <c r="E114" s="166">
        <v>5029</v>
      </c>
      <c r="F114" s="166">
        <v>9203</v>
      </c>
      <c r="G114" s="166">
        <v>7511</v>
      </c>
      <c r="H114" s="166">
        <v>9223</v>
      </c>
      <c r="I114" s="181">
        <f t="shared" si="64"/>
        <v>0.22793236586340027</v>
      </c>
      <c r="J114" s="167">
        <f t="shared" si="61"/>
        <v>1.7270845653459492</v>
      </c>
      <c r="K114" s="166">
        <f t="shared" si="62"/>
        <v>1712</v>
      </c>
      <c r="L114" s="166">
        <f t="shared" si="63"/>
        <v>5841</v>
      </c>
      <c r="M114" s="167">
        <f t="shared" si="60"/>
        <v>2.9242018843870193E-3</v>
      </c>
    </row>
    <row r="115" spans="2:13" x14ac:dyDescent="0.25">
      <c r="B115" s="165" t="s">
        <v>125</v>
      </c>
      <c r="C115" s="166">
        <v>586</v>
      </c>
      <c r="D115" s="166">
        <v>1156</v>
      </c>
      <c r="E115" s="166">
        <v>3931</v>
      </c>
      <c r="F115" s="166">
        <v>3495</v>
      </c>
      <c r="G115" s="166">
        <v>3811</v>
      </c>
      <c r="H115" s="166">
        <v>4357</v>
      </c>
      <c r="I115" s="181">
        <f t="shared" si="64"/>
        <v>0.14326948307530829</v>
      </c>
      <c r="J115" s="167">
        <f t="shared" si="61"/>
        <v>2.7690311418685121</v>
      </c>
      <c r="K115" s="166">
        <f t="shared" si="62"/>
        <v>546</v>
      </c>
      <c r="L115" s="166">
        <f t="shared" si="63"/>
        <v>3201</v>
      </c>
      <c r="M115" s="167">
        <f t="shared" si="60"/>
        <v>1.381410344819933E-3</v>
      </c>
    </row>
    <row r="116" spans="2:13" x14ac:dyDescent="0.25">
      <c r="B116" s="165" t="s">
        <v>121</v>
      </c>
      <c r="C116" s="166">
        <v>875</v>
      </c>
      <c r="D116" s="166">
        <v>1565</v>
      </c>
      <c r="E116" s="166">
        <v>2948</v>
      </c>
      <c r="F116" s="166">
        <v>3386</v>
      </c>
      <c r="G116" s="166">
        <v>2969</v>
      </c>
      <c r="H116" s="166">
        <v>3037</v>
      </c>
      <c r="I116" s="181">
        <f t="shared" si="64"/>
        <v>2.2903334456045865E-2</v>
      </c>
      <c r="J116" s="167">
        <f t="shared" si="61"/>
        <v>0.94057507987220457</v>
      </c>
      <c r="K116" s="166">
        <f t="shared" si="62"/>
        <v>68</v>
      </c>
      <c r="L116" s="166">
        <f t="shared" si="63"/>
        <v>1472</v>
      </c>
      <c r="M116" s="167">
        <f t="shared" si="60"/>
        <v>9.6289722681159901E-4</v>
      </c>
    </row>
    <row r="117" spans="2:13" x14ac:dyDescent="0.25">
      <c r="B117" s="165" t="s">
        <v>130</v>
      </c>
      <c r="C117" s="166">
        <v>386</v>
      </c>
      <c r="D117" s="166">
        <v>40</v>
      </c>
      <c r="E117" s="166">
        <v>495</v>
      </c>
      <c r="F117" s="166">
        <v>853</v>
      </c>
      <c r="G117" s="166">
        <v>894</v>
      </c>
      <c r="H117" s="166">
        <v>876</v>
      </c>
      <c r="I117" s="181">
        <f t="shared" si="64"/>
        <v>-2.0134228187919434E-2</v>
      </c>
      <c r="J117" s="167">
        <f t="shared" si="61"/>
        <v>20.9</v>
      </c>
      <c r="K117" s="166">
        <f t="shared" si="62"/>
        <v>-18</v>
      </c>
      <c r="L117" s="166">
        <f t="shared" si="63"/>
        <v>836</v>
      </c>
      <c r="M117" s="167">
        <f t="shared" si="60"/>
        <v>2.7774052376916721E-4</v>
      </c>
    </row>
    <row r="118" spans="2:13" x14ac:dyDescent="0.25">
      <c r="B118" s="165" t="s">
        <v>133</v>
      </c>
      <c r="C118" s="166">
        <v>909</v>
      </c>
      <c r="D118" s="166">
        <v>21</v>
      </c>
      <c r="E118" s="166">
        <v>708</v>
      </c>
      <c r="F118" s="166">
        <v>455</v>
      </c>
      <c r="G118" s="166">
        <v>1131</v>
      </c>
      <c r="H118" s="166">
        <v>732</v>
      </c>
      <c r="I118" s="181">
        <f t="shared" si="64"/>
        <v>-0.35278514588859411</v>
      </c>
      <c r="J118" s="167">
        <f t="shared" si="61"/>
        <v>33.857142857142854</v>
      </c>
      <c r="K118" s="166">
        <f t="shared" si="62"/>
        <v>-399</v>
      </c>
      <c r="L118" s="166">
        <f t="shared" si="63"/>
        <v>711</v>
      </c>
      <c r="M118" s="167">
        <f t="shared" si="60"/>
        <v>2.320845472591671E-4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4717</v>
      </c>
      <c r="E119" s="171">
        <f t="shared" si="66"/>
        <v>17694</v>
      </c>
      <c r="F119" s="171">
        <f t="shared" ref="F119:H119" si="67">F111-SUM(F112:F118)</f>
        <v>18686</v>
      </c>
      <c r="G119" s="171">
        <f t="shared" si="67"/>
        <v>21607</v>
      </c>
      <c r="H119" s="171">
        <f t="shared" si="67"/>
        <v>24698</v>
      </c>
      <c r="I119" s="182">
        <f t="shared" si="64"/>
        <v>0.14305549127597539</v>
      </c>
      <c r="J119" s="172">
        <f t="shared" si="61"/>
        <v>4.2359550561797752</v>
      </c>
      <c r="K119" s="171">
        <f>H119-G119</f>
        <v>3091</v>
      </c>
      <c r="L119" s="171">
        <f t="shared" si="63"/>
        <v>19981</v>
      </c>
      <c r="M119" s="172">
        <f t="shared" si="60"/>
        <v>7.8306340822498766E-3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73201</v>
      </c>
      <c r="E121" s="178">
        <v>122504</v>
      </c>
      <c r="F121" s="178">
        <v>143386</v>
      </c>
      <c r="G121" s="178">
        <v>147042</v>
      </c>
      <c r="H121" s="178">
        <v>164634</v>
      </c>
      <c r="I121" s="179">
        <f>IFERROR(H121/G121-1,"-")</f>
        <v>0.11963928673440249</v>
      </c>
      <c r="J121" s="179">
        <f>IFERROR(H121/D121-1,"-")</f>
        <v>1.249067635688037</v>
      </c>
      <c r="K121" s="178">
        <f>H121-G121</f>
        <v>17592</v>
      </c>
      <c r="L121" s="178">
        <f>H121-D121</f>
        <v>91433</v>
      </c>
      <c r="M121" s="179">
        <f t="shared" ref="M121:M133" si="68">H121/H$9</f>
        <v>5.2198097477412178E-2</v>
      </c>
    </row>
    <row r="122" spans="2:13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3">
        <f t="shared" ref="J122:J133" si="69">IFERROR(H122/D122-1,"-")</f>
        <v>1.1743444073936851</v>
      </c>
      <c r="K122" s="162">
        <f t="shared" ref="K122:K132" si="70">H122-G122</f>
        <v>13400</v>
      </c>
      <c r="L122" s="162">
        <f t="shared" ref="L122:L133" si="71">H122-D122</f>
        <v>57052</v>
      </c>
      <c r="M122" s="163">
        <f t="shared" si="68"/>
        <v>3.3491829324009369E-2</v>
      </c>
    </row>
    <row r="123" spans="2:13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7">
        <f t="shared" si="69"/>
        <v>1.1687873075714736</v>
      </c>
      <c r="K123" s="166">
        <f t="shared" si="70"/>
        <v>11239</v>
      </c>
      <c r="L123" s="166">
        <f t="shared" si="71"/>
        <v>29762</v>
      </c>
      <c r="M123" s="167">
        <f t="shared" si="68"/>
        <v>1.7509701102369893E-2</v>
      </c>
    </row>
    <row r="124" spans="2:13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7">
        <f t="shared" si="69"/>
        <v>1.1804654381866944</v>
      </c>
      <c r="K124" s="166">
        <f t="shared" si="70"/>
        <v>2161</v>
      </c>
      <c r="L124" s="166">
        <f t="shared" si="71"/>
        <v>27290</v>
      </c>
      <c r="M124" s="167">
        <f t="shared" si="68"/>
        <v>1.5982128221639476E-2</v>
      </c>
    </row>
    <row r="125" spans="2:13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3">
        <f t="shared" si="69"/>
        <v>1.3965230106828059</v>
      </c>
      <c r="K125" s="162">
        <f t="shared" si="70"/>
        <v>4192</v>
      </c>
      <c r="L125" s="162">
        <f t="shared" si="71"/>
        <v>34381</v>
      </c>
      <c r="M125" s="163">
        <f t="shared" si="68"/>
        <v>1.8706268153402813E-2</v>
      </c>
    </row>
    <row r="126" spans="2:13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72">IFERROR(H126/G126-1,"-")</f>
        <v>-8.0385368056600903E-2</v>
      </c>
      <c r="J126" s="167">
        <f t="shared" si="69"/>
        <v>6.7427122940430921</v>
      </c>
      <c r="K126" s="166">
        <f t="shared" si="70"/>
        <v>-534</v>
      </c>
      <c r="L126" s="166">
        <f t="shared" si="71"/>
        <v>5320</v>
      </c>
      <c r="M126" s="167">
        <f t="shared" si="68"/>
        <v>1.9368913923582675E-3</v>
      </c>
    </row>
    <row r="127" spans="2:13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72"/>
        <v>0.11367789089010705</v>
      </c>
      <c r="J127" s="167">
        <f t="shared" si="69"/>
        <v>2.3035230352303522</v>
      </c>
      <c r="K127" s="166">
        <f t="shared" si="70"/>
        <v>871</v>
      </c>
      <c r="L127" s="166">
        <f t="shared" si="71"/>
        <v>5950</v>
      </c>
      <c r="M127" s="167">
        <f t="shared" si="68"/>
        <v>2.7054336636099358E-3</v>
      </c>
    </row>
    <row r="128" spans="2:13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72"/>
        <v>9.7337407245744245E-2</v>
      </c>
      <c r="J128" s="167">
        <f t="shared" si="69"/>
        <v>0.4469064748201439</v>
      </c>
      <c r="K128" s="166">
        <f t="shared" si="70"/>
        <v>446</v>
      </c>
      <c r="L128" s="166">
        <f t="shared" si="71"/>
        <v>1553</v>
      </c>
      <c r="M128" s="167">
        <f t="shared" si="68"/>
        <v>1.5941545131408362E-3</v>
      </c>
    </row>
    <row r="129" spans="2:13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72"/>
        <v>7.8853046594982157E-2</v>
      </c>
      <c r="J129" s="167">
        <f t="shared" si="69"/>
        <v>2.3896396396396398</v>
      </c>
      <c r="K129" s="166">
        <f t="shared" si="70"/>
        <v>110</v>
      </c>
      <c r="L129" s="166">
        <f t="shared" si="71"/>
        <v>1061</v>
      </c>
      <c r="M129" s="167">
        <f t="shared" si="68"/>
        <v>4.7716836560798701E-4</v>
      </c>
    </row>
    <row r="130" spans="2:13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72"/>
        <v>0.15580985915492951</v>
      </c>
      <c r="J130" s="167">
        <f t="shared" si="69"/>
        <v>2.384020618556701</v>
      </c>
      <c r="K130" s="166">
        <f t="shared" si="70"/>
        <v>177</v>
      </c>
      <c r="L130" s="166">
        <f t="shared" si="71"/>
        <v>925</v>
      </c>
      <c r="M130" s="167">
        <f t="shared" si="68"/>
        <v>4.162937302613202E-4</v>
      </c>
    </row>
    <row r="131" spans="2:13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72"/>
        <v>-0.21792035398230092</v>
      </c>
      <c r="J131" s="167">
        <f t="shared" si="69"/>
        <v>10.590163934426229</v>
      </c>
      <c r="K131" s="166">
        <f t="shared" si="70"/>
        <v>-197</v>
      </c>
      <c r="L131" s="166">
        <f t="shared" si="71"/>
        <v>646</v>
      </c>
      <c r="M131" s="167">
        <f t="shared" si="68"/>
        <v>2.2415816244840319E-4</v>
      </c>
    </row>
    <row r="132" spans="2:13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72"/>
        <v>3.8827838827838912E-2</v>
      </c>
      <c r="J132" s="167">
        <f t="shared" si="69"/>
        <v>7.5421686746987948</v>
      </c>
      <c r="K132" s="166">
        <f t="shared" si="70"/>
        <v>53</v>
      </c>
      <c r="L132" s="166">
        <f t="shared" si="71"/>
        <v>1252</v>
      </c>
      <c r="M132" s="167">
        <f t="shared" si="68"/>
        <v>4.495845464665286E-4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16713</v>
      </c>
      <c r="E133" s="171">
        <f t="shared" si="74"/>
        <v>28740</v>
      </c>
      <c r="F133" s="171">
        <f t="shared" ref="F133:H133" si="75">F125-SUM(F126:F132)</f>
        <v>30547</v>
      </c>
      <c r="G133" s="171">
        <f t="shared" si="75"/>
        <v>31121</v>
      </c>
      <c r="H133" s="171">
        <f t="shared" si="75"/>
        <v>34387</v>
      </c>
      <c r="I133" s="182">
        <f t="shared" si="72"/>
        <v>0.10494521384274291</v>
      </c>
      <c r="J133" s="172">
        <f t="shared" si="69"/>
        <v>1.0575001495841558</v>
      </c>
      <c r="K133" s="171">
        <f>H133-G133</f>
        <v>3266</v>
      </c>
      <c r="L133" s="171">
        <f t="shared" si="71"/>
        <v>17674</v>
      </c>
      <c r="M133" s="172">
        <f t="shared" si="68"/>
        <v>1.0902583779509534E-2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44078</v>
      </c>
      <c r="E135" s="178">
        <v>145637</v>
      </c>
      <c r="F135" s="178">
        <v>157637</v>
      </c>
      <c r="G135" s="178">
        <v>167315</v>
      </c>
      <c r="H135" s="178">
        <v>162934</v>
      </c>
      <c r="I135" s="179">
        <f>IFERROR(H135/G135-1,"-")</f>
        <v>-2.6184143681080574E-2</v>
      </c>
      <c r="J135" s="179">
        <f>IFERROR(H135/D135-1,"-")</f>
        <v>2.6964925813330916</v>
      </c>
      <c r="K135" s="178">
        <f>H135-G135</f>
        <v>-4381</v>
      </c>
      <c r="L135" s="178">
        <f>H135-D135</f>
        <v>118856</v>
      </c>
      <c r="M135" s="179">
        <f t="shared" ref="M135:M147" si="76">H135/H$9</f>
        <v>5.1659103310280237E-2</v>
      </c>
    </row>
    <row r="136" spans="2:13" x14ac:dyDescent="0.25">
      <c r="B136" s="161" t="s">
        <v>99</v>
      </c>
      <c r="C136" s="162">
        <v>2629</v>
      </c>
      <c r="D136" s="162">
        <v>23814</v>
      </c>
      <c r="E136" s="162">
        <v>15534</v>
      </c>
      <c r="F136" s="162">
        <v>18834</v>
      </c>
      <c r="G136" s="162">
        <v>15150</v>
      </c>
      <c r="H136" s="162">
        <v>14655</v>
      </c>
      <c r="I136" s="180">
        <f>IFERROR(H136/G136-1,"-")</f>
        <v>-3.2673267326732702E-2</v>
      </c>
      <c r="J136" s="163">
        <f t="shared" ref="J136:J147" si="77">IFERROR(H136/D136-1,"-")</f>
        <v>-0.38460569412950363</v>
      </c>
      <c r="K136" s="162">
        <f t="shared" ref="K136:K146" si="78">H136-G136</f>
        <v>-495</v>
      </c>
      <c r="L136" s="162">
        <f t="shared" ref="L136:L147" si="79">H136-D136</f>
        <v>-9159</v>
      </c>
      <c r="M136" s="163">
        <f t="shared" si="76"/>
        <v>4.6464467760698007E-3</v>
      </c>
    </row>
    <row r="137" spans="2:13" x14ac:dyDescent="0.25">
      <c r="B137" s="165" t="s">
        <v>105</v>
      </c>
      <c r="C137" s="166">
        <v>1763</v>
      </c>
      <c r="D137" s="166">
        <v>18780</v>
      </c>
      <c r="E137" s="166">
        <v>10551</v>
      </c>
      <c r="F137" s="166">
        <v>12385</v>
      </c>
      <c r="G137" s="166">
        <v>10024</v>
      </c>
      <c r="H137" s="166">
        <v>8568</v>
      </c>
      <c r="I137" s="181">
        <f>IFERROR(H137/G137-1,"-")</f>
        <v>-0.14525139664804465</v>
      </c>
      <c r="J137" s="167">
        <f t="shared" si="77"/>
        <v>-0.54376996805111821</v>
      </c>
      <c r="K137" s="166">
        <f t="shared" si="78"/>
        <v>-1456</v>
      </c>
      <c r="L137" s="166">
        <f t="shared" si="79"/>
        <v>-10212</v>
      </c>
      <c r="M137" s="167">
        <f t="shared" si="76"/>
        <v>2.716530602345005E-3</v>
      </c>
    </row>
    <row r="138" spans="2:13" x14ac:dyDescent="0.25">
      <c r="B138" s="165" t="s">
        <v>102</v>
      </c>
      <c r="C138" s="166">
        <v>866</v>
      </c>
      <c r="D138" s="166">
        <v>5034</v>
      </c>
      <c r="E138" s="166">
        <v>4983</v>
      </c>
      <c r="F138" s="166">
        <v>6449</v>
      </c>
      <c r="G138" s="166">
        <v>5126</v>
      </c>
      <c r="H138" s="166">
        <v>6087</v>
      </c>
      <c r="I138" s="181">
        <f>IFERROR(H138/G138-1,"-")</f>
        <v>0.18747561451424111</v>
      </c>
      <c r="J138" s="167">
        <f t="shared" si="77"/>
        <v>0.20917759237187128</v>
      </c>
      <c r="K138" s="166">
        <f t="shared" si="78"/>
        <v>961</v>
      </c>
      <c r="L138" s="166">
        <f t="shared" si="79"/>
        <v>1053</v>
      </c>
      <c r="M138" s="167">
        <f t="shared" si="76"/>
        <v>1.9299161737247952E-3</v>
      </c>
    </row>
    <row r="139" spans="2:13" x14ac:dyDescent="0.25">
      <c r="B139" s="161" t="s">
        <v>109</v>
      </c>
      <c r="C139" s="162">
        <v>49670</v>
      </c>
      <c r="D139" s="162">
        <v>20264</v>
      </c>
      <c r="E139" s="162">
        <v>130103</v>
      </c>
      <c r="F139" s="162">
        <v>138803</v>
      </c>
      <c r="G139" s="162">
        <v>152165</v>
      </c>
      <c r="H139" s="162">
        <v>148279</v>
      </c>
      <c r="I139" s="180">
        <f>IFERROR(H139/G139-1,"-")</f>
        <v>-2.5538067229652017E-2</v>
      </c>
      <c r="J139" s="163">
        <f t="shared" si="77"/>
        <v>6.3173608369522309</v>
      </c>
      <c r="K139" s="162">
        <f t="shared" si="78"/>
        <v>-3886</v>
      </c>
      <c r="L139" s="162">
        <f t="shared" si="79"/>
        <v>128015</v>
      </c>
      <c r="M139" s="163">
        <f t="shared" si="76"/>
        <v>4.7012656534210433E-2</v>
      </c>
    </row>
    <row r="140" spans="2:13" x14ac:dyDescent="0.25">
      <c r="B140" s="165" t="s">
        <v>112</v>
      </c>
      <c r="C140" s="166">
        <v>21732</v>
      </c>
      <c r="D140" s="166">
        <v>1117</v>
      </c>
      <c r="E140" s="166">
        <v>53836</v>
      </c>
      <c r="F140" s="166">
        <v>57454</v>
      </c>
      <c r="G140" s="166">
        <v>67114</v>
      </c>
      <c r="H140" s="166">
        <v>66583</v>
      </c>
      <c r="I140" s="181">
        <f t="shared" ref="I140:I147" si="80">IFERROR(H140/G140-1,"-")</f>
        <v>-7.9119110766755485E-3</v>
      </c>
      <c r="J140" s="167">
        <f t="shared" si="77"/>
        <v>58.608773500447626</v>
      </c>
      <c r="K140" s="166">
        <f t="shared" si="78"/>
        <v>-531</v>
      </c>
      <c r="L140" s="166">
        <f t="shared" si="79"/>
        <v>65466</v>
      </c>
      <c r="M140" s="167">
        <f t="shared" si="76"/>
        <v>2.111049919420372E-2</v>
      </c>
    </row>
    <row r="141" spans="2:13" x14ac:dyDescent="0.25">
      <c r="B141" s="165" t="s">
        <v>115</v>
      </c>
      <c r="C141" s="166">
        <v>3339</v>
      </c>
      <c r="D141" s="166">
        <v>2184</v>
      </c>
      <c r="E141" s="166">
        <v>8757</v>
      </c>
      <c r="F141" s="166">
        <v>11684</v>
      </c>
      <c r="G141" s="166">
        <v>12889</v>
      </c>
      <c r="H141" s="166">
        <v>12375</v>
      </c>
      <c r="I141" s="181">
        <f t="shared" si="80"/>
        <v>-3.9878966560633056E-2</v>
      </c>
      <c r="J141" s="167">
        <f t="shared" si="77"/>
        <v>4.6662087912087911</v>
      </c>
      <c r="K141" s="166">
        <f t="shared" si="78"/>
        <v>-514</v>
      </c>
      <c r="L141" s="166">
        <f t="shared" si="79"/>
        <v>10191</v>
      </c>
      <c r="M141" s="167">
        <f t="shared" si="76"/>
        <v>3.9235604813281323E-3</v>
      </c>
    </row>
    <row r="142" spans="2:13" x14ac:dyDescent="0.25">
      <c r="B142" s="165" t="s">
        <v>118</v>
      </c>
      <c r="C142" s="166">
        <v>3563</v>
      </c>
      <c r="D142" s="166">
        <v>5600</v>
      </c>
      <c r="E142" s="166">
        <v>16478</v>
      </c>
      <c r="F142" s="166">
        <v>14890</v>
      </c>
      <c r="G142" s="166">
        <v>15236</v>
      </c>
      <c r="H142" s="166">
        <v>13630</v>
      </c>
      <c r="I142" s="181">
        <f t="shared" si="80"/>
        <v>-0.10540824363349965</v>
      </c>
      <c r="J142" s="167">
        <f t="shared" si="77"/>
        <v>1.4339285714285714</v>
      </c>
      <c r="K142" s="166">
        <f t="shared" si="78"/>
        <v>-1606</v>
      </c>
      <c r="L142" s="166">
        <f t="shared" si="79"/>
        <v>8030</v>
      </c>
      <c r="M142" s="167">
        <f t="shared" si="76"/>
        <v>4.3214649988284805E-3</v>
      </c>
    </row>
    <row r="143" spans="2:13" x14ac:dyDescent="0.25">
      <c r="B143" s="165" t="s">
        <v>125</v>
      </c>
      <c r="C143" s="166">
        <v>765</v>
      </c>
      <c r="D143" s="166">
        <v>364</v>
      </c>
      <c r="E143" s="166">
        <v>5965</v>
      </c>
      <c r="F143" s="166">
        <v>4950</v>
      </c>
      <c r="G143" s="166">
        <v>3776</v>
      </c>
      <c r="H143" s="166">
        <v>3574</v>
      </c>
      <c r="I143" s="181">
        <f t="shared" si="80"/>
        <v>-5.3495762711864403E-2</v>
      </c>
      <c r="J143" s="167">
        <f t="shared" si="77"/>
        <v>8.8186813186813193</v>
      </c>
      <c r="K143" s="166">
        <f t="shared" si="78"/>
        <v>-202</v>
      </c>
      <c r="L143" s="166">
        <f t="shared" si="79"/>
        <v>3210</v>
      </c>
      <c r="M143" s="167">
        <f t="shared" si="76"/>
        <v>1.1331559725468077E-3</v>
      </c>
    </row>
    <row r="144" spans="2:13" x14ac:dyDescent="0.25">
      <c r="B144" s="165" t="s">
        <v>121</v>
      </c>
      <c r="C144" s="166">
        <v>861</v>
      </c>
      <c r="D144" s="166">
        <v>654</v>
      </c>
      <c r="E144" s="166">
        <v>2707</v>
      </c>
      <c r="F144" s="166">
        <v>3057</v>
      </c>
      <c r="G144" s="166">
        <v>3589</v>
      </c>
      <c r="H144" s="166">
        <v>2805</v>
      </c>
      <c r="I144" s="181">
        <f t="shared" si="80"/>
        <v>-0.2184452493730844</v>
      </c>
      <c r="J144" s="167">
        <f t="shared" si="77"/>
        <v>3.2889908256880735</v>
      </c>
      <c r="K144" s="166">
        <f t="shared" si="78"/>
        <v>-784</v>
      </c>
      <c r="L144" s="166">
        <f t="shared" si="79"/>
        <v>2151</v>
      </c>
      <c r="M144" s="167">
        <f t="shared" si="76"/>
        <v>8.8934037576770999E-4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1870</v>
      </c>
      <c r="F145" s="166">
        <v>2245</v>
      </c>
      <c r="G145" s="166">
        <v>2001</v>
      </c>
      <c r="H145" s="166">
        <v>2294</v>
      </c>
      <c r="I145" s="181">
        <f t="shared" si="80"/>
        <v>0.14642678660669661</v>
      </c>
      <c r="J145" s="167">
        <f t="shared" si="77"/>
        <v>34.84375</v>
      </c>
      <c r="K145" s="166">
        <f t="shared" si="78"/>
        <v>293</v>
      </c>
      <c r="L145" s="166">
        <f t="shared" si="79"/>
        <v>2230</v>
      </c>
      <c r="M145" s="167">
        <f t="shared" si="76"/>
        <v>7.2732507023569586E-4</v>
      </c>
    </row>
    <row r="146" spans="2:13" x14ac:dyDescent="0.25">
      <c r="B146" s="165" t="s">
        <v>133</v>
      </c>
      <c r="C146" s="166">
        <v>3933</v>
      </c>
      <c r="D146" s="166">
        <v>53</v>
      </c>
      <c r="E146" s="166">
        <v>917</v>
      </c>
      <c r="F146" s="166">
        <v>1598</v>
      </c>
      <c r="G146" s="166">
        <v>1484</v>
      </c>
      <c r="H146" s="166">
        <v>1109</v>
      </c>
      <c r="I146" s="181">
        <f t="shared" si="80"/>
        <v>-0.25269541778975746</v>
      </c>
      <c r="J146" s="167">
        <f t="shared" si="77"/>
        <v>19.924528301886792</v>
      </c>
      <c r="K146" s="166">
        <f t="shared" si="78"/>
        <v>-375</v>
      </c>
      <c r="L146" s="166">
        <f t="shared" si="79"/>
        <v>1056</v>
      </c>
      <c r="M146" s="167">
        <f t="shared" si="76"/>
        <v>3.5161443020548678E-4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10228</v>
      </c>
      <c r="E147" s="171">
        <f t="shared" si="82"/>
        <v>39573</v>
      </c>
      <c r="F147" s="171">
        <f t="shared" ref="F147:H147" si="83">F139-SUM(F140:F146)</f>
        <v>42925</v>
      </c>
      <c r="G147" s="171">
        <f t="shared" si="83"/>
        <v>46076</v>
      </c>
      <c r="H147" s="171">
        <f t="shared" si="83"/>
        <v>45909</v>
      </c>
      <c r="I147" s="182">
        <f t="shared" si="80"/>
        <v>-3.6244465665422609E-3</v>
      </c>
      <c r="J147" s="172">
        <f t="shared" si="77"/>
        <v>3.4885608134532653</v>
      </c>
      <c r="K147" s="171">
        <f>H147-G147</f>
        <v>-167</v>
      </c>
      <c r="L147" s="171">
        <f t="shared" si="79"/>
        <v>35681</v>
      </c>
      <c r="M147" s="172">
        <f t="shared" si="76"/>
        <v>1.4555696011094403E-2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27544</v>
      </c>
      <c r="E149" s="178">
        <v>61917</v>
      </c>
      <c r="F149" s="178">
        <v>68546</v>
      </c>
      <c r="G149" s="178">
        <v>73521</v>
      </c>
      <c r="H149" s="178">
        <v>70739</v>
      </c>
      <c r="I149" s="179">
        <f>IFERROR(H149/G149-1,"-")</f>
        <v>-3.7839528842099512E-2</v>
      </c>
      <c r="J149" s="179">
        <f>IFERROR(H149/D149-1,"-")</f>
        <v>1.5682181237293058</v>
      </c>
      <c r="K149" s="178">
        <f>H149-G149</f>
        <v>-2782</v>
      </c>
      <c r="L149" s="178">
        <f>H149-D149</f>
        <v>43195</v>
      </c>
      <c r="M149" s="179">
        <f t="shared" ref="M149:M161" si="84">H149/H$9</f>
        <v>2.242818140514511E-2</v>
      </c>
    </row>
    <row r="150" spans="2:13" x14ac:dyDescent="0.25">
      <c r="B150" s="161" t="s">
        <v>99</v>
      </c>
      <c r="C150" s="162">
        <v>8081</v>
      </c>
      <c r="D150" s="162">
        <v>18768</v>
      </c>
      <c r="E150" s="162">
        <v>32941</v>
      </c>
      <c r="F150" s="162">
        <v>34724</v>
      </c>
      <c r="G150" s="162">
        <v>33119</v>
      </c>
      <c r="H150" s="162">
        <v>29966</v>
      </c>
      <c r="I150" s="180">
        <f>IFERROR(H150/G150-1,"-")</f>
        <v>-9.5202149823364279E-2</v>
      </c>
      <c r="J150" s="163">
        <f t="shared" ref="J150:J161" si="85">IFERROR(H150/D150-1,"-")</f>
        <v>0.59665387894288147</v>
      </c>
      <c r="K150" s="162">
        <f t="shared" ref="K150:K160" si="86">H150-G150</f>
        <v>-3153</v>
      </c>
      <c r="L150" s="162">
        <f t="shared" ref="L150:L161" si="87">H150-D150</f>
        <v>11198</v>
      </c>
      <c r="M150" s="163">
        <f t="shared" si="84"/>
        <v>9.5008818895740456E-3</v>
      </c>
    </row>
    <row r="151" spans="2:13" x14ac:dyDescent="0.25">
      <c r="B151" s="165" t="s">
        <v>105</v>
      </c>
      <c r="C151" s="166">
        <v>4041</v>
      </c>
      <c r="D151" s="166">
        <v>15882</v>
      </c>
      <c r="E151" s="166">
        <v>23300</v>
      </c>
      <c r="F151" s="166">
        <v>24578</v>
      </c>
      <c r="G151" s="166">
        <v>22604</v>
      </c>
      <c r="H151" s="166">
        <v>18773</v>
      </c>
      <c r="I151" s="181">
        <f>IFERROR(H151/G151-1,"-")</f>
        <v>-0.16948327729605384</v>
      </c>
      <c r="J151" s="167">
        <f t="shared" si="85"/>
        <v>0.18202997103639351</v>
      </c>
      <c r="K151" s="166">
        <f t="shared" si="86"/>
        <v>-3831</v>
      </c>
      <c r="L151" s="166">
        <f t="shared" si="87"/>
        <v>2891</v>
      </c>
      <c r="M151" s="167">
        <f t="shared" si="84"/>
        <v>5.9520808820988308E-3</v>
      </c>
    </row>
    <row r="152" spans="2:13" x14ac:dyDescent="0.25">
      <c r="B152" s="165" t="s">
        <v>102</v>
      </c>
      <c r="C152" s="166">
        <v>4040</v>
      </c>
      <c r="D152" s="166">
        <v>2886</v>
      </c>
      <c r="E152" s="166">
        <v>9641</v>
      </c>
      <c r="F152" s="166">
        <v>10146</v>
      </c>
      <c r="G152" s="166">
        <v>10515</v>
      </c>
      <c r="H152" s="166">
        <v>11193</v>
      </c>
      <c r="I152" s="181">
        <f>IFERROR(H152/G152-1,"-")</f>
        <v>6.447931526390871E-2</v>
      </c>
      <c r="J152" s="167">
        <f t="shared" si="85"/>
        <v>2.8783783783783785</v>
      </c>
      <c r="K152" s="166">
        <f t="shared" si="86"/>
        <v>678</v>
      </c>
      <c r="L152" s="166">
        <f t="shared" si="87"/>
        <v>8307</v>
      </c>
      <c r="M152" s="167">
        <f t="shared" si="84"/>
        <v>3.5488010074752152E-3</v>
      </c>
    </row>
    <row r="153" spans="2:13" x14ac:dyDescent="0.25">
      <c r="B153" s="161" t="s">
        <v>109</v>
      </c>
      <c r="C153" s="162">
        <v>15488</v>
      </c>
      <c r="D153" s="162">
        <v>8776</v>
      </c>
      <c r="E153" s="162">
        <v>28976</v>
      </c>
      <c r="F153" s="162">
        <v>33822</v>
      </c>
      <c r="G153" s="162">
        <v>40402</v>
      </c>
      <c r="H153" s="162">
        <v>40773</v>
      </c>
      <c r="I153" s="180">
        <f>IFERROR(H153/G153-1,"-")</f>
        <v>9.1827137270432679E-3</v>
      </c>
      <c r="J153" s="163">
        <f t="shared" si="85"/>
        <v>3.6459662716499546</v>
      </c>
      <c r="K153" s="162">
        <f t="shared" si="86"/>
        <v>371</v>
      </c>
      <c r="L153" s="162">
        <f t="shared" si="87"/>
        <v>31997</v>
      </c>
      <c r="M153" s="163">
        <f t="shared" si="84"/>
        <v>1.2927299515571066E-2</v>
      </c>
    </row>
    <row r="154" spans="2:13" x14ac:dyDescent="0.25">
      <c r="B154" s="165" t="s">
        <v>112</v>
      </c>
      <c r="C154" s="166">
        <v>4925</v>
      </c>
      <c r="D154" s="166">
        <v>388</v>
      </c>
      <c r="E154" s="166">
        <v>10516</v>
      </c>
      <c r="F154" s="166">
        <v>10757</v>
      </c>
      <c r="G154" s="166">
        <v>12042</v>
      </c>
      <c r="H154" s="166">
        <v>10409</v>
      </c>
      <c r="I154" s="181">
        <f t="shared" ref="I154:I161" si="88">IFERROR(H154/G154-1,"-")</f>
        <v>-0.13560870287327687</v>
      </c>
      <c r="J154" s="167">
        <f t="shared" si="85"/>
        <v>25.827319587628867</v>
      </c>
      <c r="K154" s="166">
        <f t="shared" si="86"/>
        <v>-1633</v>
      </c>
      <c r="L154" s="166">
        <f t="shared" si="87"/>
        <v>10021</v>
      </c>
      <c r="M154" s="167">
        <f t="shared" si="84"/>
        <v>3.3002295798096591E-3</v>
      </c>
    </row>
    <row r="155" spans="2:13" x14ac:dyDescent="0.25">
      <c r="B155" s="165" t="s">
        <v>115</v>
      </c>
      <c r="C155" s="166">
        <v>4219</v>
      </c>
      <c r="D155" s="166">
        <v>1693</v>
      </c>
      <c r="E155" s="166">
        <v>6295</v>
      </c>
      <c r="F155" s="166">
        <v>6753</v>
      </c>
      <c r="G155" s="166">
        <v>7392</v>
      </c>
      <c r="H155" s="166">
        <v>7172</v>
      </c>
      <c r="I155" s="181">
        <f t="shared" si="88"/>
        <v>-2.9761904761904767E-2</v>
      </c>
      <c r="J155" s="167">
        <f t="shared" si="85"/>
        <v>3.236266981689309</v>
      </c>
      <c r="K155" s="166">
        <f t="shared" si="86"/>
        <v>-220</v>
      </c>
      <c r="L155" s="166">
        <f t="shared" si="87"/>
        <v>5479</v>
      </c>
      <c r="M155" s="167">
        <f t="shared" si="84"/>
        <v>2.2739212745119487E-3</v>
      </c>
    </row>
    <row r="156" spans="2:13" x14ac:dyDescent="0.25">
      <c r="B156" s="165" t="s">
        <v>118</v>
      </c>
      <c r="C156" s="166">
        <v>1723</v>
      </c>
      <c r="D156" s="166">
        <v>2444</v>
      </c>
      <c r="E156" s="166">
        <v>3313</v>
      </c>
      <c r="F156" s="166">
        <v>5233</v>
      </c>
      <c r="G156" s="166">
        <v>6589</v>
      </c>
      <c r="H156" s="166">
        <v>9586</v>
      </c>
      <c r="I156" s="181">
        <f t="shared" si="88"/>
        <v>0.45484899074214602</v>
      </c>
      <c r="J156" s="167">
        <f t="shared" si="85"/>
        <v>2.9222585924713584</v>
      </c>
      <c r="K156" s="166">
        <f t="shared" si="86"/>
        <v>2997</v>
      </c>
      <c r="L156" s="166">
        <f t="shared" si="87"/>
        <v>7142</v>
      </c>
      <c r="M156" s="167">
        <f t="shared" si="84"/>
        <v>3.0392929918393111E-3</v>
      </c>
    </row>
    <row r="157" spans="2:13" x14ac:dyDescent="0.25">
      <c r="B157" s="165" t="s">
        <v>125</v>
      </c>
      <c r="C157" s="166">
        <v>517</v>
      </c>
      <c r="D157" s="166">
        <v>274</v>
      </c>
      <c r="E157" s="166">
        <v>920</v>
      </c>
      <c r="F157" s="166">
        <v>1078</v>
      </c>
      <c r="G157" s="166">
        <v>1631</v>
      </c>
      <c r="H157" s="166">
        <v>1503</v>
      </c>
      <c r="I157" s="181">
        <f t="shared" si="88"/>
        <v>-7.8479460453709349E-2</v>
      </c>
      <c r="J157" s="167">
        <f t="shared" si="85"/>
        <v>4.4854014598540148</v>
      </c>
      <c r="K157" s="166">
        <f t="shared" si="86"/>
        <v>-128</v>
      </c>
      <c r="L157" s="166">
        <f t="shared" si="87"/>
        <v>1229</v>
      </c>
      <c r="M157" s="167">
        <f t="shared" si="84"/>
        <v>4.765342548231259E-4</v>
      </c>
    </row>
    <row r="158" spans="2:13" x14ac:dyDescent="0.25">
      <c r="B158" s="165" t="s">
        <v>121</v>
      </c>
      <c r="C158" s="166">
        <v>514</v>
      </c>
      <c r="D158" s="166">
        <v>490</v>
      </c>
      <c r="E158" s="166">
        <v>1585</v>
      </c>
      <c r="F158" s="166">
        <v>1642</v>
      </c>
      <c r="G158" s="166">
        <v>1855</v>
      </c>
      <c r="H158" s="166">
        <v>1511</v>
      </c>
      <c r="I158" s="181">
        <f t="shared" si="88"/>
        <v>-0.18544474393530996</v>
      </c>
      <c r="J158" s="167">
        <f t="shared" si="85"/>
        <v>2.083673469387755</v>
      </c>
      <c r="K158" s="166">
        <f t="shared" si="86"/>
        <v>-344</v>
      </c>
      <c r="L158" s="166">
        <f t="shared" si="87"/>
        <v>1021</v>
      </c>
      <c r="M158" s="167">
        <f t="shared" si="84"/>
        <v>4.7907069796257034E-4</v>
      </c>
    </row>
    <row r="159" spans="2:13" x14ac:dyDescent="0.25">
      <c r="B159" s="165" t="s">
        <v>130</v>
      </c>
      <c r="C159" s="166">
        <v>331</v>
      </c>
      <c r="D159" s="166">
        <v>28</v>
      </c>
      <c r="E159" s="166">
        <v>270</v>
      </c>
      <c r="F159" s="166">
        <v>405</v>
      </c>
      <c r="G159" s="166">
        <v>284</v>
      </c>
      <c r="H159" s="166">
        <v>287</v>
      </c>
      <c r="I159" s="181">
        <f t="shared" si="88"/>
        <v>1.0563380281690238E-2</v>
      </c>
      <c r="J159" s="167">
        <f t="shared" si="85"/>
        <v>9.25</v>
      </c>
      <c r="K159" s="166">
        <f t="shared" si="86"/>
        <v>3</v>
      </c>
      <c r="L159" s="166">
        <f t="shared" si="87"/>
        <v>259</v>
      </c>
      <c r="M159" s="167">
        <f t="shared" si="84"/>
        <v>9.0994897627569621E-5</v>
      </c>
    </row>
    <row r="160" spans="2:13" x14ac:dyDescent="0.25">
      <c r="B160" s="165" t="s">
        <v>133</v>
      </c>
      <c r="C160" s="166">
        <v>420</v>
      </c>
      <c r="D160" s="166">
        <v>68</v>
      </c>
      <c r="E160" s="166">
        <v>395</v>
      </c>
      <c r="F160" s="166">
        <v>536</v>
      </c>
      <c r="G160" s="166">
        <v>481</v>
      </c>
      <c r="H160" s="166">
        <v>380</v>
      </c>
      <c r="I160" s="181">
        <f t="shared" si="88"/>
        <v>-0.20997920997920994</v>
      </c>
      <c r="J160" s="167">
        <f t="shared" si="85"/>
        <v>4.5882352941176467</v>
      </c>
      <c r="K160" s="166">
        <f t="shared" si="86"/>
        <v>-101</v>
      </c>
      <c r="L160" s="166">
        <f t="shared" si="87"/>
        <v>312</v>
      </c>
      <c r="M160" s="167">
        <f t="shared" si="84"/>
        <v>1.2048104912361133E-4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3391</v>
      </c>
      <c r="E161" s="171">
        <f t="shared" si="90"/>
        <v>5682</v>
      </c>
      <c r="F161" s="171">
        <f t="shared" ref="F161:H161" si="91">F153-SUM(F154:F160)</f>
        <v>7418</v>
      </c>
      <c r="G161" s="171">
        <f t="shared" si="91"/>
        <v>10128</v>
      </c>
      <c r="H161" s="171">
        <f t="shared" si="91"/>
        <v>9925</v>
      </c>
      <c r="I161" s="182">
        <f t="shared" si="88"/>
        <v>-2.0043443917851511E-2</v>
      </c>
      <c r="J161" s="172">
        <f t="shared" si="85"/>
        <v>1.926865231495134</v>
      </c>
      <c r="K161" s="171">
        <f>H161-G161</f>
        <v>-203</v>
      </c>
      <c r="L161" s="171">
        <f t="shared" si="87"/>
        <v>6534</v>
      </c>
      <c r="M161" s="172">
        <f t="shared" si="84"/>
        <v>3.1467747698732699E-3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0A032-96CB-43B3-9099-0EFAEE4FA07A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271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794875</v>
      </c>
      <c r="D9" s="178">
        <f t="shared" si="0"/>
        <v>578416</v>
      </c>
      <c r="E9" s="178">
        <f t="shared" si="0"/>
        <v>2111099</v>
      </c>
      <c r="F9" s="178">
        <f t="shared" si="0"/>
        <v>2351203</v>
      </c>
      <c r="G9" s="178">
        <f t="shared" si="0"/>
        <v>2473077</v>
      </c>
      <c r="H9" s="178">
        <f t="shared" si="0"/>
        <v>2432547</v>
      </c>
      <c r="I9" s="179">
        <f>IFERROR(H9/G9-1,"-")</f>
        <v>-1.6388490936594335E-2</v>
      </c>
      <c r="J9" s="178">
        <f t="shared" ref="J9:J21" si="1">H9-G9</f>
        <v>-40530</v>
      </c>
      <c r="K9" s="179">
        <f t="shared" ref="K9:K21" si="2">H9/H$9</f>
        <v>1</v>
      </c>
      <c r="N9" s="158" t="s">
        <v>70</v>
      </c>
      <c r="O9" s="178">
        <f t="shared" ref="O9:T9" si="3">O10+O13</f>
        <v>8192</v>
      </c>
      <c r="P9" s="178">
        <f t="shared" si="3"/>
        <v>6896</v>
      </c>
      <c r="Q9" s="178">
        <f t="shared" si="3"/>
        <v>19165</v>
      </c>
      <c r="R9" s="178">
        <f t="shared" si="3"/>
        <v>29890</v>
      </c>
      <c r="S9" s="178">
        <f t="shared" si="3"/>
        <v>25396</v>
      </c>
      <c r="T9" s="178">
        <f t="shared" si="3"/>
        <v>24109</v>
      </c>
      <c r="U9" s="179">
        <f>IFERROR(T9/S9-1,"-")</f>
        <v>-5.0677272011340424E-2</v>
      </c>
      <c r="V9" s="178">
        <f>T9-S9</f>
        <v>-1287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158244</v>
      </c>
      <c r="D10" s="162">
        <v>310051</v>
      </c>
      <c r="E10" s="162">
        <v>493482</v>
      </c>
      <c r="F10" s="162">
        <v>518737</v>
      </c>
      <c r="G10" s="162">
        <v>505554</v>
      </c>
      <c r="H10" s="162">
        <v>506562</v>
      </c>
      <c r="I10" s="180">
        <f>IFERROR(H10/G10-1,"-")</f>
        <v>1.9938522887763543E-3</v>
      </c>
      <c r="J10" s="161">
        <f t="shared" si="1"/>
        <v>1008</v>
      </c>
      <c r="K10" s="163">
        <f t="shared" si="2"/>
        <v>0.20824345839977604</v>
      </c>
      <c r="N10" s="161" t="s">
        <v>99</v>
      </c>
      <c r="O10" s="162">
        <v>773</v>
      </c>
      <c r="P10" s="162">
        <v>2321</v>
      </c>
      <c r="Q10" s="162">
        <v>2543</v>
      </c>
      <c r="R10" s="162">
        <v>13313</v>
      </c>
      <c r="S10" s="162">
        <v>7143</v>
      </c>
      <c r="T10" s="162">
        <v>4759</v>
      </c>
      <c r="U10" s="180">
        <f>IFERROR(T10/S10-1,"-")</f>
        <v>-0.33375332493350129</v>
      </c>
      <c r="V10" s="161">
        <f t="shared" ref="V10:V20" si="5">T10-S10</f>
        <v>-2384</v>
      </c>
      <c r="W10" s="163">
        <f t="shared" si="4"/>
        <v>0.19739516363183873</v>
      </c>
    </row>
    <row r="11" spans="1:23" x14ac:dyDescent="0.25">
      <c r="A11" s="164" t="s">
        <v>102</v>
      </c>
      <c r="B11" s="165" t="s">
        <v>105</v>
      </c>
      <c r="C11" s="166">
        <v>56618</v>
      </c>
      <c r="D11" s="166">
        <v>173338</v>
      </c>
      <c r="E11" s="166">
        <v>199899</v>
      </c>
      <c r="F11" s="166">
        <v>203366</v>
      </c>
      <c r="G11" s="166">
        <v>195185</v>
      </c>
      <c r="H11" s="166">
        <v>190221</v>
      </c>
      <c r="I11" s="181">
        <f>IFERROR(H11/G11-1,"-")</f>
        <v>-2.5432282193816103E-2</v>
      </c>
      <c r="J11" s="165">
        <f t="shared" si="1"/>
        <v>-4964</v>
      </c>
      <c r="K11" s="167">
        <f t="shared" si="2"/>
        <v>7.8198283527512527E-2</v>
      </c>
      <c r="N11" s="165" t="s">
        <v>105</v>
      </c>
      <c r="O11" s="166">
        <v>367</v>
      </c>
      <c r="P11" s="166">
        <v>1161</v>
      </c>
      <c r="Q11" s="166">
        <v>1046</v>
      </c>
      <c r="R11" s="166">
        <v>9968</v>
      </c>
      <c r="S11" s="166">
        <v>4849</v>
      </c>
      <c r="T11" s="166">
        <v>2834</v>
      </c>
      <c r="U11" s="181">
        <f>IFERROR(T11/S11-1,"-")</f>
        <v>-0.41554959785522794</v>
      </c>
      <c r="V11" s="165">
        <f t="shared" si="5"/>
        <v>-2015</v>
      </c>
      <c r="W11" s="167">
        <f>T11/T$9</f>
        <v>0.11754946285619478</v>
      </c>
    </row>
    <row r="12" spans="1:23" x14ac:dyDescent="0.25">
      <c r="A12" s="1"/>
      <c r="B12" s="165" t="s">
        <v>102</v>
      </c>
      <c r="C12" s="166">
        <v>101626</v>
      </c>
      <c r="D12" s="166">
        <v>136713</v>
      </c>
      <c r="E12" s="166">
        <v>293583</v>
      </c>
      <c r="F12" s="166">
        <v>315371</v>
      </c>
      <c r="G12" s="166">
        <v>310369</v>
      </c>
      <c r="H12" s="166">
        <v>316341</v>
      </c>
      <c r="I12" s="181">
        <f>IFERROR(H12/G12-1,"-")</f>
        <v>1.9241612403300579E-2</v>
      </c>
      <c r="J12" s="165">
        <f t="shared" si="1"/>
        <v>5972</v>
      </c>
      <c r="K12" s="167">
        <f t="shared" si="2"/>
        <v>0.13004517487226352</v>
      </c>
      <c r="N12" s="165" t="s">
        <v>102</v>
      </c>
      <c r="O12" s="166">
        <v>406</v>
      </c>
      <c r="P12" s="166">
        <v>1160</v>
      </c>
      <c r="Q12" s="166">
        <v>1497</v>
      </c>
      <c r="R12" s="166">
        <v>3345</v>
      </c>
      <c r="S12" s="166">
        <v>2294</v>
      </c>
      <c r="T12" s="166">
        <v>1925</v>
      </c>
      <c r="U12" s="181">
        <f>IFERROR(T12/S12-1,"-")</f>
        <v>-0.16085440278988661</v>
      </c>
      <c r="V12" s="165">
        <f t="shared" si="5"/>
        <v>-369</v>
      </c>
      <c r="W12" s="167">
        <f t="shared" si="4"/>
        <v>7.9845700775643944E-2</v>
      </c>
    </row>
    <row r="13" spans="1:23" s="57" customFormat="1" x14ac:dyDescent="0.25">
      <c r="B13" s="161" t="s">
        <v>109</v>
      </c>
      <c r="C13" s="162">
        <v>636631</v>
      </c>
      <c r="D13" s="162">
        <v>268365</v>
      </c>
      <c r="E13" s="162">
        <v>1617617</v>
      </c>
      <c r="F13" s="162">
        <v>1832466</v>
      </c>
      <c r="G13" s="162">
        <v>1967523</v>
      </c>
      <c r="H13" s="162">
        <v>1925985</v>
      </c>
      <c r="I13" s="180">
        <f>IFERROR(H13/G13-1,"-")</f>
        <v>-2.1111824359867692E-2</v>
      </c>
      <c r="J13" s="161">
        <f t="shared" si="1"/>
        <v>-41538</v>
      </c>
      <c r="K13" s="163">
        <f t="shared" si="2"/>
        <v>0.79175654160022402</v>
      </c>
      <c r="N13" s="161" t="s">
        <v>109</v>
      </c>
      <c r="O13" s="162">
        <v>7419</v>
      </c>
      <c r="P13" s="162">
        <v>4575</v>
      </c>
      <c r="Q13" s="162">
        <v>16622</v>
      </c>
      <c r="R13" s="162">
        <v>16577</v>
      </c>
      <c r="S13" s="162">
        <v>18253</v>
      </c>
      <c r="T13" s="162">
        <v>19350</v>
      </c>
      <c r="U13" s="180">
        <f>IFERROR(T13/S13-1,"-")</f>
        <v>6.0099709636772136E-2</v>
      </c>
      <c r="V13" s="161">
        <f t="shared" si="5"/>
        <v>1097</v>
      </c>
      <c r="W13" s="163">
        <f t="shared" si="4"/>
        <v>0.80260483636816127</v>
      </c>
    </row>
    <row r="14" spans="1:23" s="57" customFormat="1" x14ac:dyDescent="0.25">
      <c r="B14" s="165" t="s">
        <v>112</v>
      </c>
      <c r="C14" s="166">
        <v>252485</v>
      </c>
      <c r="D14" s="166">
        <v>21857</v>
      </c>
      <c r="E14" s="166">
        <v>728704</v>
      </c>
      <c r="F14" s="166">
        <v>826359</v>
      </c>
      <c r="G14" s="166">
        <v>882815</v>
      </c>
      <c r="H14" s="166">
        <v>871588</v>
      </c>
      <c r="I14" s="181">
        <f t="shared" ref="I14:I21" si="6">IFERROR(H14/G14-1,"-")</f>
        <v>-1.2717273720994737E-2</v>
      </c>
      <c r="J14" s="165">
        <f t="shared" si="1"/>
        <v>-11227</v>
      </c>
      <c r="K14" s="167">
        <f t="shared" si="2"/>
        <v>0.35830263505699994</v>
      </c>
      <c r="N14" s="165" t="s">
        <v>112</v>
      </c>
      <c r="O14" s="166">
        <v>2301</v>
      </c>
      <c r="P14" s="166">
        <v>148</v>
      </c>
      <c r="Q14" s="166">
        <v>6041</v>
      </c>
      <c r="R14" s="166">
        <v>5224</v>
      </c>
      <c r="S14" s="166">
        <v>6355</v>
      </c>
      <c r="T14" s="166">
        <v>6935</v>
      </c>
      <c r="U14" s="181">
        <f t="shared" ref="U14:U21" si="7">IFERROR(T14/S14-1,"-")</f>
        <v>9.1266719118804129E-2</v>
      </c>
      <c r="V14" s="165">
        <f t="shared" si="5"/>
        <v>580</v>
      </c>
      <c r="W14" s="167">
        <f t="shared" si="4"/>
        <v>0.28765191422290431</v>
      </c>
    </row>
    <row r="15" spans="1:23" x14ac:dyDescent="0.25">
      <c r="A15" s="1"/>
      <c r="B15" s="165" t="s">
        <v>115</v>
      </c>
      <c r="C15" s="166">
        <v>93070</v>
      </c>
      <c r="D15" s="166">
        <v>47079</v>
      </c>
      <c r="E15" s="166">
        <v>184566</v>
      </c>
      <c r="F15" s="166">
        <v>215544</v>
      </c>
      <c r="G15" s="166">
        <v>225329</v>
      </c>
      <c r="H15" s="166">
        <v>216339</v>
      </c>
      <c r="I15" s="181">
        <f t="shared" si="6"/>
        <v>-3.9897216958314274E-2</v>
      </c>
      <c r="J15" s="165">
        <f t="shared" si="1"/>
        <v>-8990</v>
      </c>
      <c r="K15" s="167">
        <f t="shared" si="2"/>
        <v>8.893517781979135E-2</v>
      </c>
      <c r="N15" s="165" t="s">
        <v>115</v>
      </c>
      <c r="O15" s="166">
        <v>2164</v>
      </c>
      <c r="P15" s="166">
        <v>1674</v>
      </c>
      <c r="Q15" s="166">
        <v>3822</v>
      </c>
      <c r="R15" s="166">
        <v>2863</v>
      </c>
      <c r="S15" s="166">
        <v>3672</v>
      </c>
      <c r="T15" s="166">
        <v>3773</v>
      </c>
      <c r="U15" s="181">
        <f t="shared" si="7"/>
        <v>2.7505446623093732E-2</v>
      </c>
      <c r="V15" s="165">
        <f t="shared" si="5"/>
        <v>101</v>
      </c>
      <c r="W15" s="167">
        <f t="shared" si="4"/>
        <v>0.15649757352026214</v>
      </c>
    </row>
    <row r="16" spans="1:23" x14ac:dyDescent="0.25">
      <c r="A16" s="1"/>
      <c r="B16" s="165" t="s">
        <v>118</v>
      </c>
      <c r="C16" s="166">
        <v>33244</v>
      </c>
      <c r="D16" s="166">
        <v>44007</v>
      </c>
      <c r="E16" s="166">
        <v>92891</v>
      </c>
      <c r="F16" s="166">
        <v>104830</v>
      </c>
      <c r="G16" s="166">
        <v>112724</v>
      </c>
      <c r="H16" s="166">
        <v>106186</v>
      </c>
      <c r="I16" s="181">
        <f t="shared" si="6"/>
        <v>-5.8000070969802309E-2</v>
      </c>
      <c r="J16" s="165">
        <f t="shared" si="1"/>
        <v>-6538</v>
      </c>
      <c r="K16" s="167">
        <f t="shared" si="2"/>
        <v>4.3652188426369559E-2</v>
      </c>
      <c r="N16" s="165" t="s">
        <v>118</v>
      </c>
      <c r="O16" s="166">
        <v>393</v>
      </c>
      <c r="P16" s="166">
        <v>722</v>
      </c>
      <c r="Q16" s="166">
        <v>1296</v>
      </c>
      <c r="R16" s="166">
        <v>1711</v>
      </c>
      <c r="S16" s="166">
        <v>1279</v>
      </c>
      <c r="T16" s="166">
        <v>1368</v>
      </c>
      <c r="U16" s="181">
        <f t="shared" si="7"/>
        <v>6.9585613760750675E-2</v>
      </c>
      <c r="V16" s="165">
        <f t="shared" si="5"/>
        <v>89</v>
      </c>
      <c r="W16" s="167">
        <f t="shared" si="4"/>
        <v>5.6742295408353724E-2</v>
      </c>
    </row>
    <row r="17" spans="1:23" x14ac:dyDescent="0.25">
      <c r="A17" s="1"/>
      <c r="B17" s="165" t="s">
        <v>125</v>
      </c>
      <c r="C17" s="166">
        <v>21193</v>
      </c>
      <c r="D17" s="166">
        <v>11933</v>
      </c>
      <c r="E17" s="166">
        <v>73751</v>
      </c>
      <c r="F17" s="166">
        <v>65136</v>
      </c>
      <c r="G17" s="166">
        <v>73540</v>
      </c>
      <c r="H17" s="166">
        <v>67765</v>
      </c>
      <c r="I17" s="181">
        <f t="shared" si="6"/>
        <v>-7.852869186837097E-2</v>
      </c>
      <c r="J17" s="165">
        <f t="shared" si="1"/>
        <v>-5775</v>
      </c>
      <c r="K17" s="167">
        <f t="shared" si="2"/>
        <v>2.7857632349960762E-2</v>
      </c>
      <c r="N17" s="165" t="s">
        <v>125</v>
      </c>
      <c r="O17" s="166">
        <v>205</v>
      </c>
      <c r="P17" s="166">
        <v>109</v>
      </c>
      <c r="Q17" s="166">
        <v>491</v>
      </c>
      <c r="R17" s="166">
        <v>384</v>
      </c>
      <c r="S17" s="166">
        <v>576</v>
      </c>
      <c r="T17" s="166">
        <v>568</v>
      </c>
      <c r="U17" s="181">
        <f t="shared" si="7"/>
        <v>-1.388888888888884E-2</v>
      </c>
      <c r="V17" s="165">
        <f t="shared" si="5"/>
        <v>-8</v>
      </c>
      <c r="W17" s="167">
        <f t="shared" si="4"/>
        <v>2.3559666514579618E-2</v>
      </c>
    </row>
    <row r="18" spans="1:23" x14ac:dyDescent="0.25">
      <c r="A18" s="1"/>
      <c r="B18" s="165" t="s">
        <v>121</v>
      </c>
      <c r="C18" s="166">
        <v>29431</v>
      </c>
      <c r="D18" s="166">
        <v>18875</v>
      </c>
      <c r="E18" s="166">
        <v>76451</v>
      </c>
      <c r="F18" s="166">
        <v>76856</v>
      </c>
      <c r="G18" s="166">
        <v>81399</v>
      </c>
      <c r="H18" s="166">
        <v>74015</v>
      </c>
      <c r="I18" s="181">
        <f t="shared" si="6"/>
        <v>-9.0713645130775511E-2</v>
      </c>
      <c r="J18" s="165">
        <f t="shared" si="1"/>
        <v>-7384</v>
      </c>
      <c r="K18" s="167">
        <f t="shared" si="2"/>
        <v>3.0426955779271684E-2</v>
      </c>
      <c r="N18" s="165" t="s">
        <v>121</v>
      </c>
      <c r="O18" s="166">
        <v>135</v>
      </c>
      <c r="P18" s="166">
        <v>164</v>
      </c>
      <c r="Q18" s="166">
        <v>436</v>
      </c>
      <c r="R18" s="166">
        <v>372</v>
      </c>
      <c r="S18" s="166">
        <v>395</v>
      </c>
      <c r="T18" s="166">
        <v>535</v>
      </c>
      <c r="U18" s="181">
        <f t="shared" si="7"/>
        <v>0.35443037974683533</v>
      </c>
      <c r="V18" s="165">
        <f t="shared" si="5"/>
        <v>140</v>
      </c>
      <c r="W18" s="167">
        <f t="shared" si="4"/>
        <v>2.2190883072711436E-2</v>
      </c>
    </row>
    <row r="19" spans="1:23" x14ac:dyDescent="0.25">
      <c r="A19" s="164" t="s">
        <v>146</v>
      </c>
      <c r="B19" s="165" t="s">
        <v>130</v>
      </c>
      <c r="C19" s="166">
        <v>18029</v>
      </c>
      <c r="D19" s="166">
        <v>1064</v>
      </c>
      <c r="E19" s="166">
        <v>22861</v>
      </c>
      <c r="F19" s="166">
        <v>29099</v>
      </c>
      <c r="G19" s="166">
        <v>26307</v>
      </c>
      <c r="H19" s="166">
        <v>25170</v>
      </c>
      <c r="I19" s="181">
        <f t="shared" si="6"/>
        <v>-4.3220435625498932E-2</v>
      </c>
      <c r="J19" s="165">
        <f t="shared" si="1"/>
        <v>-1137</v>
      </c>
      <c r="K19" s="167">
        <f t="shared" si="2"/>
        <v>1.0347179314520952E-2</v>
      </c>
      <c r="N19" s="165" t="s">
        <v>130</v>
      </c>
      <c r="O19" s="166">
        <v>76</v>
      </c>
      <c r="P19" s="166">
        <v>39</v>
      </c>
      <c r="Q19" s="166">
        <v>57</v>
      </c>
      <c r="R19" s="166">
        <v>154</v>
      </c>
      <c r="S19" s="166">
        <v>84</v>
      </c>
      <c r="T19" s="166">
        <v>170</v>
      </c>
      <c r="U19" s="181">
        <f t="shared" si="7"/>
        <v>1.0238095238095237</v>
      </c>
      <c r="V19" s="165">
        <f t="shared" si="5"/>
        <v>86</v>
      </c>
      <c r="W19" s="167">
        <f t="shared" si="4"/>
        <v>7.0513086399269986E-3</v>
      </c>
    </row>
    <row r="20" spans="1:23" x14ac:dyDescent="0.25">
      <c r="A20" s="169" t="s">
        <v>147</v>
      </c>
      <c r="B20" s="165" t="s">
        <v>133</v>
      </c>
      <c r="C20" s="166">
        <v>24132</v>
      </c>
      <c r="D20" s="166">
        <v>1464</v>
      </c>
      <c r="E20" s="166">
        <v>16018</v>
      </c>
      <c r="F20" s="166">
        <v>25339</v>
      </c>
      <c r="G20" s="166">
        <v>24199</v>
      </c>
      <c r="H20" s="166">
        <v>20768</v>
      </c>
      <c r="I20" s="181">
        <f t="shared" si="6"/>
        <v>-0.14178271829414435</v>
      </c>
      <c r="J20" s="165">
        <f t="shared" si="1"/>
        <v>-3431</v>
      </c>
      <c r="K20" s="167">
        <f t="shared" si="2"/>
        <v>8.5375534367886832E-3</v>
      </c>
      <c r="N20" s="165" t="s">
        <v>133</v>
      </c>
      <c r="O20" s="166">
        <v>105</v>
      </c>
      <c r="P20" s="166">
        <v>17</v>
      </c>
      <c r="Q20" s="166">
        <v>95</v>
      </c>
      <c r="R20" s="166">
        <v>138</v>
      </c>
      <c r="S20" s="166">
        <v>84</v>
      </c>
      <c r="T20" s="166">
        <v>415</v>
      </c>
      <c r="U20" s="181">
        <f t="shared" si="7"/>
        <v>3.9404761904761907</v>
      </c>
      <c r="V20" s="165">
        <f t="shared" si="5"/>
        <v>331</v>
      </c>
      <c r="W20" s="167">
        <f t="shared" si="4"/>
        <v>1.7213488738645318E-2</v>
      </c>
    </row>
    <row r="21" spans="1:23" x14ac:dyDescent="0.25">
      <c r="B21" s="170" t="s">
        <v>147</v>
      </c>
      <c r="C21" s="171">
        <f t="shared" ref="C21" si="8">C13-SUM(C14:C20)</f>
        <v>165047</v>
      </c>
      <c r="D21" s="171">
        <f t="shared" ref="D21:H21" si="9">D13-SUM(D14:D20)</f>
        <v>122086</v>
      </c>
      <c r="E21" s="171">
        <f t="shared" si="9"/>
        <v>422375</v>
      </c>
      <c r="F21" s="171">
        <f t="shared" si="9"/>
        <v>489303</v>
      </c>
      <c r="G21" s="171">
        <f t="shared" si="9"/>
        <v>541210</v>
      </c>
      <c r="H21" s="171">
        <f t="shared" si="9"/>
        <v>544154</v>
      </c>
      <c r="I21" s="182">
        <f t="shared" si="6"/>
        <v>5.439662977402504E-3</v>
      </c>
      <c r="J21" s="170">
        <f t="shared" si="1"/>
        <v>2944</v>
      </c>
      <c r="K21" s="172">
        <f t="shared" si="2"/>
        <v>0.22369721941652104</v>
      </c>
      <c r="N21" s="170" t="s">
        <v>147</v>
      </c>
      <c r="O21" s="171">
        <f t="shared" ref="O21:T21" si="10">O13-SUM(O14:O20)</f>
        <v>2040</v>
      </c>
      <c r="P21" s="171">
        <f t="shared" si="10"/>
        <v>1702</v>
      </c>
      <c r="Q21" s="171">
        <f t="shared" si="10"/>
        <v>4384</v>
      </c>
      <c r="R21" s="171">
        <f t="shared" si="10"/>
        <v>5731</v>
      </c>
      <c r="S21" s="171">
        <f t="shared" si="10"/>
        <v>5808</v>
      </c>
      <c r="T21" s="171">
        <f t="shared" si="10"/>
        <v>5586</v>
      </c>
      <c r="U21" s="182">
        <f t="shared" si="7"/>
        <v>-3.8223140495867725E-2</v>
      </c>
      <c r="V21" s="170">
        <f>T21-S21</f>
        <v>-222</v>
      </c>
      <c r="W21" s="172">
        <f t="shared" si="4"/>
        <v>0.23169770625077771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232111</v>
      </c>
      <c r="E23" s="178">
        <f t="shared" si="11"/>
        <v>852329</v>
      </c>
      <c r="F23" s="178">
        <f t="shared" si="11"/>
        <v>884801</v>
      </c>
      <c r="G23" s="178">
        <f t="shared" si="11"/>
        <v>915684</v>
      </c>
      <c r="H23" s="178">
        <f t="shared" si="11"/>
        <v>859383</v>
      </c>
      <c r="I23" s="179">
        <f>IFERROR(H23/G23-1,"-")</f>
        <v>-6.1485184845426977E-2</v>
      </c>
      <c r="J23" s="178">
        <f>H23-G23</f>
        <v>-56301</v>
      </c>
      <c r="K23" s="179">
        <f t="shared" ref="K23:K35" si="12">H23/H$9</f>
        <v>0.35328526026424156</v>
      </c>
    </row>
    <row r="24" spans="1:23" x14ac:dyDescent="0.25">
      <c r="B24" s="161" t="s">
        <v>99</v>
      </c>
      <c r="C24" s="162">
        <v>16647</v>
      </c>
      <c r="D24" s="162">
        <v>111704</v>
      </c>
      <c r="E24" s="162">
        <v>101020</v>
      </c>
      <c r="F24" s="162">
        <v>81576</v>
      </c>
      <c r="G24" s="162">
        <v>69290</v>
      </c>
      <c r="H24" s="162">
        <v>61980</v>
      </c>
      <c r="I24" s="180">
        <f>IFERROR(H24/G24-1,"-")</f>
        <v>-0.10549862895078654</v>
      </c>
      <c r="J24" s="161">
        <f t="shared" ref="J24:J34" si="13">H24-G24</f>
        <v>-7310</v>
      </c>
      <c r="K24" s="163">
        <f t="shared" si="12"/>
        <v>2.5479466583790571E-2</v>
      </c>
    </row>
    <row r="25" spans="1:23" x14ac:dyDescent="0.25">
      <c r="B25" s="165" t="s">
        <v>105</v>
      </c>
      <c r="C25" s="166">
        <v>6472</v>
      </c>
      <c r="D25" s="166">
        <v>60038</v>
      </c>
      <c r="E25" s="166">
        <v>42281</v>
      </c>
      <c r="F25" s="166">
        <v>32711</v>
      </c>
      <c r="G25" s="166">
        <v>24554</v>
      </c>
      <c r="H25" s="166">
        <v>27727</v>
      </c>
      <c r="I25" s="181">
        <f>IFERROR(H25/G25-1,"-")</f>
        <v>0.12922538079335344</v>
      </c>
      <c r="J25" s="165">
        <f t="shared" si="13"/>
        <v>3173</v>
      </c>
      <c r="K25" s="167">
        <f t="shared" si="12"/>
        <v>1.1398340915920638E-2</v>
      </c>
    </row>
    <row r="26" spans="1:23" x14ac:dyDescent="0.25">
      <c r="B26" s="165" t="s">
        <v>102</v>
      </c>
      <c r="C26" s="166">
        <v>10175</v>
      </c>
      <c r="D26" s="166">
        <v>51666</v>
      </c>
      <c r="E26" s="166">
        <v>58739</v>
      </c>
      <c r="F26" s="166">
        <v>48865</v>
      </c>
      <c r="G26" s="166">
        <v>44736</v>
      </c>
      <c r="H26" s="166">
        <v>34253</v>
      </c>
      <c r="I26" s="181">
        <f>IFERROR(H26/G26-1,"-")</f>
        <v>-0.23433029327610877</v>
      </c>
      <c r="J26" s="165">
        <f t="shared" si="13"/>
        <v>-10483</v>
      </c>
      <c r="K26" s="167">
        <f t="shared" si="12"/>
        <v>1.4081125667869933E-2</v>
      </c>
    </row>
    <row r="27" spans="1:23" x14ac:dyDescent="0.25">
      <c r="B27" s="161" t="s">
        <v>109</v>
      </c>
      <c r="C27" s="162">
        <v>263177</v>
      </c>
      <c r="D27" s="162">
        <v>120407</v>
      </c>
      <c r="E27" s="162">
        <v>751309</v>
      </c>
      <c r="F27" s="162">
        <v>803225</v>
      </c>
      <c r="G27" s="162">
        <v>846394</v>
      </c>
      <c r="H27" s="162">
        <v>797403</v>
      </c>
      <c r="I27" s="180">
        <f>IFERROR(H27/G27-1,"-")</f>
        <v>-5.7882026573912393E-2</v>
      </c>
      <c r="J27" s="161">
        <f t="shared" si="13"/>
        <v>-48991</v>
      </c>
      <c r="K27" s="163">
        <f t="shared" si="12"/>
        <v>0.32780579368045099</v>
      </c>
    </row>
    <row r="28" spans="1:23" x14ac:dyDescent="0.25">
      <c r="B28" s="165" t="s">
        <v>112</v>
      </c>
      <c r="C28" s="166">
        <v>115594</v>
      </c>
      <c r="D28" s="166">
        <v>10707</v>
      </c>
      <c r="E28" s="166">
        <v>372541</v>
      </c>
      <c r="F28" s="166">
        <v>402472</v>
      </c>
      <c r="G28" s="166">
        <v>425838</v>
      </c>
      <c r="H28" s="166">
        <v>405424</v>
      </c>
      <c r="I28" s="181">
        <f t="shared" ref="I28:I35" si="14">IFERROR(H28/G28-1,"-")</f>
        <v>-4.793841789600739E-2</v>
      </c>
      <c r="J28" s="165">
        <f t="shared" si="13"/>
        <v>-20414</v>
      </c>
      <c r="K28" s="167">
        <f t="shared" si="12"/>
        <v>0.16666646112079231</v>
      </c>
    </row>
    <row r="29" spans="1:23" x14ac:dyDescent="0.25">
      <c r="B29" s="165" t="s">
        <v>115</v>
      </c>
      <c r="C29" s="166">
        <v>34149</v>
      </c>
      <c r="D29" s="166">
        <v>23499</v>
      </c>
      <c r="E29" s="166">
        <v>86025</v>
      </c>
      <c r="F29" s="166">
        <v>95050</v>
      </c>
      <c r="G29" s="166">
        <v>95777</v>
      </c>
      <c r="H29" s="166">
        <v>88086</v>
      </c>
      <c r="I29" s="181">
        <f t="shared" si="14"/>
        <v>-8.0301116134353756E-2</v>
      </c>
      <c r="J29" s="165">
        <f t="shared" si="13"/>
        <v>-7691</v>
      </c>
      <c r="K29" s="167">
        <f t="shared" si="12"/>
        <v>3.6211427775085125E-2</v>
      </c>
    </row>
    <row r="30" spans="1:23" x14ac:dyDescent="0.25">
      <c r="B30" s="165" t="s">
        <v>118</v>
      </c>
      <c r="C30" s="166">
        <v>11026</v>
      </c>
      <c r="D30" s="166">
        <v>16608</v>
      </c>
      <c r="E30" s="166">
        <v>30711</v>
      </c>
      <c r="F30" s="166">
        <v>28639</v>
      </c>
      <c r="G30" s="166">
        <v>25839</v>
      </c>
      <c r="H30" s="166">
        <v>23987</v>
      </c>
      <c r="I30" s="181">
        <f t="shared" si="14"/>
        <v>-7.1674600410232547E-2</v>
      </c>
      <c r="J30" s="165">
        <f t="shared" si="13"/>
        <v>-1852</v>
      </c>
      <c r="K30" s="167">
        <f t="shared" si="12"/>
        <v>9.860857775820981E-3</v>
      </c>
    </row>
    <row r="31" spans="1:23" x14ac:dyDescent="0.25">
      <c r="B31" s="165" t="s">
        <v>125</v>
      </c>
      <c r="C31" s="166">
        <v>10228</v>
      </c>
      <c r="D31" s="166">
        <v>6368</v>
      </c>
      <c r="E31" s="166">
        <v>39966</v>
      </c>
      <c r="F31" s="166">
        <v>32831</v>
      </c>
      <c r="G31" s="166">
        <v>35787</v>
      </c>
      <c r="H31" s="166">
        <v>32500</v>
      </c>
      <c r="I31" s="181">
        <f t="shared" si="14"/>
        <v>-9.1848995445273474E-2</v>
      </c>
      <c r="J31" s="165">
        <f t="shared" si="13"/>
        <v>-3287</v>
      </c>
      <c r="K31" s="167">
        <f t="shared" si="12"/>
        <v>1.3360481832416804E-2</v>
      </c>
    </row>
    <row r="32" spans="1:23" x14ac:dyDescent="0.25">
      <c r="B32" s="165" t="s">
        <v>121</v>
      </c>
      <c r="C32" s="166">
        <v>14676</v>
      </c>
      <c r="D32" s="166">
        <v>11357</v>
      </c>
      <c r="E32" s="166">
        <v>46524</v>
      </c>
      <c r="F32" s="166">
        <v>42822</v>
      </c>
      <c r="G32" s="166">
        <v>44261</v>
      </c>
      <c r="H32" s="166">
        <v>41897</v>
      </c>
      <c r="I32" s="181">
        <f t="shared" si="14"/>
        <v>-5.3410451639140599E-2</v>
      </c>
      <c r="J32" s="165">
        <f t="shared" si="13"/>
        <v>-2364</v>
      </c>
      <c r="K32" s="167">
        <f t="shared" si="12"/>
        <v>1.7223510994854363E-2</v>
      </c>
    </row>
    <row r="33" spans="2:11" x14ac:dyDescent="0.25">
      <c r="B33" s="165" t="s">
        <v>130</v>
      </c>
      <c r="C33" s="166">
        <v>9525</v>
      </c>
      <c r="D33" s="166">
        <v>279</v>
      </c>
      <c r="E33" s="166">
        <v>12058</v>
      </c>
      <c r="F33" s="166">
        <v>13318</v>
      </c>
      <c r="G33" s="166">
        <v>13054</v>
      </c>
      <c r="H33" s="166">
        <v>11520</v>
      </c>
      <c r="I33" s="181">
        <f t="shared" si="14"/>
        <v>-0.1175118737551708</v>
      </c>
      <c r="J33" s="165">
        <f t="shared" si="13"/>
        <v>-1534</v>
      </c>
      <c r="K33" s="167">
        <f t="shared" si="12"/>
        <v>4.7357769449058945E-3</v>
      </c>
    </row>
    <row r="34" spans="2:11" x14ac:dyDescent="0.25">
      <c r="B34" s="165" t="s">
        <v>133</v>
      </c>
      <c r="C34" s="166">
        <v>11099</v>
      </c>
      <c r="D34" s="166">
        <v>258</v>
      </c>
      <c r="E34" s="166">
        <v>7316</v>
      </c>
      <c r="F34" s="166">
        <v>12088</v>
      </c>
      <c r="G34" s="166">
        <v>11397</v>
      </c>
      <c r="H34" s="166">
        <v>9762</v>
      </c>
      <c r="I34" s="181">
        <f t="shared" si="14"/>
        <v>-0.14345880494867069</v>
      </c>
      <c r="J34" s="165">
        <f t="shared" si="13"/>
        <v>-1635</v>
      </c>
      <c r="K34" s="167">
        <f t="shared" si="12"/>
        <v>4.0130776507093183E-3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51331</v>
      </c>
      <c r="E35" s="171">
        <f t="shared" si="16"/>
        <v>156168</v>
      </c>
      <c r="F35" s="171">
        <f t="shared" si="16"/>
        <v>176005</v>
      </c>
      <c r="G35" s="171">
        <f t="shared" si="16"/>
        <v>194441</v>
      </c>
      <c r="H35" s="171">
        <f t="shared" si="16"/>
        <v>184227</v>
      </c>
      <c r="I35" s="182">
        <f t="shared" si="14"/>
        <v>-5.2530073389871479E-2</v>
      </c>
      <c r="J35" s="170">
        <f>H35-G35</f>
        <v>-10214</v>
      </c>
      <c r="K35" s="172">
        <f t="shared" si="12"/>
        <v>7.5734199585866177E-2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42517</v>
      </c>
      <c r="E37" s="178">
        <f t="shared" si="17"/>
        <v>411014</v>
      </c>
      <c r="F37" s="178">
        <f t="shared" si="17"/>
        <v>461407</v>
      </c>
      <c r="G37" s="178">
        <f t="shared" si="17"/>
        <v>489154</v>
      </c>
      <c r="H37" s="178">
        <f t="shared" si="17"/>
        <v>506756</v>
      </c>
      <c r="I37" s="179">
        <f>IFERROR(H37/G37-1,"-")</f>
        <v>3.5984577454135191E-2</v>
      </c>
      <c r="J37" s="178">
        <f>H37-G37</f>
        <v>17602</v>
      </c>
      <c r="K37" s="179">
        <f t="shared" ref="K37:K49" si="18">H37/H$9</f>
        <v>0.20832321019902184</v>
      </c>
    </row>
    <row r="38" spans="2:11" x14ac:dyDescent="0.25">
      <c r="B38" s="161" t="s">
        <v>99</v>
      </c>
      <c r="C38" s="162">
        <v>9666</v>
      </c>
      <c r="D38" s="162">
        <v>13071</v>
      </c>
      <c r="E38" s="162">
        <v>45684</v>
      </c>
      <c r="F38" s="162">
        <v>44408</v>
      </c>
      <c r="G38" s="162">
        <v>43010</v>
      </c>
      <c r="H38" s="162">
        <v>43695</v>
      </c>
      <c r="I38" s="180">
        <f>IFERROR(H38/G38-1,"-")</f>
        <v>1.5926528714252486E-2</v>
      </c>
      <c r="J38" s="161">
        <f t="shared" ref="J38:J48" si="19">H38-G38</f>
        <v>685</v>
      </c>
      <c r="K38" s="163">
        <f t="shared" si="18"/>
        <v>1.7962653958998532E-2</v>
      </c>
    </row>
    <row r="39" spans="2:11" x14ac:dyDescent="0.25">
      <c r="B39" s="165" t="s">
        <v>105</v>
      </c>
      <c r="C39" s="166">
        <v>2065</v>
      </c>
      <c r="D39" s="166">
        <v>4340</v>
      </c>
      <c r="E39" s="166">
        <v>11126</v>
      </c>
      <c r="F39" s="166">
        <v>14836</v>
      </c>
      <c r="G39" s="166">
        <v>17196</v>
      </c>
      <c r="H39" s="166">
        <v>15973</v>
      </c>
      <c r="I39" s="181">
        <f>IFERROR(H39/G39-1,"-")</f>
        <v>-7.112119097464531E-2</v>
      </c>
      <c r="J39" s="165">
        <f t="shared" si="19"/>
        <v>-1223</v>
      </c>
      <c r="K39" s="167">
        <f t="shared" si="18"/>
        <v>6.5663685018213418E-3</v>
      </c>
    </row>
    <row r="40" spans="2:11" x14ac:dyDescent="0.25">
      <c r="B40" s="165" t="s">
        <v>102</v>
      </c>
      <c r="C40" s="166">
        <v>7601</v>
      </c>
      <c r="D40" s="166">
        <v>8731</v>
      </c>
      <c r="E40" s="166">
        <v>34558</v>
      </c>
      <c r="F40" s="166">
        <v>29572</v>
      </c>
      <c r="G40" s="166">
        <v>25814</v>
      </c>
      <c r="H40" s="166">
        <v>27722</v>
      </c>
      <c r="I40" s="181">
        <f>IFERROR(H40/G40-1,"-")</f>
        <v>7.3913380336251722E-2</v>
      </c>
      <c r="J40" s="165">
        <f t="shared" si="19"/>
        <v>1908</v>
      </c>
      <c r="K40" s="167">
        <f t="shared" si="18"/>
        <v>1.1396285457177189E-2</v>
      </c>
    </row>
    <row r="41" spans="2:11" x14ac:dyDescent="0.25">
      <c r="B41" s="161" t="s">
        <v>109</v>
      </c>
      <c r="C41" s="162">
        <v>137440</v>
      </c>
      <c r="D41" s="162">
        <v>29446</v>
      </c>
      <c r="E41" s="162">
        <v>365330</v>
      </c>
      <c r="F41" s="162">
        <v>416999</v>
      </c>
      <c r="G41" s="162">
        <v>446144</v>
      </c>
      <c r="H41" s="162">
        <v>463061</v>
      </c>
      <c r="I41" s="180">
        <f>IFERROR(H41/G41-1,"-")</f>
        <v>3.7918250609668691E-2</v>
      </c>
      <c r="J41" s="161">
        <f t="shared" si="19"/>
        <v>16917</v>
      </c>
      <c r="K41" s="163">
        <f t="shared" si="18"/>
        <v>0.19036055624002332</v>
      </c>
    </row>
    <row r="42" spans="2:11" x14ac:dyDescent="0.25">
      <c r="B42" s="165" t="s">
        <v>112</v>
      </c>
      <c r="C42" s="166">
        <v>66259</v>
      </c>
      <c r="D42" s="166">
        <v>2761</v>
      </c>
      <c r="E42" s="166">
        <v>187188</v>
      </c>
      <c r="F42" s="166">
        <v>212560</v>
      </c>
      <c r="G42" s="166">
        <v>234149</v>
      </c>
      <c r="H42" s="166">
        <v>238841</v>
      </c>
      <c r="I42" s="181">
        <f t="shared" ref="I42:I49" si="20">IFERROR(H42/G42-1,"-")</f>
        <v>2.0038522479276066E-2</v>
      </c>
      <c r="J42" s="165">
        <f t="shared" si="19"/>
        <v>4692</v>
      </c>
      <c r="K42" s="167">
        <f t="shared" si="18"/>
        <v>9.8185564348808055E-2</v>
      </c>
    </row>
    <row r="43" spans="2:11" x14ac:dyDescent="0.25">
      <c r="B43" s="165" t="s">
        <v>115</v>
      </c>
      <c r="C43" s="166">
        <v>8479</v>
      </c>
      <c r="D43" s="166">
        <v>2229</v>
      </c>
      <c r="E43" s="166">
        <v>14523</v>
      </c>
      <c r="F43" s="166">
        <v>19137</v>
      </c>
      <c r="G43" s="166">
        <v>17749</v>
      </c>
      <c r="H43" s="166">
        <v>18812</v>
      </c>
      <c r="I43" s="181">
        <f t="shared" si="20"/>
        <v>5.9890698067496695E-2</v>
      </c>
      <c r="J43" s="165">
        <f t="shared" si="19"/>
        <v>1063</v>
      </c>
      <c r="K43" s="167">
        <f t="shared" si="18"/>
        <v>7.7334579763515361E-3</v>
      </c>
    </row>
    <row r="44" spans="2:11" x14ac:dyDescent="0.25">
      <c r="B44" s="165" t="s">
        <v>118</v>
      </c>
      <c r="C44" s="166">
        <v>4192</v>
      </c>
      <c r="D44" s="166">
        <v>3259</v>
      </c>
      <c r="E44" s="166">
        <v>9594</v>
      </c>
      <c r="F44" s="166">
        <v>11611</v>
      </c>
      <c r="G44" s="166">
        <v>11210</v>
      </c>
      <c r="H44" s="166">
        <v>12126</v>
      </c>
      <c r="I44" s="181">
        <f t="shared" si="20"/>
        <v>8.1712756467439807E-2</v>
      </c>
      <c r="J44" s="165">
        <f t="shared" si="19"/>
        <v>916</v>
      </c>
      <c r="K44" s="167">
        <f t="shared" si="18"/>
        <v>4.9848985446118823E-3</v>
      </c>
    </row>
    <row r="45" spans="2:11" x14ac:dyDescent="0.25">
      <c r="B45" s="165" t="s">
        <v>125</v>
      </c>
      <c r="C45" s="166">
        <v>5403</v>
      </c>
      <c r="D45" s="166">
        <v>2107</v>
      </c>
      <c r="E45" s="166">
        <v>17649</v>
      </c>
      <c r="F45" s="166">
        <v>16224</v>
      </c>
      <c r="G45" s="166">
        <v>18165</v>
      </c>
      <c r="H45" s="166">
        <v>16215</v>
      </c>
      <c r="I45" s="181">
        <f t="shared" si="20"/>
        <v>-0.10734929810074323</v>
      </c>
      <c r="J45" s="165">
        <f t="shared" si="19"/>
        <v>-1950</v>
      </c>
      <c r="K45" s="167">
        <f t="shared" si="18"/>
        <v>6.6658527050042606E-3</v>
      </c>
    </row>
    <row r="46" spans="2:11" x14ac:dyDescent="0.25">
      <c r="B46" s="165" t="s">
        <v>121</v>
      </c>
      <c r="C46" s="166">
        <v>7570</v>
      </c>
      <c r="D46" s="166">
        <v>2768</v>
      </c>
      <c r="E46" s="166">
        <v>16989</v>
      </c>
      <c r="F46" s="166">
        <v>19979</v>
      </c>
      <c r="G46" s="166">
        <v>20959</v>
      </c>
      <c r="H46" s="166">
        <v>17268</v>
      </c>
      <c r="I46" s="181">
        <f t="shared" si="20"/>
        <v>-0.17610573023522114</v>
      </c>
      <c r="J46" s="165">
        <f t="shared" si="19"/>
        <v>-3691</v>
      </c>
      <c r="K46" s="167">
        <f t="shared" si="18"/>
        <v>7.0987323163745654E-3</v>
      </c>
    </row>
    <row r="47" spans="2:11" x14ac:dyDescent="0.25">
      <c r="B47" s="165" t="s">
        <v>130</v>
      </c>
      <c r="C47" s="166">
        <v>3315</v>
      </c>
      <c r="D47" s="166">
        <v>460</v>
      </c>
      <c r="E47" s="166">
        <v>4885</v>
      </c>
      <c r="F47" s="166">
        <v>6119</v>
      </c>
      <c r="G47" s="166">
        <v>5101</v>
      </c>
      <c r="H47" s="166">
        <v>6227</v>
      </c>
      <c r="I47" s="181">
        <f t="shared" si="20"/>
        <v>0.22074103117035881</v>
      </c>
      <c r="J47" s="165">
        <f t="shared" si="19"/>
        <v>1126</v>
      </c>
      <c r="K47" s="167">
        <f t="shared" si="18"/>
        <v>2.5598683190910599E-3</v>
      </c>
    </row>
    <row r="48" spans="2:11" x14ac:dyDescent="0.25">
      <c r="B48" s="165" t="s">
        <v>133</v>
      </c>
      <c r="C48" s="166">
        <v>4738</v>
      </c>
      <c r="D48" s="166">
        <v>632</v>
      </c>
      <c r="E48" s="166">
        <v>3867</v>
      </c>
      <c r="F48" s="166">
        <v>5813</v>
      </c>
      <c r="G48" s="166">
        <v>5357</v>
      </c>
      <c r="H48" s="166">
        <v>4646</v>
      </c>
      <c r="I48" s="181">
        <f t="shared" si="20"/>
        <v>-0.13272353929438119</v>
      </c>
      <c r="J48" s="165">
        <f t="shared" si="19"/>
        <v>-711</v>
      </c>
      <c r="K48" s="167">
        <f t="shared" si="18"/>
        <v>1.9099322644125685E-3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15230</v>
      </c>
      <c r="E49" s="171">
        <f t="shared" si="22"/>
        <v>110635</v>
      </c>
      <c r="F49" s="171">
        <f t="shared" si="22"/>
        <v>125556</v>
      </c>
      <c r="G49" s="171">
        <f t="shared" si="22"/>
        <v>133454</v>
      </c>
      <c r="H49" s="171">
        <f t="shared" si="22"/>
        <v>148926</v>
      </c>
      <c r="I49" s="182">
        <f t="shared" si="20"/>
        <v>0.11593507875372788</v>
      </c>
      <c r="J49" s="170">
        <f>H49-G49</f>
        <v>15472</v>
      </c>
      <c r="K49" s="172">
        <f t="shared" si="18"/>
        <v>6.1222249765369385E-2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6896</v>
      </c>
      <c r="E51" s="178">
        <f t="shared" si="23"/>
        <v>19165</v>
      </c>
      <c r="F51" s="178">
        <f t="shared" si="23"/>
        <v>29890</v>
      </c>
      <c r="G51" s="178">
        <f t="shared" si="23"/>
        <v>25396</v>
      </c>
      <c r="H51" s="178">
        <f t="shared" si="23"/>
        <v>24109</v>
      </c>
      <c r="I51" s="179">
        <f>IFERROR(H51/G51-1,"-")</f>
        <v>-5.0677272011340424E-2</v>
      </c>
      <c r="J51" s="178">
        <f>H51-G51</f>
        <v>-1287</v>
      </c>
      <c r="K51" s="179">
        <f t="shared" ref="K51:K63" si="24">H51/H$9</f>
        <v>9.9110109691611294E-3</v>
      </c>
    </row>
    <row r="52" spans="2:11" x14ac:dyDescent="0.25">
      <c r="B52" s="161" t="s">
        <v>99</v>
      </c>
      <c r="C52" s="162">
        <v>773</v>
      </c>
      <c r="D52" s="162">
        <v>2321</v>
      </c>
      <c r="E52" s="162">
        <v>2543</v>
      </c>
      <c r="F52" s="162">
        <v>13313</v>
      </c>
      <c r="G52" s="162">
        <v>7143</v>
      </c>
      <c r="H52" s="162">
        <v>4759</v>
      </c>
      <c r="I52" s="180">
        <f>IFERROR(H52/G52-1,"-")</f>
        <v>-0.33375332493350129</v>
      </c>
      <c r="J52" s="161">
        <f t="shared" ref="J52:J62" si="25">H52-G52</f>
        <v>-2384</v>
      </c>
      <c r="K52" s="163">
        <f t="shared" si="24"/>
        <v>1.9563856320145099E-3</v>
      </c>
    </row>
    <row r="53" spans="2:11" x14ac:dyDescent="0.25">
      <c r="B53" s="165" t="s">
        <v>105</v>
      </c>
      <c r="C53" s="166">
        <v>367</v>
      </c>
      <c r="D53" s="166">
        <v>1161</v>
      </c>
      <c r="E53" s="166">
        <v>1046</v>
      </c>
      <c r="F53" s="166">
        <v>9968</v>
      </c>
      <c r="G53" s="166">
        <v>4849</v>
      </c>
      <c r="H53" s="166">
        <v>2834</v>
      </c>
      <c r="I53" s="181">
        <f>IFERROR(H53/G53-1,"-")</f>
        <v>-0.41554959785522794</v>
      </c>
      <c r="J53" s="165">
        <f t="shared" si="25"/>
        <v>-2015</v>
      </c>
      <c r="K53" s="167">
        <f t="shared" si="24"/>
        <v>1.1650340157867453E-3</v>
      </c>
    </row>
    <row r="54" spans="2:11" x14ac:dyDescent="0.25">
      <c r="B54" s="165" t="s">
        <v>102</v>
      </c>
      <c r="C54" s="166">
        <v>406</v>
      </c>
      <c r="D54" s="166">
        <v>1160</v>
      </c>
      <c r="E54" s="166">
        <v>1497</v>
      </c>
      <c r="F54" s="166">
        <v>3345</v>
      </c>
      <c r="G54" s="166">
        <v>2294</v>
      </c>
      <c r="H54" s="166">
        <v>1925</v>
      </c>
      <c r="I54" s="181">
        <f>IFERROR(H54/G54-1,"-")</f>
        <v>-0.16085440278988661</v>
      </c>
      <c r="J54" s="165">
        <f t="shared" si="25"/>
        <v>-369</v>
      </c>
      <c r="K54" s="167">
        <f t="shared" si="24"/>
        <v>7.913516162277646E-4</v>
      </c>
    </row>
    <row r="55" spans="2:11" x14ac:dyDescent="0.25">
      <c r="B55" s="161" t="s">
        <v>109</v>
      </c>
      <c r="C55" s="162">
        <v>7419</v>
      </c>
      <c r="D55" s="162">
        <v>4575</v>
      </c>
      <c r="E55" s="162">
        <v>16622</v>
      </c>
      <c r="F55" s="162">
        <v>16577</v>
      </c>
      <c r="G55" s="162">
        <v>18253</v>
      </c>
      <c r="H55" s="162">
        <v>19350</v>
      </c>
      <c r="I55" s="180">
        <f>IFERROR(H55/G55-1,"-")</f>
        <v>6.0099709636772136E-2</v>
      </c>
      <c r="J55" s="161">
        <f t="shared" si="25"/>
        <v>1097</v>
      </c>
      <c r="K55" s="163">
        <f t="shared" si="24"/>
        <v>7.9546253371466195E-3</v>
      </c>
    </row>
    <row r="56" spans="2:11" x14ac:dyDescent="0.25">
      <c r="B56" s="165" t="s">
        <v>112</v>
      </c>
      <c r="C56" s="166">
        <v>2301</v>
      </c>
      <c r="D56" s="166">
        <v>148</v>
      </c>
      <c r="E56" s="166">
        <v>6041</v>
      </c>
      <c r="F56" s="166">
        <v>5224</v>
      </c>
      <c r="G56" s="166">
        <v>6355</v>
      </c>
      <c r="H56" s="166">
        <v>6935</v>
      </c>
      <c r="I56" s="181">
        <f t="shared" ref="I56:I63" si="26">IFERROR(H56/G56-1,"-")</f>
        <v>9.1266719118804129E-2</v>
      </c>
      <c r="J56" s="165">
        <f t="shared" si="25"/>
        <v>580</v>
      </c>
      <c r="K56" s="167">
        <f t="shared" si="24"/>
        <v>2.8509212771634014E-3</v>
      </c>
    </row>
    <row r="57" spans="2:11" x14ac:dyDescent="0.25">
      <c r="B57" s="165" t="s">
        <v>115</v>
      </c>
      <c r="C57" s="166">
        <v>2164</v>
      </c>
      <c r="D57" s="166">
        <v>1674</v>
      </c>
      <c r="E57" s="166">
        <v>3822</v>
      </c>
      <c r="F57" s="166">
        <v>2863</v>
      </c>
      <c r="G57" s="166">
        <v>3672</v>
      </c>
      <c r="H57" s="166">
        <v>3773</v>
      </c>
      <c r="I57" s="181">
        <f t="shared" si="26"/>
        <v>2.7505446623093732E-2</v>
      </c>
      <c r="J57" s="165">
        <f t="shared" si="25"/>
        <v>101</v>
      </c>
      <c r="K57" s="167">
        <f t="shared" si="24"/>
        <v>1.5510491678064186E-3</v>
      </c>
    </row>
    <row r="58" spans="2:11" x14ac:dyDescent="0.25">
      <c r="B58" s="165" t="s">
        <v>118</v>
      </c>
      <c r="C58" s="166">
        <v>393</v>
      </c>
      <c r="D58" s="166">
        <v>722</v>
      </c>
      <c r="E58" s="166">
        <v>1296</v>
      </c>
      <c r="F58" s="166">
        <v>1711</v>
      </c>
      <c r="G58" s="166">
        <v>1279</v>
      </c>
      <c r="H58" s="166">
        <v>1368</v>
      </c>
      <c r="I58" s="181">
        <f t="shared" si="26"/>
        <v>6.9585613760750675E-2</v>
      </c>
      <c r="J58" s="165">
        <f t="shared" si="25"/>
        <v>89</v>
      </c>
      <c r="K58" s="167">
        <f t="shared" si="24"/>
        <v>5.6237351220757498E-4</v>
      </c>
    </row>
    <row r="59" spans="2:11" x14ac:dyDescent="0.25">
      <c r="B59" s="165" t="s">
        <v>125</v>
      </c>
      <c r="C59" s="166">
        <v>205</v>
      </c>
      <c r="D59" s="166">
        <v>109</v>
      </c>
      <c r="E59" s="166">
        <v>491</v>
      </c>
      <c r="F59" s="166">
        <v>384</v>
      </c>
      <c r="G59" s="166">
        <v>576</v>
      </c>
      <c r="H59" s="166">
        <v>568</v>
      </c>
      <c r="I59" s="181">
        <f t="shared" si="26"/>
        <v>-1.388888888888884E-2</v>
      </c>
      <c r="J59" s="165">
        <f t="shared" si="25"/>
        <v>-8</v>
      </c>
      <c r="K59" s="167">
        <f t="shared" si="24"/>
        <v>2.3350011325577676E-4</v>
      </c>
    </row>
    <row r="60" spans="2:11" x14ac:dyDescent="0.25">
      <c r="B60" s="165" t="s">
        <v>121</v>
      </c>
      <c r="C60" s="166">
        <v>135</v>
      </c>
      <c r="D60" s="166">
        <v>164</v>
      </c>
      <c r="E60" s="166">
        <v>436</v>
      </c>
      <c r="F60" s="166">
        <v>372</v>
      </c>
      <c r="G60" s="166">
        <v>395</v>
      </c>
      <c r="H60" s="166">
        <v>535</v>
      </c>
      <c r="I60" s="181">
        <f t="shared" si="26"/>
        <v>0.35443037974683533</v>
      </c>
      <c r="J60" s="165">
        <f t="shared" si="25"/>
        <v>140</v>
      </c>
      <c r="K60" s="167">
        <f t="shared" si="24"/>
        <v>2.1993408554901508E-4</v>
      </c>
    </row>
    <row r="61" spans="2:11" x14ac:dyDescent="0.25">
      <c r="B61" s="165" t="s">
        <v>130</v>
      </c>
      <c r="C61" s="166">
        <v>76</v>
      </c>
      <c r="D61" s="166">
        <v>39</v>
      </c>
      <c r="E61" s="166">
        <v>57</v>
      </c>
      <c r="F61" s="166">
        <v>154</v>
      </c>
      <c r="G61" s="166">
        <v>84</v>
      </c>
      <c r="H61" s="166">
        <v>170</v>
      </c>
      <c r="I61" s="181">
        <f t="shared" si="26"/>
        <v>1.0238095238095237</v>
      </c>
      <c r="J61" s="165">
        <f t="shared" si="25"/>
        <v>86</v>
      </c>
      <c r="K61" s="167">
        <f t="shared" si="24"/>
        <v>6.9885597277257125E-5</v>
      </c>
    </row>
    <row r="62" spans="2:11" x14ac:dyDescent="0.25">
      <c r="B62" s="165" t="s">
        <v>133</v>
      </c>
      <c r="C62" s="166">
        <v>105</v>
      </c>
      <c r="D62" s="166">
        <v>17</v>
      </c>
      <c r="E62" s="166">
        <v>95</v>
      </c>
      <c r="F62" s="166">
        <v>138</v>
      </c>
      <c r="G62" s="166">
        <v>84</v>
      </c>
      <c r="H62" s="166">
        <v>415</v>
      </c>
      <c r="I62" s="181">
        <f t="shared" si="26"/>
        <v>3.9404761904761907</v>
      </c>
      <c r="J62" s="165">
        <f t="shared" si="25"/>
        <v>331</v>
      </c>
      <c r="K62" s="167">
        <f t="shared" si="24"/>
        <v>1.7060307570624536E-4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1702</v>
      </c>
      <c r="E63" s="171">
        <f t="shared" si="28"/>
        <v>4384</v>
      </c>
      <c r="F63" s="171">
        <f t="shared" si="28"/>
        <v>5731</v>
      </c>
      <c r="G63" s="171">
        <f t="shared" si="28"/>
        <v>5808</v>
      </c>
      <c r="H63" s="171">
        <f t="shared" si="28"/>
        <v>5586</v>
      </c>
      <c r="I63" s="182">
        <f t="shared" si="26"/>
        <v>-3.8223140495867725E-2</v>
      </c>
      <c r="J63" s="170">
        <f>H63-G63</f>
        <v>-222</v>
      </c>
      <c r="K63" s="172">
        <f t="shared" si="24"/>
        <v>2.2963585081809314E-3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18908</v>
      </c>
      <c r="E65" s="178">
        <f t="shared" si="29"/>
        <v>85891</v>
      </c>
      <c r="F65" s="178">
        <f t="shared" si="29"/>
        <v>104931</v>
      </c>
      <c r="G65" s="178">
        <f t="shared" si="29"/>
        <v>110305</v>
      </c>
      <c r="H65" s="178">
        <f t="shared" si="29"/>
        <v>89955</v>
      </c>
      <c r="I65" s="179">
        <f>IFERROR(H65/G65-1,"-")</f>
        <v>-0.18448846380490458</v>
      </c>
      <c r="J65" s="178">
        <f>H65-G65</f>
        <v>-20350</v>
      </c>
      <c r="K65" s="179">
        <f t="shared" ref="K65:K77" si="30">H65/H$9</f>
        <v>3.6979758253386265E-2</v>
      </c>
    </row>
    <row r="66" spans="2:11" x14ac:dyDescent="0.25">
      <c r="B66" s="161" t="s">
        <v>99</v>
      </c>
      <c r="C66" s="162">
        <v>5481</v>
      </c>
      <c r="D66" s="162">
        <v>10843</v>
      </c>
      <c r="E66" s="162">
        <v>26332</v>
      </c>
      <c r="F66" s="162">
        <v>26747</v>
      </c>
      <c r="G66" s="162">
        <v>31284</v>
      </c>
      <c r="H66" s="162">
        <v>24581</v>
      </c>
      <c r="I66" s="180">
        <f>IFERROR(H66/G66-1,"-")</f>
        <v>-0.21426288198440102</v>
      </c>
      <c r="J66" s="161">
        <f t="shared" ref="J66:J76" si="31">H66-G66</f>
        <v>-6703</v>
      </c>
      <c r="K66" s="163">
        <f t="shared" si="30"/>
        <v>1.0105046274542692E-2</v>
      </c>
    </row>
    <row r="67" spans="2:11" x14ac:dyDescent="0.25">
      <c r="B67" s="165" t="s">
        <v>105</v>
      </c>
      <c r="C67" s="166">
        <v>2199</v>
      </c>
      <c r="D67" s="166">
        <v>10492</v>
      </c>
      <c r="E67" s="166">
        <v>21697</v>
      </c>
      <c r="F67" s="166">
        <v>20684</v>
      </c>
      <c r="G67" s="166">
        <v>18174</v>
      </c>
      <c r="H67" s="166">
        <v>9049</v>
      </c>
      <c r="I67" s="181">
        <f>IFERROR(H67/G67-1,"-")</f>
        <v>-0.50209089908660731</v>
      </c>
      <c r="J67" s="165">
        <f t="shared" si="31"/>
        <v>-9125</v>
      </c>
      <c r="K67" s="167">
        <f t="shared" si="30"/>
        <v>3.7199692338935279E-3</v>
      </c>
    </row>
    <row r="68" spans="2:11" x14ac:dyDescent="0.25">
      <c r="B68" s="165" t="s">
        <v>102</v>
      </c>
      <c r="C68" s="166">
        <v>3282</v>
      </c>
      <c r="D68" s="166">
        <v>351</v>
      </c>
      <c r="E68" s="166">
        <v>4635</v>
      </c>
      <c r="F68" s="166">
        <v>6063</v>
      </c>
      <c r="G68" s="166">
        <v>13110</v>
      </c>
      <c r="H68" s="166">
        <v>15532</v>
      </c>
      <c r="I68" s="181">
        <f>IFERROR(H68/G68-1,"-")</f>
        <v>0.184744469870328</v>
      </c>
      <c r="J68" s="165">
        <f t="shared" si="31"/>
        <v>2422</v>
      </c>
      <c r="K68" s="167">
        <f t="shared" si="30"/>
        <v>6.3850770406491631E-3</v>
      </c>
    </row>
    <row r="69" spans="2:11" x14ac:dyDescent="0.25">
      <c r="B69" s="161" t="s">
        <v>109</v>
      </c>
      <c r="C69" s="162">
        <v>17854</v>
      </c>
      <c r="D69" s="162">
        <v>8065</v>
      </c>
      <c r="E69" s="162">
        <v>59559</v>
      </c>
      <c r="F69" s="162">
        <v>78184</v>
      </c>
      <c r="G69" s="162">
        <v>79021</v>
      </c>
      <c r="H69" s="162">
        <v>65374</v>
      </c>
      <c r="I69" s="180">
        <f>IFERROR(H69/G69-1,"-")</f>
        <v>-0.17270092760152367</v>
      </c>
      <c r="J69" s="161">
        <f t="shared" si="31"/>
        <v>-13647</v>
      </c>
      <c r="K69" s="163">
        <f t="shared" si="30"/>
        <v>2.6874711978843575E-2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26221</v>
      </c>
      <c r="F70" s="166">
        <v>28594</v>
      </c>
      <c r="G70" s="166">
        <v>26510</v>
      </c>
      <c r="H70" s="166">
        <v>27977</v>
      </c>
      <c r="I70" s="181">
        <f t="shared" ref="I70:I77" si="32">IFERROR(H70/G70-1,"-")</f>
        <v>5.5337608449641751E-2</v>
      </c>
      <c r="J70" s="165">
        <f t="shared" si="31"/>
        <v>1467</v>
      </c>
      <c r="K70" s="167">
        <f t="shared" si="30"/>
        <v>1.1501113853093076E-2</v>
      </c>
    </row>
    <row r="71" spans="2:11" x14ac:dyDescent="0.25">
      <c r="B71" s="165" t="s">
        <v>115</v>
      </c>
      <c r="C71" s="166">
        <v>2067</v>
      </c>
      <c r="D71" s="166">
        <v>1213</v>
      </c>
      <c r="E71" s="166">
        <v>5231</v>
      </c>
      <c r="F71" s="166">
        <v>5346</v>
      </c>
      <c r="G71" s="166">
        <v>5749</v>
      </c>
      <c r="H71" s="166">
        <v>6004</v>
      </c>
      <c r="I71" s="181">
        <f t="shared" si="32"/>
        <v>4.435554009392928E-2</v>
      </c>
      <c r="J71" s="165">
        <f t="shared" si="31"/>
        <v>255</v>
      </c>
      <c r="K71" s="167">
        <f t="shared" si="30"/>
        <v>2.4681948591332458E-3</v>
      </c>
    </row>
    <row r="72" spans="2:11" x14ac:dyDescent="0.25">
      <c r="B72" s="165" t="s">
        <v>118</v>
      </c>
      <c r="C72" s="166">
        <v>2431</v>
      </c>
      <c r="D72" s="166">
        <v>1335</v>
      </c>
      <c r="E72" s="166">
        <v>8134</v>
      </c>
      <c r="F72" s="166">
        <v>10063</v>
      </c>
      <c r="G72" s="166">
        <v>10964</v>
      </c>
      <c r="H72" s="166">
        <v>5823</v>
      </c>
      <c r="I72" s="181">
        <f t="shared" si="32"/>
        <v>-0.46889821233126594</v>
      </c>
      <c r="J72" s="165">
        <f t="shared" si="31"/>
        <v>-5141</v>
      </c>
      <c r="K72" s="167">
        <f t="shared" si="30"/>
        <v>2.3937872526204017E-3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982</v>
      </c>
      <c r="F73" s="166">
        <v>2041</v>
      </c>
      <c r="G73" s="166">
        <v>2589</v>
      </c>
      <c r="H73" s="166">
        <v>1590</v>
      </c>
      <c r="I73" s="181">
        <f t="shared" si="32"/>
        <v>-0.38586326767091539</v>
      </c>
      <c r="J73" s="165">
        <f t="shared" si="31"/>
        <v>-999</v>
      </c>
      <c r="K73" s="167">
        <f t="shared" si="30"/>
        <v>6.5363588041669903E-4</v>
      </c>
    </row>
    <row r="74" spans="2:11" x14ac:dyDescent="0.25">
      <c r="B74" s="165" t="s">
        <v>121</v>
      </c>
      <c r="C74" s="166">
        <v>442</v>
      </c>
      <c r="D74" s="166">
        <v>436</v>
      </c>
      <c r="E74" s="166">
        <v>1715</v>
      </c>
      <c r="F74" s="166">
        <v>1829</v>
      </c>
      <c r="G74" s="166">
        <v>2185</v>
      </c>
      <c r="H74" s="166">
        <v>1749</v>
      </c>
      <c r="I74" s="181">
        <f t="shared" si="32"/>
        <v>-0.19954233409610989</v>
      </c>
      <c r="J74" s="165">
        <f t="shared" si="31"/>
        <v>-436</v>
      </c>
      <c r="K74" s="167">
        <f t="shared" si="30"/>
        <v>7.18999468458369E-4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884</v>
      </c>
      <c r="F75" s="166">
        <v>3203</v>
      </c>
      <c r="G75" s="166">
        <v>1641</v>
      </c>
      <c r="H75" s="166">
        <v>823</v>
      </c>
      <c r="I75" s="181">
        <f t="shared" si="32"/>
        <v>-0.49847653869591713</v>
      </c>
      <c r="J75" s="165">
        <f t="shared" si="31"/>
        <v>-818</v>
      </c>
      <c r="K75" s="167">
        <f t="shared" si="30"/>
        <v>3.3832850917166245E-4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929</v>
      </c>
      <c r="G76" s="166">
        <v>203</v>
      </c>
      <c r="H76" s="166">
        <v>523</v>
      </c>
      <c r="I76" s="181">
        <f t="shared" si="32"/>
        <v>1.5763546798029555</v>
      </c>
      <c r="J76" s="165">
        <f t="shared" si="31"/>
        <v>320</v>
      </c>
      <c r="K76" s="167">
        <f t="shared" si="30"/>
        <v>2.1500098456473811E-4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3797</v>
      </c>
      <c r="E77" s="171">
        <f t="shared" si="34"/>
        <v>16108</v>
      </c>
      <c r="F77" s="171">
        <f t="shared" si="34"/>
        <v>26179</v>
      </c>
      <c r="G77" s="171">
        <f t="shared" si="34"/>
        <v>29180</v>
      </c>
      <c r="H77" s="171">
        <f t="shared" si="34"/>
        <v>20885</v>
      </c>
      <c r="I77" s="182">
        <f t="shared" si="32"/>
        <v>-0.28427004797806721</v>
      </c>
      <c r="J77" s="170">
        <f>H77-G77</f>
        <v>-8295</v>
      </c>
      <c r="K77" s="172">
        <f t="shared" si="30"/>
        <v>8.585651171385383E-3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85300</v>
      </c>
      <c r="E79" s="178">
        <f t="shared" si="35"/>
        <v>319384</v>
      </c>
      <c r="F79" s="178">
        <f t="shared" si="35"/>
        <v>367814</v>
      </c>
      <c r="G79" s="178">
        <f t="shared" si="35"/>
        <v>425017</v>
      </c>
      <c r="H79" s="178">
        <f t="shared" si="35"/>
        <v>424894</v>
      </c>
      <c r="I79" s="179">
        <f>IFERROR(H79/G79-1,"-")</f>
        <v>-2.8940018869838546E-4</v>
      </c>
      <c r="J79" s="178">
        <f>H79-G79</f>
        <v>-123</v>
      </c>
      <c r="K79" s="179">
        <f t="shared" ref="K79:K91" si="36">H79/H$9</f>
        <v>0.17467041746778172</v>
      </c>
    </row>
    <row r="80" spans="2:11" x14ac:dyDescent="0.25">
      <c r="B80" s="161" t="s">
        <v>99</v>
      </c>
      <c r="C80" s="162">
        <v>40712</v>
      </c>
      <c r="D80" s="162">
        <v>51558</v>
      </c>
      <c r="E80" s="162">
        <v>160048</v>
      </c>
      <c r="F80" s="162">
        <v>167037</v>
      </c>
      <c r="G80" s="162">
        <v>174809</v>
      </c>
      <c r="H80" s="162">
        <v>179196</v>
      </c>
      <c r="I80" s="180">
        <f>IFERROR(H80/G80-1,"-")</f>
        <v>2.5095961878393025E-2</v>
      </c>
      <c r="J80" s="161">
        <f t="shared" ref="J80:J90" si="37">H80-G80</f>
        <v>4387</v>
      </c>
      <c r="K80" s="163">
        <f t="shared" si="36"/>
        <v>7.3665996998208055E-2</v>
      </c>
    </row>
    <row r="81" spans="2:11" x14ac:dyDescent="0.25">
      <c r="B81" s="165" t="s">
        <v>105</v>
      </c>
      <c r="C81" s="166">
        <v>6804</v>
      </c>
      <c r="D81" s="166">
        <v>19409</v>
      </c>
      <c r="E81" s="166">
        <v>39526</v>
      </c>
      <c r="F81" s="166">
        <v>35133</v>
      </c>
      <c r="G81" s="166">
        <v>44104</v>
      </c>
      <c r="H81" s="166">
        <v>38727</v>
      </c>
      <c r="I81" s="181">
        <f>IFERROR(H81/G81-1,"-")</f>
        <v>-0.12191637946671507</v>
      </c>
      <c r="J81" s="165">
        <f t="shared" si="37"/>
        <v>-5377</v>
      </c>
      <c r="K81" s="167">
        <f t="shared" si="36"/>
        <v>1.5920350151507865E-2</v>
      </c>
    </row>
    <row r="82" spans="2:11" x14ac:dyDescent="0.25">
      <c r="B82" s="165" t="s">
        <v>102</v>
      </c>
      <c r="C82" s="166">
        <v>33908</v>
      </c>
      <c r="D82" s="166">
        <v>32149</v>
      </c>
      <c r="E82" s="166">
        <v>120522</v>
      </c>
      <c r="F82" s="166">
        <v>131904</v>
      </c>
      <c r="G82" s="166">
        <v>130705</v>
      </c>
      <c r="H82" s="166">
        <v>140469</v>
      </c>
      <c r="I82" s="181">
        <f>IFERROR(H82/G82-1,"-")</f>
        <v>7.4702574499827756E-2</v>
      </c>
      <c r="J82" s="165">
        <f t="shared" si="37"/>
        <v>9764</v>
      </c>
      <c r="K82" s="167">
        <f t="shared" si="36"/>
        <v>5.7745646846700187E-2</v>
      </c>
    </row>
    <row r="83" spans="2:11" x14ac:dyDescent="0.25">
      <c r="B83" s="161" t="s">
        <v>109</v>
      </c>
      <c r="C83" s="162">
        <v>75507</v>
      </c>
      <c r="D83" s="162">
        <v>33742</v>
      </c>
      <c r="E83" s="162">
        <v>159336</v>
      </c>
      <c r="F83" s="162">
        <v>200777</v>
      </c>
      <c r="G83" s="162">
        <v>250208</v>
      </c>
      <c r="H83" s="162">
        <v>245698</v>
      </c>
      <c r="I83" s="180">
        <f>IFERROR(H83/G83-1,"-")</f>
        <v>-1.8025003197339795E-2</v>
      </c>
      <c r="J83" s="161">
        <f t="shared" si="37"/>
        <v>-4510</v>
      </c>
      <c r="K83" s="163">
        <f t="shared" si="36"/>
        <v>0.10100442046957366</v>
      </c>
    </row>
    <row r="84" spans="2:11" x14ac:dyDescent="0.25">
      <c r="B84" s="165" t="s">
        <v>112</v>
      </c>
      <c r="C84" s="166">
        <v>14988</v>
      </c>
      <c r="D84" s="166">
        <v>2518</v>
      </c>
      <c r="E84" s="166">
        <v>32465</v>
      </c>
      <c r="F84" s="166">
        <v>42613</v>
      </c>
      <c r="G84" s="166">
        <v>53396</v>
      </c>
      <c r="H84" s="166">
        <v>56193</v>
      </c>
      <c r="I84" s="181">
        <f t="shared" ref="I84:I91" si="38">IFERROR(H84/G84-1,"-")</f>
        <v>5.2382200913926091E-2</v>
      </c>
      <c r="J84" s="165">
        <f t="shared" si="37"/>
        <v>2797</v>
      </c>
      <c r="K84" s="167">
        <f t="shared" si="36"/>
        <v>2.3100478634122998E-2</v>
      </c>
    </row>
    <row r="85" spans="2:11" x14ac:dyDescent="0.25">
      <c r="B85" s="165" t="s">
        <v>115</v>
      </c>
      <c r="C85" s="166">
        <v>28410</v>
      </c>
      <c r="D85" s="166">
        <v>7487</v>
      </c>
      <c r="E85" s="166">
        <v>51981</v>
      </c>
      <c r="F85" s="166">
        <v>62476</v>
      </c>
      <c r="G85" s="166">
        <v>70967</v>
      </c>
      <c r="H85" s="166">
        <v>67629</v>
      </c>
      <c r="I85" s="181">
        <f t="shared" si="38"/>
        <v>-4.7035946284892938E-2</v>
      </c>
      <c r="J85" s="165">
        <f t="shared" si="37"/>
        <v>-3338</v>
      </c>
      <c r="K85" s="167">
        <f t="shared" si="36"/>
        <v>2.7801723872138955E-2</v>
      </c>
    </row>
    <row r="86" spans="2:11" x14ac:dyDescent="0.25">
      <c r="B86" s="165" t="s">
        <v>118</v>
      </c>
      <c r="C86" s="166">
        <v>5054</v>
      </c>
      <c r="D86" s="166">
        <v>6161</v>
      </c>
      <c r="E86" s="166">
        <v>14878</v>
      </c>
      <c r="F86" s="166">
        <v>19882</v>
      </c>
      <c r="G86" s="166">
        <v>31004</v>
      </c>
      <c r="H86" s="166">
        <v>27502</v>
      </c>
      <c r="I86" s="181">
        <f t="shared" si="38"/>
        <v>-0.11295316733324734</v>
      </c>
      <c r="J86" s="165">
        <f t="shared" si="37"/>
        <v>-3502</v>
      </c>
      <c r="K86" s="167">
        <f t="shared" si="36"/>
        <v>1.1305845272465444E-2</v>
      </c>
    </row>
    <row r="87" spans="2:11" x14ac:dyDescent="0.25">
      <c r="B87" s="165" t="s">
        <v>125</v>
      </c>
      <c r="C87" s="166">
        <v>1174</v>
      </c>
      <c r="D87" s="166">
        <v>702</v>
      </c>
      <c r="E87" s="166">
        <v>3235</v>
      </c>
      <c r="F87" s="166">
        <v>3449</v>
      </c>
      <c r="G87" s="166">
        <v>6719</v>
      </c>
      <c r="H87" s="166">
        <v>6866</v>
      </c>
      <c r="I87" s="181">
        <f t="shared" si="38"/>
        <v>2.1878255692811432E-2</v>
      </c>
      <c r="J87" s="165">
        <f t="shared" si="37"/>
        <v>147</v>
      </c>
      <c r="K87" s="167">
        <f t="shared" si="36"/>
        <v>2.8225559465038085E-3</v>
      </c>
    </row>
    <row r="88" spans="2:11" x14ac:dyDescent="0.25">
      <c r="B88" s="165" t="s">
        <v>121</v>
      </c>
      <c r="C88" s="166">
        <v>993</v>
      </c>
      <c r="D88" s="166">
        <v>940</v>
      </c>
      <c r="E88" s="166">
        <v>2928</v>
      </c>
      <c r="F88" s="166">
        <v>3211</v>
      </c>
      <c r="G88" s="166">
        <v>4342</v>
      </c>
      <c r="H88" s="166">
        <v>4247</v>
      </c>
      <c r="I88" s="181">
        <f t="shared" si="38"/>
        <v>-2.1879318286503913E-2</v>
      </c>
      <c r="J88" s="165">
        <f t="shared" si="37"/>
        <v>-95</v>
      </c>
      <c r="K88" s="167">
        <f t="shared" si="36"/>
        <v>1.7459066566853591E-3</v>
      </c>
    </row>
    <row r="89" spans="2:11" x14ac:dyDescent="0.25">
      <c r="B89" s="165" t="s">
        <v>130</v>
      </c>
      <c r="C89" s="166">
        <v>1688</v>
      </c>
      <c r="D89" s="166">
        <v>113</v>
      </c>
      <c r="E89" s="166">
        <v>1856</v>
      </c>
      <c r="F89" s="166">
        <v>2471</v>
      </c>
      <c r="G89" s="166">
        <v>2464</v>
      </c>
      <c r="H89" s="166">
        <v>2549</v>
      </c>
      <c r="I89" s="181">
        <f t="shared" si="38"/>
        <v>3.4496753246753276E-2</v>
      </c>
      <c r="J89" s="165">
        <f t="shared" si="37"/>
        <v>85</v>
      </c>
      <c r="K89" s="167">
        <f t="shared" si="36"/>
        <v>1.0478728674101672E-3</v>
      </c>
    </row>
    <row r="90" spans="2:11" x14ac:dyDescent="0.25">
      <c r="B90" s="165" t="s">
        <v>133</v>
      </c>
      <c r="C90" s="166">
        <v>2253</v>
      </c>
      <c r="D90" s="166">
        <v>219</v>
      </c>
      <c r="E90" s="166">
        <v>1540</v>
      </c>
      <c r="F90" s="166">
        <v>2515</v>
      </c>
      <c r="G90" s="166">
        <v>2950</v>
      </c>
      <c r="H90" s="166">
        <v>2101</v>
      </c>
      <c r="I90" s="181">
        <f t="shared" si="38"/>
        <v>-0.28779661016949154</v>
      </c>
      <c r="J90" s="165">
        <f t="shared" si="37"/>
        <v>-849</v>
      </c>
      <c r="K90" s="167">
        <f t="shared" si="36"/>
        <v>8.6370376399716019E-4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15602</v>
      </c>
      <c r="E91" s="171">
        <f t="shared" si="40"/>
        <v>50453</v>
      </c>
      <c r="F91" s="171">
        <f t="shared" si="40"/>
        <v>64160</v>
      </c>
      <c r="G91" s="171">
        <f t="shared" si="40"/>
        <v>78366</v>
      </c>
      <c r="H91" s="171">
        <f t="shared" si="40"/>
        <v>78611</v>
      </c>
      <c r="I91" s="182">
        <f t="shared" si="38"/>
        <v>3.1263558175740336E-3</v>
      </c>
      <c r="J91" s="170">
        <f>H91-G91</f>
        <v>245</v>
      </c>
      <c r="K91" s="172">
        <f t="shared" si="36"/>
        <v>3.2316333456249763E-2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14230</v>
      </c>
      <c r="E93" s="178">
        <f t="shared" si="41"/>
        <v>28946</v>
      </c>
      <c r="F93" s="178">
        <f t="shared" si="41"/>
        <v>35023</v>
      </c>
      <c r="G93" s="178">
        <f t="shared" si="41"/>
        <v>33791</v>
      </c>
      <c r="H93" s="178">
        <f t="shared" si="41"/>
        <v>31909</v>
      </c>
      <c r="I93" s="179">
        <f>IFERROR(H93/G93-1,"-")</f>
        <v>-5.5695303483175973E-2</v>
      </c>
      <c r="J93" s="178">
        <f>H93-G93</f>
        <v>-1882</v>
      </c>
      <c r="K93" s="179">
        <f t="shared" ref="K93:K105" si="42">H93/H$9</f>
        <v>1.3117526608941164E-2</v>
      </c>
    </row>
    <row r="94" spans="2:11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1">
        <f t="shared" ref="J94:J104" si="43">H94-G94</f>
        <v>-1253</v>
      </c>
      <c r="K94" s="163">
        <f t="shared" si="42"/>
        <v>7.8477414824872863E-3</v>
      </c>
    </row>
    <row r="95" spans="2:11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5">
        <f t="shared" si="43"/>
        <v>-68</v>
      </c>
      <c r="K95" s="167">
        <f t="shared" si="42"/>
        <v>2.5537019428607134E-3</v>
      </c>
    </row>
    <row r="96" spans="2:11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5">
        <f t="shared" si="43"/>
        <v>-1185</v>
      </c>
      <c r="K96" s="167">
        <f t="shared" si="42"/>
        <v>5.2940395396265721E-3</v>
      </c>
    </row>
    <row r="97" spans="2:11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1">
        <f t="shared" si="43"/>
        <v>-629</v>
      </c>
      <c r="K97" s="163">
        <f t="shared" si="42"/>
        <v>5.2697851264538777E-3</v>
      </c>
    </row>
    <row r="98" spans="2:11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44">IFERROR(H98/G98-1,"-")</f>
        <v>-0.15542228885557219</v>
      </c>
      <c r="J98" s="165">
        <f t="shared" si="43"/>
        <v>-311</v>
      </c>
      <c r="K98" s="167">
        <f t="shared" si="42"/>
        <v>6.947450552856738E-4</v>
      </c>
    </row>
    <row r="99" spans="2:11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44"/>
        <v>-0.12093379257558357</v>
      </c>
      <c r="J99" s="165">
        <f t="shared" si="43"/>
        <v>-316</v>
      </c>
      <c r="K99" s="167">
        <f t="shared" si="42"/>
        <v>9.4427774674035075E-4</v>
      </c>
    </row>
    <row r="100" spans="2:11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44"/>
        <v>-4.1041482789055617E-2</v>
      </c>
      <c r="J100" s="165">
        <f t="shared" si="43"/>
        <v>-93</v>
      </c>
      <c r="K100" s="167">
        <f t="shared" si="42"/>
        <v>8.9330236990282203E-4</v>
      </c>
    </row>
    <row r="101" spans="2:11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44"/>
        <v>-7.9744816586921896E-3</v>
      </c>
      <c r="J101" s="165">
        <f t="shared" si="43"/>
        <v>-5</v>
      </c>
      <c r="K101" s="167">
        <f t="shared" si="42"/>
        <v>2.5569906768502313E-4</v>
      </c>
    </row>
    <row r="102" spans="2:11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44"/>
        <v>-2.9684601113172504E-2</v>
      </c>
      <c r="J102" s="165">
        <f t="shared" si="43"/>
        <v>-16</v>
      </c>
      <c r="K102" s="167">
        <f t="shared" si="42"/>
        <v>2.1500098456473811E-4</v>
      </c>
    </row>
    <row r="103" spans="2:11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44"/>
        <v>-4.9689440993788803E-2</v>
      </c>
      <c r="J103" s="165">
        <f t="shared" si="43"/>
        <v>-8</v>
      </c>
      <c r="K103" s="167">
        <f t="shared" si="42"/>
        <v>6.2897037549531414E-5</v>
      </c>
    </row>
    <row r="104" spans="2:11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44"/>
        <v>-0.44194756554307113</v>
      </c>
      <c r="J104" s="165">
        <f t="shared" si="43"/>
        <v>-118</v>
      </c>
      <c r="K104" s="167">
        <f t="shared" si="42"/>
        <v>6.1252670554772423E-5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1792</v>
      </c>
      <c r="E105" s="171">
        <f t="shared" si="46"/>
        <v>3475</v>
      </c>
      <c r="F105" s="171">
        <f t="shared" si="46"/>
        <v>4596</v>
      </c>
      <c r="G105" s="171">
        <f t="shared" si="46"/>
        <v>4974</v>
      </c>
      <c r="H105" s="171">
        <f t="shared" si="46"/>
        <v>5212</v>
      </c>
      <c r="I105" s="182">
        <f t="shared" si="44"/>
        <v>4.7848813831925963E-2</v>
      </c>
      <c r="J105" s="170">
        <f>H105-G105</f>
        <v>238</v>
      </c>
      <c r="K105" s="172">
        <f t="shared" si="42"/>
        <v>2.1426101941709659E-3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40119</v>
      </c>
      <c r="E107" s="178">
        <f t="shared" si="47"/>
        <v>91892</v>
      </c>
      <c r="F107" s="178">
        <f t="shared" si="47"/>
        <v>130179</v>
      </c>
      <c r="G107" s="178">
        <f t="shared" si="47"/>
        <v>120964</v>
      </c>
      <c r="H107" s="178">
        <f t="shared" si="47"/>
        <v>134965</v>
      </c>
      <c r="I107" s="179">
        <f>IFERROR(H107/G107-1,"-")</f>
        <v>0.11574518038424664</v>
      </c>
      <c r="J107" s="178">
        <f>H107-G107</f>
        <v>14001</v>
      </c>
      <c r="K107" s="179">
        <f t="shared" ref="K107:K119" si="48">H107/H$9</f>
        <v>5.5482997861911812E-2</v>
      </c>
    </row>
    <row r="108" spans="2:11" x14ac:dyDescent="0.25">
      <c r="B108" s="161" t="s">
        <v>99</v>
      </c>
      <c r="C108" s="162">
        <v>5441</v>
      </c>
      <c r="D108" s="162">
        <v>23621</v>
      </c>
      <c r="E108" s="162">
        <v>20119</v>
      </c>
      <c r="F108" s="162">
        <v>27482</v>
      </c>
      <c r="G108" s="162">
        <v>25067</v>
      </c>
      <c r="H108" s="162">
        <v>29902</v>
      </c>
      <c r="I108" s="180">
        <f>IFERROR(H108/G108-1,"-")</f>
        <v>0.19288307336338617</v>
      </c>
      <c r="J108" s="161">
        <f t="shared" ref="J108:J118" si="49">H108-G108</f>
        <v>4835</v>
      </c>
      <c r="K108" s="163">
        <f t="shared" si="48"/>
        <v>1.229246546932084E-2</v>
      </c>
    </row>
    <row r="109" spans="2:11" x14ac:dyDescent="0.25">
      <c r="B109" s="165" t="s">
        <v>105</v>
      </c>
      <c r="C109" s="166">
        <v>273</v>
      </c>
      <c r="D109" s="166">
        <v>14663</v>
      </c>
      <c r="E109" s="166">
        <v>5588</v>
      </c>
      <c r="F109" s="166">
        <v>10100</v>
      </c>
      <c r="G109" s="166">
        <v>6918</v>
      </c>
      <c r="H109" s="166">
        <v>10796</v>
      </c>
      <c r="I109" s="181">
        <f>IFERROR(H109/G109-1,"-")</f>
        <v>0.560566637756577</v>
      </c>
      <c r="J109" s="165">
        <f t="shared" si="49"/>
        <v>3878</v>
      </c>
      <c r="K109" s="167">
        <f t="shared" si="48"/>
        <v>4.4381465188545171E-3</v>
      </c>
    </row>
    <row r="110" spans="2:11" x14ac:dyDescent="0.25">
      <c r="B110" s="165" t="s">
        <v>102</v>
      </c>
      <c r="C110" s="166">
        <v>5168</v>
      </c>
      <c r="D110" s="166">
        <v>8958</v>
      </c>
      <c r="E110" s="166">
        <v>14531</v>
      </c>
      <c r="F110" s="166">
        <v>17382</v>
      </c>
      <c r="G110" s="166">
        <v>18149</v>
      </c>
      <c r="H110" s="166">
        <v>19106</v>
      </c>
      <c r="I110" s="181">
        <f>IFERROR(H110/G110-1,"-")</f>
        <v>5.2730177971238135E-2</v>
      </c>
      <c r="J110" s="165">
        <f t="shared" si="49"/>
        <v>957</v>
      </c>
      <c r="K110" s="167">
        <f t="shared" si="48"/>
        <v>7.8543189504663227E-3</v>
      </c>
    </row>
    <row r="111" spans="2:11" x14ac:dyDescent="0.25">
      <c r="B111" s="161" t="s">
        <v>109</v>
      </c>
      <c r="C111" s="162">
        <v>17186</v>
      </c>
      <c r="D111" s="162">
        <v>16498</v>
      </c>
      <c r="E111" s="162">
        <v>71773</v>
      </c>
      <c r="F111" s="162">
        <v>102697</v>
      </c>
      <c r="G111" s="162">
        <v>95897</v>
      </c>
      <c r="H111" s="162">
        <v>105063</v>
      </c>
      <c r="I111" s="180">
        <f>IFERROR(H111/G111-1,"-")</f>
        <v>9.5581717884813955E-2</v>
      </c>
      <c r="J111" s="161">
        <f t="shared" si="49"/>
        <v>9166</v>
      </c>
      <c r="K111" s="163">
        <f t="shared" si="48"/>
        <v>4.3190532392590977E-2</v>
      </c>
    </row>
    <row r="112" spans="2:11" x14ac:dyDescent="0.25">
      <c r="B112" s="165" t="s">
        <v>112</v>
      </c>
      <c r="C112" s="166">
        <v>9701</v>
      </c>
      <c r="D112" s="166">
        <v>2558</v>
      </c>
      <c r="E112" s="166">
        <v>41536</v>
      </c>
      <c r="F112" s="166">
        <v>67050</v>
      </c>
      <c r="G112" s="166">
        <v>59434</v>
      </c>
      <c r="H112" s="166">
        <v>63312</v>
      </c>
      <c r="I112" s="181">
        <f t="shared" ref="I112:I119" si="50">IFERROR(H112/G112-1,"-")</f>
        <v>6.5248847461049309E-2</v>
      </c>
      <c r="J112" s="165">
        <f t="shared" si="49"/>
        <v>3878</v>
      </c>
      <c r="K112" s="167">
        <f t="shared" si="48"/>
        <v>2.6027040793045315E-2</v>
      </c>
    </row>
    <row r="113" spans="2:11" x14ac:dyDescent="0.25">
      <c r="B113" s="165" t="s">
        <v>115</v>
      </c>
      <c r="C113" s="166">
        <v>1353</v>
      </c>
      <c r="D113" s="166">
        <v>4023</v>
      </c>
      <c r="E113" s="166">
        <v>3443</v>
      </c>
      <c r="F113" s="166">
        <v>4626</v>
      </c>
      <c r="G113" s="166">
        <v>4236</v>
      </c>
      <c r="H113" s="166">
        <v>4808</v>
      </c>
      <c r="I113" s="181">
        <f t="shared" si="50"/>
        <v>0.13503305004721433</v>
      </c>
      <c r="J113" s="165">
        <f t="shared" si="49"/>
        <v>572</v>
      </c>
      <c r="K113" s="167">
        <f t="shared" si="48"/>
        <v>1.9765291277003077E-3</v>
      </c>
    </row>
    <row r="114" spans="2:11" x14ac:dyDescent="0.25">
      <c r="B114" s="165" t="s">
        <v>118</v>
      </c>
      <c r="C114" s="166">
        <v>895</v>
      </c>
      <c r="D114" s="166">
        <v>3021</v>
      </c>
      <c r="E114" s="166">
        <v>4452</v>
      </c>
      <c r="F114" s="166">
        <v>8384</v>
      </c>
      <c r="G114" s="166">
        <v>6677</v>
      </c>
      <c r="H114" s="166">
        <v>8316</v>
      </c>
      <c r="I114" s="181">
        <f t="shared" si="50"/>
        <v>0.2454695222405272</v>
      </c>
      <c r="J114" s="165">
        <f t="shared" si="49"/>
        <v>1639</v>
      </c>
      <c r="K114" s="167">
        <f t="shared" si="48"/>
        <v>3.4186389821039428E-3</v>
      </c>
    </row>
    <row r="115" spans="2:11" x14ac:dyDescent="0.25">
      <c r="B115" s="165" t="s">
        <v>125</v>
      </c>
      <c r="C115" s="166">
        <v>429</v>
      </c>
      <c r="D115" s="166">
        <v>1119</v>
      </c>
      <c r="E115" s="166">
        <v>3705</v>
      </c>
      <c r="F115" s="166">
        <v>3200</v>
      </c>
      <c r="G115" s="166">
        <v>3495</v>
      </c>
      <c r="H115" s="166">
        <v>4001</v>
      </c>
      <c r="I115" s="181">
        <f t="shared" si="50"/>
        <v>0.14477825464949934</v>
      </c>
      <c r="J115" s="165">
        <f t="shared" si="49"/>
        <v>506</v>
      </c>
      <c r="K115" s="167">
        <f t="shared" si="48"/>
        <v>1.644778086507681E-3</v>
      </c>
    </row>
    <row r="116" spans="2:11" x14ac:dyDescent="0.25">
      <c r="B116" s="165" t="s">
        <v>121</v>
      </c>
      <c r="C116" s="166">
        <v>623</v>
      </c>
      <c r="D116" s="166">
        <v>1529</v>
      </c>
      <c r="E116" s="166">
        <v>2714</v>
      </c>
      <c r="F116" s="166">
        <v>3093</v>
      </c>
      <c r="G116" s="166">
        <v>2720</v>
      </c>
      <c r="H116" s="166">
        <v>2740</v>
      </c>
      <c r="I116" s="181">
        <f t="shared" si="50"/>
        <v>7.3529411764705621E-3</v>
      </c>
      <c r="J116" s="165">
        <f t="shared" si="49"/>
        <v>20</v>
      </c>
      <c r="K116" s="167">
        <f t="shared" si="48"/>
        <v>1.1263913914099091E-3</v>
      </c>
    </row>
    <row r="117" spans="2:11" x14ac:dyDescent="0.25">
      <c r="B117" s="165" t="s">
        <v>130</v>
      </c>
      <c r="C117" s="166">
        <v>206</v>
      </c>
      <c r="D117" s="166">
        <v>31</v>
      </c>
      <c r="E117" s="166">
        <v>433</v>
      </c>
      <c r="F117" s="166">
        <v>739</v>
      </c>
      <c r="G117" s="166">
        <v>822</v>
      </c>
      <c r="H117" s="166">
        <v>810</v>
      </c>
      <c r="I117" s="181">
        <f t="shared" si="50"/>
        <v>-1.4598540145985384E-2</v>
      </c>
      <c r="J117" s="165">
        <f t="shared" si="49"/>
        <v>-12</v>
      </c>
      <c r="K117" s="167">
        <f t="shared" si="48"/>
        <v>3.3298431643869576E-4</v>
      </c>
    </row>
    <row r="118" spans="2:11" x14ac:dyDescent="0.25">
      <c r="B118" s="165" t="s">
        <v>133</v>
      </c>
      <c r="C118" s="166">
        <v>526</v>
      </c>
      <c r="D118" s="166">
        <v>17</v>
      </c>
      <c r="E118" s="166">
        <v>628</v>
      </c>
      <c r="F118" s="166">
        <v>383</v>
      </c>
      <c r="G118" s="166">
        <v>1041</v>
      </c>
      <c r="H118" s="166">
        <v>664</v>
      </c>
      <c r="I118" s="181">
        <f t="shared" si="50"/>
        <v>-0.3621517771373679</v>
      </c>
      <c r="J118" s="165">
        <f t="shared" si="49"/>
        <v>-377</v>
      </c>
      <c r="K118" s="167">
        <f t="shared" si="48"/>
        <v>2.7296492112999254E-4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4200</v>
      </c>
      <c r="E119" s="171">
        <f t="shared" si="52"/>
        <v>14862</v>
      </c>
      <c r="F119" s="171">
        <f t="shared" si="52"/>
        <v>15222</v>
      </c>
      <c r="G119" s="171">
        <f t="shared" si="52"/>
        <v>17472</v>
      </c>
      <c r="H119" s="171">
        <f t="shared" si="52"/>
        <v>20412</v>
      </c>
      <c r="I119" s="182">
        <f t="shared" si="50"/>
        <v>0.16826923076923084</v>
      </c>
      <c r="J119" s="170">
        <f>H119-G119</f>
        <v>2940</v>
      </c>
      <c r="K119" s="172">
        <f t="shared" si="48"/>
        <v>8.3912047742551333E-3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73201</v>
      </c>
      <c r="E121" s="178">
        <f t="shared" si="53"/>
        <v>122504</v>
      </c>
      <c r="F121" s="178">
        <f t="shared" si="53"/>
        <v>143386</v>
      </c>
      <c r="G121" s="178">
        <f t="shared" si="53"/>
        <v>147042</v>
      </c>
      <c r="H121" s="178">
        <f t="shared" si="53"/>
        <v>164634</v>
      </c>
      <c r="I121" s="179">
        <f>IFERROR(H121/G121-1,"-")</f>
        <v>0.11963928673440249</v>
      </c>
      <c r="J121" s="178">
        <f>H121-G121</f>
        <v>17592</v>
      </c>
      <c r="K121" s="179">
        <f t="shared" ref="K121:K133" si="54">H121/H$9</f>
        <v>6.7679678953787945E-2</v>
      </c>
    </row>
    <row r="122" spans="2:11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1">
        <f t="shared" ref="J122:J132" si="55">H122-G122</f>
        <v>13400</v>
      </c>
      <c r="K122" s="163">
        <f t="shared" si="54"/>
        <v>4.342526578109282E-2</v>
      </c>
    </row>
    <row r="123" spans="2:11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5">
        <f t="shared" si="55"/>
        <v>11239</v>
      </c>
      <c r="K123" s="167">
        <f t="shared" si="54"/>
        <v>2.2702952913140013E-2</v>
      </c>
    </row>
    <row r="124" spans="2:11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5">
        <f t="shared" si="55"/>
        <v>2161</v>
      </c>
      <c r="K124" s="167">
        <f t="shared" si="54"/>
        <v>2.072231286795281E-2</v>
      </c>
    </row>
    <row r="125" spans="2:11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1">
        <f t="shared" si="55"/>
        <v>4192</v>
      </c>
      <c r="K125" s="163">
        <f t="shared" si="54"/>
        <v>2.4254413172695121E-2</v>
      </c>
    </row>
    <row r="126" spans="2:11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56">IFERROR(H126/G126-1,"-")</f>
        <v>-8.0385368056600903E-2</v>
      </c>
      <c r="J126" s="165">
        <f t="shared" si="55"/>
        <v>-534</v>
      </c>
      <c r="K126" s="167">
        <f t="shared" si="54"/>
        <v>2.5113594927456693E-3</v>
      </c>
    </row>
    <row r="127" spans="2:11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56"/>
        <v>0.11367789089010705</v>
      </c>
      <c r="J127" s="165">
        <f t="shared" si="55"/>
        <v>871</v>
      </c>
      <c r="K127" s="167">
        <f t="shared" si="54"/>
        <v>3.5078458915696184E-3</v>
      </c>
    </row>
    <row r="128" spans="2:11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56"/>
        <v>9.7337407245744245E-2</v>
      </c>
      <c r="J128" s="165">
        <f t="shared" si="55"/>
        <v>446</v>
      </c>
      <c r="K128" s="167">
        <f t="shared" si="54"/>
        <v>2.0669693124120521E-3</v>
      </c>
    </row>
    <row r="129" spans="2:11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56"/>
        <v>7.8853046594982157E-2</v>
      </c>
      <c r="J129" s="165">
        <f t="shared" si="55"/>
        <v>110</v>
      </c>
      <c r="K129" s="167">
        <f t="shared" si="54"/>
        <v>6.1869308177807045E-4</v>
      </c>
    </row>
    <row r="130" spans="2:11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56"/>
        <v>0.15580985915492951</v>
      </c>
      <c r="J130" s="165">
        <f t="shared" si="55"/>
        <v>177</v>
      </c>
      <c r="K130" s="167">
        <f t="shared" si="54"/>
        <v>5.3976346602963889E-4</v>
      </c>
    </row>
    <row r="131" spans="2:11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56"/>
        <v>-0.21792035398230092</v>
      </c>
      <c r="J131" s="165">
        <f t="shared" si="55"/>
        <v>-197</v>
      </c>
      <c r="K131" s="167">
        <f t="shared" si="54"/>
        <v>2.9064186632365172E-4</v>
      </c>
    </row>
    <row r="132" spans="2:11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56"/>
        <v>3.8827838827838912E-2</v>
      </c>
      <c r="J132" s="165">
        <f t="shared" si="55"/>
        <v>53</v>
      </c>
      <c r="K132" s="167">
        <f t="shared" si="54"/>
        <v>5.8292809964206242E-4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16713</v>
      </c>
      <c r="E133" s="171">
        <f t="shared" si="58"/>
        <v>28740</v>
      </c>
      <c r="F133" s="171">
        <f t="shared" si="58"/>
        <v>30547</v>
      </c>
      <c r="G133" s="171">
        <f t="shared" si="58"/>
        <v>31121</v>
      </c>
      <c r="H133" s="171">
        <f t="shared" si="58"/>
        <v>34387</v>
      </c>
      <c r="I133" s="182">
        <f t="shared" si="56"/>
        <v>0.10494521384274291</v>
      </c>
      <c r="J133" s="170">
        <f>H133-G133</f>
        <v>3266</v>
      </c>
      <c r="K133" s="172">
        <f t="shared" si="54"/>
        <v>1.4136211962194358E-2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35882</v>
      </c>
      <c r="E135" s="178">
        <f t="shared" si="59"/>
        <v>119890</v>
      </c>
      <c r="F135" s="178">
        <f t="shared" si="59"/>
        <v>130450</v>
      </c>
      <c r="G135" s="178">
        <f t="shared" si="59"/>
        <v>138513</v>
      </c>
      <c r="H135" s="178">
        <f t="shared" si="59"/>
        <v>132273</v>
      </c>
      <c r="I135" s="179">
        <f>IFERROR(H135/G135-1,"-")</f>
        <v>-4.5049923111910029E-2</v>
      </c>
      <c r="J135" s="178">
        <f>H135-G135</f>
        <v>-6240</v>
      </c>
      <c r="K135" s="179">
        <f t="shared" ref="K135:K147" si="60">H135/H$9</f>
        <v>5.4376338874439011E-2</v>
      </c>
    </row>
    <row r="136" spans="2:11" x14ac:dyDescent="0.25">
      <c r="B136" s="161" t="s">
        <v>99</v>
      </c>
      <c r="C136" s="162">
        <v>1887</v>
      </c>
      <c r="D136" s="162">
        <v>19613</v>
      </c>
      <c r="E136" s="162">
        <v>11190</v>
      </c>
      <c r="F136" s="162">
        <v>13806</v>
      </c>
      <c r="G136" s="162">
        <v>11011</v>
      </c>
      <c r="H136" s="162">
        <v>10175</v>
      </c>
      <c r="I136" s="180">
        <f>IFERROR(H136/G136-1,"-")</f>
        <v>-7.5924075924075907E-2</v>
      </c>
      <c r="J136" s="161">
        <f t="shared" ref="J136:J146" si="61">H136-G136</f>
        <v>-836</v>
      </c>
      <c r="K136" s="163">
        <f t="shared" si="60"/>
        <v>4.1828585429181837E-3</v>
      </c>
    </row>
    <row r="137" spans="2:11" x14ac:dyDescent="0.25">
      <c r="B137" s="165" t="s">
        <v>105</v>
      </c>
      <c r="C137" s="166">
        <v>1146</v>
      </c>
      <c r="D137" s="166">
        <v>16017</v>
      </c>
      <c r="E137" s="166">
        <v>7520</v>
      </c>
      <c r="F137" s="166">
        <v>8919</v>
      </c>
      <c r="G137" s="166">
        <v>7092</v>
      </c>
      <c r="H137" s="166">
        <v>5739</v>
      </c>
      <c r="I137" s="181">
        <f>IFERROR(H137/G137-1,"-")</f>
        <v>-0.19077834179357023</v>
      </c>
      <c r="J137" s="165">
        <f t="shared" si="61"/>
        <v>-1353</v>
      </c>
      <c r="K137" s="167">
        <f t="shared" si="60"/>
        <v>2.3592555457304628E-3</v>
      </c>
    </row>
    <row r="138" spans="2:11" x14ac:dyDescent="0.25">
      <c r="B138" s="165" t="s">
        <v>102</v>
      </c>
      <c r="C138" s="166">
        <v>741</v>
      </c>
      <c r="D138" s="166">
        <v>3596</v>
      </c>
      <c r="E138" s="166">
        <v>3670</v>
      </c>
      <c r="F138" s="166">
        <v>4887</v>
      </c>
      <c r="G138" s="166">
        <v>3919</v>
      </c>
      <c r="H138" s="166">
        <v>4436</v>
      </c>
      <c r="I138" s="181">
        <f>IFERROR(H138/G138-1,"-")</f>
        <v>0.13192140852258238</v>
      </c>
      <c r="J138" s="165">
        <f t="shared" si="61"/>
        <v>517</v>
      </c>
      <c r="K138" s="167">
        <f t="shared" si="60"/>
        <v>1.8236029971877214E-3</v>
      </c>
    </row>
    <row r="139" spans="2:11" x14ac:dyDescent="0.25">
      <c r="B139" s="161" t="s">
        <v>109</v>
      </c>
      <c r="C139" s="162">
        <v>37400</v>
      </c>
      <c r="D139" s="162">
        <v>16269</v>
      </c>
      <c r="E139" s="162">
        <v>108700</v>
      </c>
      <c r="F139" s="162">
        <v>116644</v>
      </c>
      <c r="G139" s="162">
        <v>127502</v>
      </c>
      <c r="H139" s="162">
        <v>122098</v>
      </c>
      <c r="I139" s="180">
        <f>IFERROR(H139/G139-1,"-")</f>
        <v>-4.2383648883939085E-2</v>
      </c>
      <c r="J139" s="161">
        <f t="shared" si="61"/>
        <v>-5404</v>
      </c>
      <c r="K139" s="163">
        <f t="shared" si="60"/>
        <v>5.019348033152083E-2</v>
      </c>
    </row>
    <row r="140" spans="2:11" x14ac:dyDescent="0.25">
      <c r="B140" s="165" t="s">
        <v>112</v>
      </c>
      <c r="C140" s="166">
        <v>15636</v>
      </c>
      <c r="D140" s="166">
        <v>853</v>
      </c>
      <c r="E140" s="166">
        <v>46052</v>
      </c>
      <c r="F140" s="166">
        <v>48816</v>
      </c>
      <c r="G140" s="166">
        <v>56589</v>
      </c>
      <c r="H140" s="166">
        <v>54942</v>
      </c>
      <c r="I140" s="181">
        <f t="shared" ref="I140:I147" si="62">IFERROR(H140/G140-1,"-")</f>
        <v>-2.9104596299634244E-2</v>
      </c>
      <c r="J140" s="165">
        <f t="shared" si="61"/>
        <v>-1647</v>
      </c>
      <c r="K140" s="167">
        <f t="shared" si="60"/>
        <v>2.2586202856512125E-2</v>
      </c>
    </row>
    <row r="141" spans="2:11" x14ac:dyDescent="0.25">
      <c r="B141" s="165" t="s">
        <v>115</v>
      </c>
      <c r="C141" s="166">
        <v>2675</v>
      </c>
      <c r="D141" s="166">
        <v>1834</v>
      </c>
      <c r="E141" s="166">
        <v>6940</v>
      </c>
      <c r="F141" s="166">
        <v>10252</v>
      </c>
      <c r="G141" s="166">
        <v>11260</v>
      </c>
      <c r="H141" s="166">
        <v>10770</v>
      </c>
      <c r="I141" s="181">
        <f t="shared" si="62"/>
        <v>-4.3516873889875685E-2</v>
      </c>
      <c r="J141" s="165">
        <f t="shared" si="61"/>
        <v>-490</v>
      </c>
      <c r="K141" s="167">
        <f t="shared" si="60"/>
        <v>4.4274581333885845E-3</v>
      </c>
    </row>
    <row r="142" spans="2:11" x14ac:dyDescent="0.25">
      <c r="B142" s="165" t="s">
        <v>118</v>
      </c>
      <c r="C142" s="166">
        <v>3097</v>
      </c>
      <c r="D142" s="166">
        <v>4650</v>
      </c>
      <c r="E142" s="166">
        <v>14157</v>
      </c>
      <c r="F142" s="166">
        <v>12563</v>
      </c>
      <c r="G142" s="166">
        <v>12979</v>
      </c>
      <c r="H142" s="166">
        <v>11092</v>
      </c>
      <c r="I142" s="181">
        <f t="shared" si="62"/>
        <v>-0.14538870483088062</v>
      </c>
      <c r="J142" s="165">
        <f t="shared" si="61"/>
        <v>-1887</v>
      </c>
      <c r="K142" s="167">
        <f t="shared" si="60"/>
        <v>4.5598296764666826E-3</v>
      </c>
    </row>
    <row r="143" spans="2:11" x14ac:dyDescent="0.25">
      <c r="B143" s="165" t="s">
        <v>125</v>
      </c>
      <c r="C143" s="166">
        <v>406</v>
      </c>
      <c r="D143" s="166">
        <v>260</v>
      </c>
      <c r="E143" s="166">
        <v>4854</v>
      </c>
      <c r="F143" s="166">
        <v>4103</v>
      </c>
      <c r="G143" s="166">
        <v>3054</v>
      </c>
      <c r="H143" s="166">
        <v>2739</v>
      </c>
      <c r="I143" s="181">
        <f t="shared" si="62"/>
        <v>-0.10314341846758346</v>
      </c>
      <c r="J143" s="165">
        <f t="shared" si="61"/>
        <v>-315</v>
      </c>
      <c r="K143" s="167">
        <f t="shared" si="60"/>
        <v>1.1259802996612192E-3</v>
      </c>
    </row>
    <row r="144" spans="2:11" x14ac:dyDescent="0.25">
      <c r="B144" s="165" t="s">
        <v>121</v>
      </c>
      <c r="C144" s="166">
        <v>671</v>
      </c>
      <c r="D144" s="166">
        <v>583</v>
      </c>
      <c r="E144" s="166">
        <v>2150</v>
      </c>
      <c r="F144" s="166">
        <v>2651</v>
      </c>
      <c r="G144" s="166">
        <v>3118</v>
      </c>
      <c r="H144" s="166">
        <v>2311</v>
      </c>
      <c r="I144" s="181">
        <f t="shared" si="62"/>
        <v>-0.25881975625400899</v>
      </c>
      <c r="J144" s="165">
        <f t="shared" si="61"/>
        <v>-807</v>
      </c>
      <c r="K144" s="167">
        <f t="shared" si="60"/>
        <v>9.5003303122200727E-4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1640</v>
      </c>
      <c r="F145" s="166">
        <v>1951</v>
      </c>
      <c r="G145" s="166">
        <v>1813</v>
      </c>
      <c r="H145" s="166">
        <v>2011</v>
      </c>
      <c r="I145" s="181">
        <f t="shared" si="62"/>
        <v>0.10921125206839499</v>
      </c>
      <c r="J145" s="165">
        <f t="shared" si="61"/>
        <v>198</v>
      </c>
      <c r="K145" s="167">
        <f t="shared" si="60"/>
        <v>8.2670550661508285E-4</v>
      </c>
    </row>
    <row r="146" spans="2:11" x14ac:dyDescent="0.25">
      <c r="B146" s="165" t="s">
        <v>133</v>
      </c>
      <c r="C146" s="166">
        <v>3277</v>
      </c>
      <c r="D146" s="166">
        <v>43</v>
      </c>
      <c r="E146" s="166">
        <v>735</v>
      </c>
      <c r="F146" s="166">
        <v>1305</v>
      </c>
      <c r="G146" s="166">
        <v>1162</v>
      </c>
      <c r="H146" s="166">
        <v>814</v>
      </c>
      <c r="I146" s="181">
        <f t="shared" si="62"/>
        <v>-0.29948364888123924</v>
      </c>
      <c r="J146" s="165">
        <f t="shared" si="61"/>
        <v>-348</v>
      </c>
      <c r="K146" s="167">
        <f t="shared" si="60"/>
        <v>3.3462868343345475E-4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8012</v>
      </c>
      <c r="E147" s="171">
        <f t="shared" si="64"/>
        <v>32172</v>
      </c>
      <c r="F147" s="171">
        <f t="shared" si="64"/>
        <v>35003</v>
      </c>
      <c r="G147" s="171">
        <f t="shared" si="64"/>
        <v>37527</v>
      </c>
      <c r="H147" s="171">
        <f t="shared" si="64"/>
        <v>37419</v>
      </c>
      <c r="I147" s="182">
        <f t="shared" si="62"/>
        <v>-2.8779278919177642E-3</v>
      </c>
      <c r="J147" s="170">
        <f>H147-G147</f>
        <v>-108</v>
      </c>
      <c r="K147" s="172">
        <f t="shared" si="60"/>
        <v>1.5382642144221673E-2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27327</v>
      </c>
      <c r="E149" s="178">
        <f t="shared" si="65"/>
        <v>60084</v>
      </c>
      <c r="F149" s="178">
        <f t="shared" si="65"/>
        <v>63322</v>
      </c>
      <c r="G149" s="178">
        <f t="shared" si="65"/>
        <v>67211</v>
      </c>
      <c r="H149" s="178">
        <f t="shared" si="65"/>
        <v>63669</v>
      </c>
      <c r="I149" s="179">
        <f>IFERROR(H149/G149-1,"-")</f>
        <v>-5.2699706893216902E-2</v>
      </c>
      <c r="J149" s="178">
        <f>H149-G149</f>
        <v>-3542</v>
      </c>
      <c r="K149" s="179">
        <f t="shared" ref="K149:K161" si="66">H149/H$9</f>
        <v>2.6173800547327555E-2</v>
      </c>
    </row>
    <row r="150" spans="2:11" x14ac:dyDescent="0.25">
      <c r="B150" s="161" t="s">
        <v>99</v>
      </c>
      <c r="C150" s="162">
        <v>7858</v>
      </c>
      <c r="D150" s="162">
        <v>18704</v>
      </c>
      <c r="E150" s="162">
        <v>32362</v>
      </c>
      <c r="F150" s="162">
        <v>33070</v>
      </c>
      <c r="G150" s="162">
        <v>31363</v>
      </c>
      <c r="H150" s="162">
        <v>27550</v>
      </c>
      <c r="I150" s="180">
        <f>IFERROR(H150/G150-1,"-")</f>
        <v>-0.12157637981060487</v>
      </c>
      <c r="J150" s="161">
        <f t="shared" ref="J150:J160" si="67">H150-G150</f>
        <v>-3813</v>
      </c>
      <c r="K150" s="163">
        <f t="shared" si="66"/>
        <v>1.1325577676402552E-2</v>
      </c>
    </row>
    <row r="151" spans="2:11" x14ac:dyDescent="0.25">
      <c r="B151" s="165" t="s">
        <v>105</v>
      </c>
      <c r="C151" s="166">
        <v>3860</v>
      </c>
      <c r="D151" s="166">
        <v>15879</v>
      </c>
      <c r="E151" s="166">
        <v>23109</v>
      </c>
      <c r="F151" s="166">
        <v>23803</v>
      </c>
      <c r="G151" s="166">
        <v>22031</v>
      </c>
      <c r="H151" s="166">
        <v>17938</v>
      </c>
      <c r="I151" s="181">
        <f>IFERROR(H151/G151-1,"-")</f>
        <v>-0.18578366846715988</v>
      </c>
      <c r="J151" s="165">
        <f t="shared" si="67"/>
        <v>-4093</v>
      </c>
      <c r="K151" s="167">
        <f t="shared" si="66"/>
        <v>7.3741637879966961E-3</v>
      </c>
    </row>
    <row r="152" spans="2:11" x14ac:dyDescent="0.25">
      <c r="B152" s="165" t="s">
        <v>102</v>
      </c>
      <c r="C152" s="166">
        <v>3998</v>
      </c>
      <c r="D152" s="166">
        <v>2825</v>
      </c>
      <c r="E152" s="166">
        <v>9253</v>
      </c>
      <c r="F152" s="166">
        <v>9267</v>
      </c>
      <c r="G152" s="166">
        <v>9332</v>
      </c>
      <c r="H152" s="166">
        <v>9612</v>
      </c>
      <c r="I152" s="181">
        <f>IFERROR(H152/G152-1,"-")</f>
        <v>3.0004286326618113E-2</v>
      </c>
      <c r="J152" s="165">
        <f t="shared" si="67"/>
        <v>280</v>
      </c>
      <c r="K152" s="167">
        <f t="shared" si="66"/>
        <v>3.9514138884058558E-3</v>
      </c>
    </row>
    <row r="153" spans="2:11" x14ac:dyDescent="0.25">
      <c r="B153" s="161" t="s">
        <v>109</v>
      </c>
      <c r="C153" s="162">
        <v>14536</v>
      </c>
      <c r="D153" s="162">
        <v>8623</v>
      </c>
      <c r="E153" s="162">
        <v>27722</v>
      </c>
      <c r="F153" s="162">
        <v>30252</v>
      </c>
      <c r="G153" s="162">
        <v>35848</v>
      </c>
      <c r="H153" s="162">
        <v>36119</v>
      </c>
      <c r="I153" s="180">
        <f>IFERROR(H153/G153-1,"-")</f>
        <v>7.5596964963178248E-3</v>
      </c>
      <c r="J153" s="161">
        <f t="shared" si="67"/>
        <v>271</v>
      </c>
      <c r="K153" s="163">
        <f t="shared" si="66"/>
        <v>1.4848222870925002E-2</v>
      </c>
    </row>
    <row r="154" spans="2:11" x14ac:dyDescent="0.25">
      <c r="B154" s="165" t="s">
        <v>112</v>
      </c>
      <c r="C154" s="166">
        <v>4906</v>
      </c>
      <c r="D154" s="166">
        <v>388</v>
      </c>
      <c r="E154" s="166">
        <v>10475</v>
      </c>
      <c r="F154" s="166">
        <v>10614</v>
      </c>
      <c r="G154" s="166">
        <v>11900</v>
      </c>
      <c r="H154" s="166">
        <v>10165</v>
      </c>
      <c r="I154" s="181">
        <f t="shared" ref="I154:I161" si="68">IFERROR(H154/G154-1,"-")</f>
        <v>-0.14579831932773113</v>
      </c>
      <c r="J154" s="165">
        <f t="shared" si="67"/>
        <v>-1735</v>
      </c>
      <c r="K154" s="167">
        <f t="shared" si="66"/>
        <v>4.1787476254312866E-3</v>
      </c>
    </row>
    <row r="155" spans="2:11" x14ac:dyDescent="0.25">
      <c r="B155" s="165" t="s">
        <v>115</v>
      </c>
      <c r="C155" s="166">
        <v>3835</v>
      </c>
      <c r="D155" s="166">
        <v>1635</v>
      </c>
      <c r="E155" s="166">
        <v>5515</v>
      </c>
      <c r="F155" s="166">
        <v>5549</v>
      </c>
      <c r="G155" s="166">
        <v>5644</v>
      </c>
      <c r="H155" s="166">
        <v>5627</v>
      </c>
      <c r="I155" s="181">
        <f t="shared" si="68"/>
        <v>-3.0120481927711218E-3</v>
      </c>
      <c r="J155" s="165">
        <f t="shared" si="67"/>
        <v>-17</v>
      </c>
      <c r="K155" s="167">
        <f t="shared" si="66"/>
        <v>2.313213269877211E-3</v>
      </c>
    </row>
    <row r="156" spans="2:11" x14ac:dyDescent="0.25">
      <c r="B156" s="165" t="s">
        <v>118</v>
      </c>
      <c r="C156" s="166">
        <v>1701</v>
      </c>
      <c r="D156" s="166">
        <v>2414</v>
      </c>
      <c r="E156" s="166">
        <v>3249</v>
      </c>
      <c r="F156" s="166">
        <v>4719</v>
      </c>
      <c r="G156" s="166">
        <v>5924</v>
      </c>
      <c r="H156" s="166">
        <v>8771</v>
      </c>
      <c r="I156" s="181">
        <f t="shared" si="68"/>
        <v>0.48058744091829841</v>
      </c>
      <c r="J156" s="165">
        <f t="shared" si="67"/>
        <v>2847</v>
      </c>
      <c r="K156" s="167">
        <f t="shared" si="66"/>
        <v>3.6056857277577781E-3</v>
      </c>
    </row>
    <row r="157" spans="2:11" x14ac:dyDescent="0.25">
      <c r="B157" s="165" t="s">
        <v>125</v>
      </c>
      <c r="C157" s="166">
        <v>495</v>
      </c>
      <c r="D157" s="166">
        <v>274</v>
      </c>
      <c r="E157" s="166">
        <v>880</v>
      </c>
      <c r="F157" s="166">
        <v>819</v>
      </c>
      <c r="G157" s="166">
        <v>1133</v>
      </c>
      <c r="H157" s="166">
        <v>1159</v>
      </c>
      <c r="I157" s="181">
        <f t="shared" si="68"/>
        <v>2.2947925860547169E-2</v>
      </c>
      <c r="J157" s="165">
        <f t="shared" si="67"/>
        <v>26</v>
      </c>
      <c r="K157" s="167">
        <f t="shared" si="66"/>
        <v>4.7645533673141774E-4</v>
      </c>
    </row>
    <row r="158" spans="2:11" x14ac:dyDescent="0.25">
      <c r="B158" s="165" t="s">
        <v>121</v>
      </c>
      <c r="C158" s="166">
        <v>507</v>
      </c>
      <c r="D158" s="166">
        <v>488</v>
      </c>
      <c r="E158" s="166">
        <v>1575</v>
      </c>
      <c r="F158" s="166">
        <v>1488</v>
      </c>
      <c r="G158" s="166">
        <v>1744</v>
      </c>
      <c r="H158" s="166">
        <v>1432</v>
      </c>
      <c r="I158" s="181">
        <f t="shared" si="68"/>
        <v>-0.17889908256880738</v>
      </c>
      <c r="J158" s="165">
        <f t="shared" si="67"/>
        <v>-312</v>
      </c>
      <c r="K158" s="167">
        <f t="shared" si="66"/>
        <v>5.8868338412371884E-4</v>
      </c>
    </row>
    <row r="159" spans="2:11" x14ac:dyDescent="0.25">
      <c r="B159" s="165" t="s">
        <v>130</v>
      </c>
      <c r="C159" s="166">
        <v>209</v>
      </c>
      <c r="D159" s="166">
        <v>28</v>
      </c>
      <c r="E159" s="166">
        <v>256</v>
      </c>
      <c r="F159" s="166">
        <v>248</v>
      </c>
      <c r="G159" s="166">
        <v>263</v>
      </c>
      <c r="H159" s="166">
        <v>200</v>
      </c>
      <c r="I159" s="181">
        <f t="shared" si="68"/>
        <v>-0.23954372623574149</v>
      </c>
      <c r="J159" s="165">
        <f t="shared" si="67"/>
        <v>-63</v>
      </c>
      <c r="K159" s="167">
        <f t="shared" si="66"/>
        <v>8.221834973794957E-5</v>
      </c>
    </row>
    <row r="160" spans="2:11" x14ac:dyDescent="0.25">
      <c r="B160" s="165" t="s">
        <v>133</v>
      </c>
      <c r="C160" s="166">
        <v>277</v>
      </c>
      <c r="D160" s="166">
        <v>68</v>
      </c>
      <c r="E160" s="166">
        <v>394</v>
      </c>
      <c r="F160" s="166">
        <v>511</v>
      </c>
      <c r="G160" s="166">
        <v>373</v>
      </c>
      <c r="H160" s="166">
        <v>276</v>
      </c>
      <c r="I160" s="181">
        <f t="shared" si="68"/>
        <v>-0.26005361930294901</v>
      </c>
      <c r="J160" s="165">
        <f t="shared" si="67"/>
        <v>-97</v>
      </c>
      <c r="K160" s="167">
        <f t="shared" si="66"/>
        <v>1.134613226383704E-4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3328</v>
      </c>
      <c r="E161" s="171">
        <f t="shared" si="70"/>
        <v>5378</v>
      </c>
      <c r="F161" s="171">
        <f t="shared" si="70"/>
        <v>6304</v>
      </c>
      <c r="G161" s="171">
        <f t="shared" si="70"/>
        <v>8867</v>
      </c>
      <c r="H161" s="171">
        <f t="shared" si="70"/>
        <v>8489</v>
      </c>
      <c r="I161" s="182">
        <f t="shared" si="68"/>
        <v>-4.2629976316679863E-2</v>
      </c>
      <c r="J161" s="170">
        <f>H161-G161</f>
        <v>-378</v>
      </c>
      <c r="K161" s="172">
        <f t="shared" si="66"/>
        <v>3.4897578546272691E-3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2B79C-75A3-4CB3-AEFB-F909CEB10E8E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48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248528</v>
      </c>
      <c r="D9" s="178">
        <f t="shared" si="0"/>
        <v>167334</v>
      </c>
      <c r="E9" s="178">
        <f t="shared" si="0"/>
        <v>547719</v>
      </c>
      <c r="F9" s="178">
        <f t="shared" si="0"/>
        <v>626079</v>
      </c>
      <c r="G9" s="178">
        <f t="shared" si="0"/>
        <v>693340</v>
      </c>
      <c r="H9" s="178">
        <f t="shared" si="0"/>
        <v>721476</v>
      </c>
      <c r="I9" s="179">
        <f>IFERROR(H9/G9-1,"-")</f>
        <v>4.0580379034816927E-2</v>
      </c>
      <c r="J9" s="178">
        <f t="shared" ref="J9:J21" si="1">H9-G9</f>
        <v>28136</v>
      </c>
      <c r="K9" s="179">
        <f t="shared" ref="K9:K21" si="2">H9/H$9</f>
        <v>1</v>
      </c>
      <c r="N9" s="158" t="s">
        <v>70</v>
      </c>
      <c r="O9" s="178">
        <f t="shared" ref="O9:T9" si="3">O10+O13</f>
        <v>1878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0</v>
      </c>
      <c r="T9" s="178">
        <f t="shared" si="3"/>
        <v>0</v>
      </c>
      <c r="U9" s="179" t="str">
        <f>IFERROR(T9/S9-1,"-")</f>
        <v>-</v>
      </c>
      <c r="V9" s="178">
        <f>T9-S9</f>
        <v>0</v>
      </c>
      <c r="W9" s="179" t="e">
        <f t="shared" ref="W9:W21" si="4">T9/T$9</f>
        <v>#DIV/0!</v>
      </c>
    </row>
    <row r="10" spans="1:23" x14ac:dyDescent="0.25">
      <c r="A10" s="164" t="s">
        <v>105</v>
      </c>
      <c r="B10" s="161" t="s">
        <v>99</v>
      </c>
      <c r="C10" s="162">
        <v>27988</v>
      </c>
      <c r="D10" s="162">
        <v>74494</v>
      </c>
      <c r="E10" s="162">
        <v>89179</v>
      </c>
      <c r="F10" s="162">
        <v>91893</v>
      </c>
      <c r="G10" s="162">
        <v>97193</v>
      </c>
      <c r="H10" s="162">
        <v>103752</v>
      </c>
      <c r="I10" s="180">
        <f>IFERROR(H10/G10-1,"-")</f>
        <v>6.7484283847602189E-2</v>
      </c>
      <c r="J10" s="161">
        <f t="shared" si="1"/>
        <v>6559</v>
      </c>
      <c r="K10" s="163">
        <f t="shared" si="2"/>
        <v>0.14380519934135022</v>
      </c>
      <c r="N10" s="161" t="s">
        <v>99</v>
      </c>
      <c r="O10" s="162">
        <v>350</v>
      </c>
      <c r="P10" s="162">
        <v>0</v>
      </c>
      <c r="Q10" s="162">
        <v>0</v>
      </c>
      <c r="R10" s="162">
        <v>0</v>
      </c>
      <c r="S10" s="162">
        <v>0</v>
      </c>
      <c r="T10" s="162">
        <v>0</v>
      </c>
      <c r="U10" s="180" t="str">
        <f>IFERROR(T10/S10-1,"-")</f>
        <v>-</v>
      </c>
      <c r="V10" s="161">
        <f t="shared" ref="V10:V20" si="5">T10-S10</f>
        <v>0</v>
      </c>
      <c r="W10" s="163" t="e">
        <f t="shared" si="4"/>
        <v>#DIV/0!</v>
      </c>
    </row>
    <row r="11" spans="1:23" x14ac:dyDescent="0.25">
      <c r="A11" s="164" t="s">
        <v>102</v>
      </c>
      <c r="B11" s="165" t="s">
        <v>105</v>
      </c>
      <c r="C11" s="166">
        <v>18245</v>
      </c>
      <c r="D11" s="166">
        <v>56135</v>
      </c>
      <c r="E11" s="166">
        <v>53235</v>
      </c>
      <c r="F11" s="166">
        <v>51624</v>
      </c>
      <c r="G11" s="166">
        <v>47732</v>
      </c>
      <c r="H11" s="166">
        <v>41913</v>
      </c>
      <c r="I11" s="181">
        <f>IFERROR(H11/G11-1,"-")</f>
        <v>-0.12190982988351629</v>
      </c>
      <c r="J11" s="165">
        <f t="shared" si="1"/>
        <v>-5819</v>
      </c>
      <c r="K11" s="167">
        <f t="shared" si="2"/>
        <v>5.8093408512549273E-2</v>
      </c>
      <c r="N11" s="165" t="s">
        <v>105</v>
      </c>
      <c r="O11" s="166">
        <v>171</v>
      </c>
      <c r="P11" s="166">
        <v>0</v>
      </c>
      <c r="Q11" s="166">
        <v>0</v>
      </c>
      <c r="R11" s="166">
        <v>0</v>
      </c>
      <c r="S11" s="166">
        <v>0</v>
      </c>
      <c r="T11" s="166">
        <v>0</v>
      </c>
      <c r="U11" s="181" t="str">
        <f>IFERROR(T11/S11-1,"-")</f>
        <v>-</v>
      </c>
      <c r="V11" s="165">
        <f t="shared" si="5"/>
        <v>0</v>
      </c>
      <c r="W11" s="167" t="e">
        <f>T11/T$9</f>
        <v>#DIV/0!</v>
      </c>
    </row>
    <row r="12" spans="1:23" x14ac:dyDescent="0.25">
      <c r="A12" s="1"/>
      <c r="B12" s="165" t="s">
        <v>102</v>
      </c>
      <c r="C12" s="166">
        <v>9743</v>
      </c>
      <c r="D12" s="166">
        <v>18359</v>
      </c>
      <c r="E12" s="166">
        <v>35944</v>
      </c>
      <c r="F12" s="166">
        <v>40269</v>
      </c>
      <c r="G12" s="166">
        <v>49461</v>
      </c>
      <c r="H12" s="166">
        <v>61839</v>
      </c>
      <c r="I12" s="181">
        <f>IFERROR(H12/G12-1,"-")</f>
        <v>0.25025777885606848</v>
      </c>
      <c r="J12" s="165">
        <f t="shared" si="1"/>
        <v>12378</v>
      </c>
      <c r="K12" s="167">
        <f t="shared" si="2"/>
        <v>8.5711790828800954E-2</v>
      </c>
      <c r="N12" s="165" t="s">
        <v>102</v>
      </c>
      <c r="O12" s="166">
        <v>179</v>
      </c>
      <c r="P12" s="166">
        <v>0</v>
      </c>
      <c r="Q12" s="166">
        <v>0</v>
      </c>
      <c r="R12" s="166">
        <v>0</v>
      </c>
      <c r="S12" s="166">
        <v>0</v>
      </c>
      <c r="T12" s="166">
        <v>0</v>
      </c>
      <c r="U12" s="181" t="str">
        <f>IFERROR(T12/S12-1,"-")</f>
        <v>-</v>
      </c>
      <c r="V12" s="165">
        <f t="shared" si="5"/>
        <v>0</v>
      </c>
      <c r="W12" s="167" t="e">
        <f t="shared" si="4"/>
        <v>#DIV/0!</v>
      </c>
    </row>
    <row r="13" spans="1:23" s="57" customFormat="1" x14ac:dyDescent="0.25">
      <c r="B13" s="161" t="s">
        <v>109</v>
      </c>
      <c r="C13" s="162">
        <v>220540</v>
      </c>
      <c r="D13" s="162">
        <v>92840</v>
      </c>
      <c r="E13" s="162">
        <v>458540</v>
      </c>
      <c r="F13" s="162">
        <v>534186</v>
      </c>
      <c r="G13" s="162">
        <v>596147</v>
      </c>
      <c r="H13" s="162">
        <v>617724</v>
      </c>
      <c r="I13" s="180">
        <f>IFERROR(H13/G13-1,"-")</f>
        <v>3.6194093067649424E-2</v>
      </c>
      <c r="J13" s="161">
        <f t="shared" si="1"/>
        <v>21577</v>
      </c>
      <c r="K13" s="163">
        <f t="shared" si="2"/>
        <v>0.85619480065864972</v>
      </c>
      <c r="N13" s="161" t="s">
        <v>109</v>
      </c>
      <c r="O13" s="162">
        <v>1528</v>
      </c>
      <c r="P13" s="162">
        <v>0</v>
      </c>
      <c r="Q13" s="162">
        <v>0</v>
      </c>
      <c r="R13" s="162">
        <v>0</v>
      </c>
      <c r="S13" s="162">
        <v>0</v>
      </c>
      <c r="T13" s="162">
        <v>0</v>
      </c>
      <c r="U13" s="180" t="str">
        <f>IFERROR(T13/S13-1,"-")</f>
        <v>-</v>
      </c>
      <c r="V13" s="161">
        <f t="shared" si="5"/>
        <v>0</v>
      </c>
      <c r="W13" s="163" t="e">
        <f t="shared" si="4"/>
        <v>#DIV/0!</v>
      </c>
    </row>
    <row r="14" spans="1:23" s="57" customFormat="1" x14ac:dyDescent="0.25">
      <c r="B14" s="165" t="s">
        <v>112</v>
      </c>
      <c r="C14" s="166">
        <v>94398</v>
      </c>
      <c r="D14" s="166">
        <v>9673</v>
      </c>
      <c r="E14" s="166">
        <v>214283</v>
      </c>
      <c r="F14" s="166">
        <v>267481</v>
      </c>
      <c r="G14" s="166">
        <v>314197</v>
      </c>
      <c r="H14" s="166">
        <v>325418</v>
      </c>
      <c r="I14" s="181">
        <f t="shared" ref="I14:I21" si="6">IFERROR(H14/G14-1,"-")</f>
        <v>3.5713262698243486E-2</v>
      </c>
      <c r="J14" s="165">
        <f t="shared" si="1"/>
        <v>11221</v>
      </c>
      <c r="K14" s="167">
        <f t="shared" si="2"/>
        <v>0.45104480259911628</v>
      </c>
      <c r="N14" s="165" t="s">
        <v>112</v>
      </c>
      <c r="O14" s="166">
        <v>596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81" t="str">
        <f t="shared" ref="U14:U21" si="7">IFERROR(T14/S14-1,"-")</f>
        <v>-</v>
      </c>
      <c r="V14" s="165">
        <f t="shared" si="5"/>
        <v>0</v>
      </c>
      <c r="W14" s="167" t="e">
        <f t="shared" si="4"/>
        <v>#DIV/0!</v>
      </c>
    </row>
    <row r="15" spans="1:23" x14ac:dyDescent="0.25">
      <c r="A15" s="1"/>
      <c r="B15" s="165" t="s">
        <v>115</v>
      </c>
      <c r="C15" s="166">
        <v>16513</v>
      </c>
      <c r="D15" s="166">
        <v>8763</v>
      </c>
      <c r="E15" s="166">
        <v>26316</v>
      </c>
      <c r="F15" s="166">
        <v>28035</v>
      </c>
      <c r="G15" s="166">
        <v>31614</v>
      </c>
      <c r="H15" s="166">
        <v>33381</v>
      </c>
      <c r="I15" s="181">
        <f t="shared" si="6"/>
        <v>5.5892958815714655E-2</v>
      </c>
      <c r="J15" s="165">
        <f t="shared" si="1"/>
        <v>1767</v>
      </c>
      <c r="K15" s="167">
        <f t="shared" si="2"/>
        <v>4.6267651314804648E-2</v>
      </c>
      <c r="N15" s="165" t="s">
        <v>115</v>
      </c>
      <c r="O15" s="166">
        <v>89</v>
      </c>
      <c r="P15" s="166">
        <v>0</v>
      </c>
      <c r="Q15" s="166">
        <v>0</v>
      </c>
      <c r="R15" s="166">
        <v>0</v>
      </c>
      <c r="S15" s="166">
        <v>0</v>
      </c>
      <c r="T15" s="166">
        <v>0</v>
      </c>
      <c r="U15" s="181" t="str">
        <f t="shared" si="7"/>
        <v>-</v>
      </c>
      <c r="V15" s="165">
        <f t="shared" si="5"/>
        <v>0</v>
      </c>
      <c r="W15" s="167" t="e">
        <f t="shared" si="4"/>
        <v>#DIV/0!</v>
      </c>
    </row>
    <row r="16" spans="1:23" x14ac:dyDescent="0.25">
      <c r="A16" s="1"/>
      <c r="B16" s="165" t="s">
        <v>118</v>
      </c>
      <c r="C16" s="166">
        <v>5757</v>
      </c>
      <c r="D16" s="166">
        <v>11730</v>
      </c>
      <c r="E16" s="166">
        <v>17536</v>
      </c>
      <c r="F16" s="166">
        <v>21487</v>
      </c>
      <c r="G16" s="166">
        <v>23055</v>
      </c>
      <c r="H16" s="166">
        <v>23899</v>
      </c>
      <c r="I16" s="181">
        <f t="shared" si="6"/>
        <v>3.6608111038820113E-2</v>
      </c>
      <c r="J16" s="165">
        <f t="shared" si="1"/>
        <v>844</v>
      </c>
      <c r="K16" s="167">
        <f t="shared" si="2"/>
        <v>3.3125149000105339E-2</v>
      </c>
      <c r="N16" s="165" t="s">
        <v>118</v>
      </c>
      <c r="O16" s="166">
        <v>56</v>
      </c>
      <c r="P16" s="166">
        <v>0</v>
      </c>
      <c r="Q16" s="166">
        <v>0</v>
      </c>
      <c r="R16" s="166">
        <v>0</v>
      </c>
      <c r="S16" s="166">
        <v>0</v>
      </c>
      <c r="T16" s="166">
        <v>0</v>
      </c>
      <c r="U16" s="181" t="str">
        <f t="shared" si="7"/>
        <v>-</v>
      </c>
      <c r="V16" s="165">
        <f t="shared" si="5"/>
        <v>0</v>
      </c>
      <c r="W16" s="167" t="e">
        <f t="shared" si="4"/>
        <v>#DIV/0!</v>
      </c>
    </row>
    <row r="17" spans="1:23" x14ac:dyDescent="0.25">
      <c r="A17" s="1"/>
      <c r="B17" s="165" t="s">
        <v>125</v>
      </c>
      <c r="C17" s="166">
        <v>9418</v>
      </c>
      <c r="D17" s="166">
        <v>5592</v>
      </c>
      <c r="E17" s="166">
        <v>28778</v>
      </c>
      <c r="F17" s="166">
        <v>25724</v>
      </c>
      <c r="G17" s="166">
        <v>26908</v>
      </c>
      <c r="H17" s="166">
        <v>24719</v>
      </c>
      <c r="I17" s="181">
        <f t="shared" si="6"/>
        <v>-8.1351270997472858E-2</v>
      </c>
      <c r="J17" s="165">
        <f t="shared" si="1"/>
        <v>-2189</v>
      </c>
      <c r="K17" s="167">
        <f t="shared" si="2"/>
        <v>3.4261707943160961E-2</v>
      </c>
      <c r="N17" s="165" t="s">
        <v>125</v>
      </c>
      <c r="O17" s="166">
        <v>13</v>
      </c>
      <c r="P17" s="166">
        <v>0</v>
      </c>
      <c r="Q17" s="166">
        <v>0</v>
      </c>
      <c r="R17" s="166">
        <v>0</v>
      </c>
      <c r="S17" s="166">
        <v>0</v>
      </c>
      <c r="T17" s="166">
        <v>0</v>
      </c>
      <c r="U17" s="181" t="str">
        <f t="shared" si="7"/>
        <v>-</v>
      </c>
      <c r="V17" s="165">
        <f t="shared" si="5"/>
        <v>0</v>
      </c>
      <c r="W17" s="167" t="e">
        <f t="shared" si="4"/>
        <v>#DIV/0!</v>
      </c>
    </row>
    <row r="18" spans="1:23" x14ac:dyDescent="0.25">
      <c r="A18" s="1"/>
      <c r="B18" s="165" t="s">
        <v>121</v>
      </c>
      <c r="C18" s="166">
        <v>3867</v>
      </c>
      <c r="D18" s="166">
        <v>3332</v>
      </c>
      <c r="E18" s="166">
        <v>8863</v>
      </c>
      <c r="F18" s="166">
        <v>9003</v>
      </c>
      <c r="G18" s="166">
        <v>10114</v>
      </c>
      <c r="H18" s="166">
        <v>9079</v>
      </c>
      <c r="I18" s="181">
        <f t="shared" si="6"/>
        <v>-0.10233339924856633</v>
      </c>
      <c r="J18" s="165">
        <f t="shared" si="1"/>
        <v>-1035</v>
      </c>
      <c r="K18" s="167">
        <f t="shared" si="2"/>
        <v>1.2583925175612217E-2</v>
      </c>
      <c r="N18" s="165" t="s">
        <v>121</v>
      </c>
      <c r="O18" s="166">
        <v>52</v>
      </c>
      <c r="P18" s="166">
        <v>0</v>
      </c>
      <c r="Q18" s="166">
        <v>0</v>
      </c>
      <c r="R18" s="166">
        <v>0</v>
      </c>
      <c r="S18" s="166">
        <v>0</v>
      </c>
      <c r="T18" s="166">
        <v>0</v>
      </c>
      <c r="U18" s="181" t="str">
        <f t="shared" si="7"/>
        <v>-</v>
      </c>
      <c r="V18" s="165">
        <f t="shared" si="5"/>
        <v>0</v>
      </c>
      <c r="W18" s="167" t="e">
        <f t="shared" si="4"/>
        <v>#DIV/0!</v>
      </c>
    </row>
    <row r="19" spans="1:23" x14ac:dyDescent="0.25">
      <c r="A19" s="164" t="s">
        <v>146</v>
      </c>
      <c r="B19" s="165" t="s">
        <v>130</v>
      </c>
      <c r="C19" s="166">
        <v>10387</v>
      </c>
      <c r="D19" s="166">
        <v>1010</v>
      </c>
      <c r="E19" s="166">
        <v>12195</v>
      </c>
      <c r="F19" s="166">
        <v>14737</v>
      </c>
      <c r="G19" s="166">
        <v>13310</v>
      </c>
      <c r="H19" s="166">
        <v>13477</v>
      </c>
      <c r="I19" s="181">
        <f t="shared" si="6"/>
        <v>1.2546957175056273E-2</v>
      </c>
      <c r="J19" s="165">
        <f t="shared" si="1"/>
        <v>167</v>
      </c>
      <c r="K19" s="167">
        <f t="shared" si="2"/>
        <v>1.8679762043366653E-2</v>
      </c>
      <c r="N19" s="165" t="s">
        <v>130</v>
      </c>
      <c r="O19" s="166">
        <v>60</v>
      </c>
      <c r="P19" s="166">
        <v>0</v>
      </c>
      <c r="Q19" s="166">
        <v>0</v>
      </c>
      <c r="R19" s="166">
        <v>0</v>
      </c>
      <c r="S19" s="166">
        <v>0</v>
      </c>
      <c r="T19" s="166">
        <v>0</v>
      </c>
      <c r="U19" s="181" t="str">
        <f t="shared" si="7"/>
        <v>-</v>
      </c>
      <c r="V19" s="165">
        <f t="shared" si="5"/>
        <v>0</v>
      </c>
      <c r="W19" s="167" t="e">
        <f t="shared" si="4"/>
        <v>#DIV/0!</v>
      </c>
    </row>
    <row r="20" spans="1:23" x14ac:dyDescent="0.25">
      <c r="A20" s="169" t="s">
        <v>147</v>
      </c>
      <c r="B20" s="165" t="s">
        <v>133</v>
      </c>
      <c r="C20" s="166">
        <v>16011</v>
      </c>
      <c r="D20" s="166">
        <v>1347</v>
      </c>
      <c r="E20" s="166">
        <v>10703</v>
      </c>
      <c r="F20" s="166">
        <v>14289</v>
      </c>
      <c r="G20" s="166">
        <v>16752</v>
      </c>
      <c r="H20" s="166">
        <v>12005</v>
      </c>
      <c r="I20" s="181">
        <f t="shared" si="6"/>
        <v>-0.28336914995224449</v>
      </c>
      <c r="J20" s="165">
        <f t="shared" si="1"/>
        <v>-4747</v>
      </c>
      <c r="K20" s="167">
        <f t="shared" si="2"/>
        <v>1.6639500135832656E-2</v>
      </c>
      <c r="N20" s="165" t="s">
        <v>133</v>
      </c>
      <c r="O20" s="166">
        <v>96</v>
      </c>
      <c r="P20" s="166">
        <v>0</v>
      </c>
      <c r="Q20" s="166">
        <v>0</v>
      </c>
      <c r="R20" s="166">
        <v>0</v>
      </c>
      <c r="S20" s="166">
        <v>0</v>
      </c>
      <c r="T20" s="166">
        <v>0</v>
      </c>
      <c r="U20" s="181" t="str">
        <f t="shared" si="7"/>
        <v>-</v>
      </c>
      <c r="V20" s="165">
        <f t="shared" si="5"/>
        <v>0</v>
      </c>
      <c r="W20" s="167" t="e">
        <f t="shared" si="4"/>
        <v>#DIV/0!</v>
      </c>
    </row>
    <row r="21" spans="1:23" x14ac:dyDescent="0.25">
      <c r="B21" s="170" t="s">
        <v>147</v>
      </c>
      <c r="C21" s="171">
        <f t="shared" ref="C21" si="8">C13-SUM(C14:C20)</f>
        <v>64189</v>
      </c>
      <c r="D21" s="171">
        <f t="shared" ref="D21:H21" si="9">D13-SUM(D14:D20)</f>
        <v>51393</v>
      </c>
      <c r="E21" s="171">
        <f t="shared" si="9"/>
        <v>139866</v>
      </c>
      <c r="F21" s="171">
        <f t="shared" si="9"/>
        <v>153430</v>
      </c>
      <c r="G21" s="171">
        <f t="shared" si="9"/>
        <v>160197</v>
      </c>
      <c r="H21" s="171">
        <f t="shared" si="9"/>
        <v>175746</v>
      </c>
      <c r="I21" s="182">
        <f t="shared" si="6"/>
        <v>9.70617427292646E-2</v>
      </c>
      <c r="J21" s="170">
        <f t="shared" si="1"/>
        <v>15549</v>
      </c>
      <c r="K21" s="172">
        <f t="shared" si="2"/>
        <v>0.24359230244665103</v>
      </c>
      <c r="N21" s="170" t="s">
        <v>147</v>
      </c>
      <c r="O21" s="171">
        <f t="shared" ref="O21:T21" si="10">O13-SUM(O14:O20)</f>
        <v>566</v>
      </c>
      <c r="P21" s="171">
        <f t="shared" si="10"/>
        <v>0</v>
      </c>
      <c r="Q21" s="171">
        <f t="shared" si="10"/>
        <v>0</v>
      </c>
      <c r="R21" s="171">
        <f t="shared" si="10"/>
        <v>0</v>
      </c>
      <c r="S21" s="171">
        <f t="shared" si="10"/>
        <v>0</v>
      </c>
      <c r="T21" s="171">
        <f t="shared" si="10"/>
        <v>0</v>
      </c>
      <c r="U21" s="182" t="str">
        <f t="shared" si="7"/>
        <v>-</v>
      </c>
      <c r="V21" s="170">
        <f>T21-S21</f>
        <v>0</v>
      </c>
      <c r="W21" s="172" t="e">
        <f t="shared" si="4"/>
        <v>#DIV/0!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49886</v>
      </c>
      <c r="E23" s="178">
        <f t="shared" si="11"/>
        <v>140724</v>
      </c>
      <c r="F23" s="178">
        <f t="shared" si="11"/>
        <v>195215</v>
      </c>
      <c r="G23" s="178">
        <f t="shared" si="11"/>
        <v>210028</v>
      </c>
      <c r="H23" s="178">
        <f t="shared" si="11"/>
        <v>213012</v>
      </c>
      <c r="I23" s="179">
        <f>IFERROR(H23/G23-1,"-")</f>
        <v>1.4207629458929283E-2</v>
      </c>
      <c r="J23" s="178">
        <f>H23-G23</f>
        <v>2984</v>
      </c>
      <c r="K23" s="179">
        <f t="shared" ref="K23:K35" si="12">H23/H$9</f>
        <v>0.29524474826605457</v>
      </c>
    </row>
    <row r="24" spans="1:23" x14ac:dyDescent="0.25">
      <c r="B24" s="161" t="s">
        <v>99</v>
      </c>
      <c r="C24" s="162">
        <v>3630</v>
      </c>
      <c r="D24" s="162">
        <v>25712</v>
      </c>
      <c r="E24" s="162">
        <v>17849</v>
      </c>
      <c r="F24" s="162">
        <v>22297</v>
      </c>
      <c r="G24" s="162">
        <v>19552</v>
      </c>
      <c r="H24" s="162">
        <v>18619</v>
      </c>
      <c r="I24" s="180">
        <f>IFERROR(H24/G24-1,"-")</f>
        <v>-4.7718903436988591E-2</v>
      </c>
      <c r="J24" s="161">
        <f t="shared" ref="J24:J34" si="13">H24-G24</f>
        <v>-933</v>
      </c>
      <c r="K24" s="163">
        <f t="shared" si="12"/>
        <v>2.580681824482034E-2</v>
      </c>
    </row>
    <row r="25" spans="1:23" x14ac:dyDescent="0.25">
      <c r="B25" s="165" t="s">
        <v>105</v>
      </c>
      <c r="C25" s="166">
        <v>2906</v>
      </c>
      <c r="D25" s="166">
        <v>19878</v>
      </c>
      <c r="E25" s="166">
        <v>10152</v>
      </c>
      <c r="F25" s="166">
        <v>11519</v>
      </c>
      <c r="G25" s="166">
        <v>9751</v>
      </c>
      <c r="H25" s="166">
        <v>7987</v>
      </c>
      <c r="I25" s="181">
        <f>IFERROR(H25/G25-1,"-")</f>
        <v>-0.18090452261306533</v>
      </c>
      <c r="J25" s="165">
        <f t="shared" si="13"/>
        <v>-1764</v>
      </c>
      <c r="K25" s="167">
        <f t="shared" si="12"/>
        <v>1.1070361314860092E-2</v>
      </c>
    </row>
    <row r="26" spans="1:23" x14ac:dyDescent="0.25">
      <c r="B26" s="165" t="s">
        <v>102</v>
      </c>
      <c r="C26" s="166">
        <v>724</v>
      </c>
      <c r="D26" s="166">
        <v>5834</v>
      </c>
      <c r="E26" s="166">
        <v>7697</v>
      </c>
      <c r="F26" s="166">
        <v>10778</v>
      </c>
      <c r="G26" s="166">
        <v>9801</v>
      </c>
      <c r="H26" s="166">
        <v>10632</v>
      </c>
      <c r="I26" s="181">
        <f>IFERROR(H26/G26-1,"-")</f>
        <v>8.478726660544833E-2</v>
      </c>
      <c r="J26" s="165">
        <f t="shared" si="13"/>
        <v>831</v>
      </c>
      <c r="K26" s="167">
        <f t="shared" si="12"/>
        <v>1.4736456929960248E-2</v>
      </c>
    </row>
    <row r="27" spans="1:23" x14ac:dyDescent="0.25">
      <c r="B27" s="161" t="s">
        <v>109</v>
      </c>
      <c r="C27" s="162">
        <v>60716</v>
      </c>
      <c r="D27" s="162">
        <v>24174</v>
      </c>
      <c r="E27" s="162">
        <v>122875</v>
      </c>
      <c r="F27" s="162">
        <v>172918</v>
      </c>
      <c r="G27" s="162">
        <v>190476</v>
      </c>
      <c r="H27" s="162">
        <v>194393</v>
      </c>
      <c r="I27" s="180">
        <f>IFERROR(H27/G27-1,"-")</f>
        <v>2.056427056427057E-2</v>
      </c>
      <c r="J27" s="161">
        <f t="shared" si="13"/>
        <v>3917</v>
      </c>
      <c r="K27" s="163">
        <f t="shared" si="12"/>
        <v>0.26943793002123423</v>
      </c>
    </row>
    <row r="28" spans="1:23" x14ac:dyDescent="0.25">
      <c r="B28" s="165" t="s">
        <v>112</v>
      </c>
      <c r="C28" s="166">
        <v>32787</v>
      </c>
      <c r="D28" s="166">
        <v>4154</v>
      </c>
      <c r="E28" s="166">
        <v>61983</v>
      </c>
      <c r="F28" s="166">
        <v>95863</v>
      </c>
      <c r="G28" s="166">
        <v>111835</v>
      </c>
      <c r="H28" s="166">
        <v>117241</v>
      </c>
      <c r="I28" s="181">
        <f t="shared" ref="I28:I35" si="14">IFERROR(H28/G28-1,"-")</f>
        <v>4.8339070952742924E-2</v>
      </c>
      <c r="J28" s="165">
        <f t="shared" si="13"/>
        <v>5406</v>
      </c>
      <c r="K28" s="167">
        <f t="shared" si="12"/>
        <v>0.16250159395461525</v>
      </c>
    </row>
    <row r="29" spans="1:23" x14ac:dyDescent="0.25">
      <c r="B29" s="165" t="s">
        <v>115</v>
      </c>
      <c r="C29" s="166">
        <v>5288</v>
      </c>
      <c r="D29" s="166">
        <v>2705</v>
      </c>
      <c r="E29" s="166">
        <v>7674</v>
      </c>
      <c r="F29" s="166">
        <v>8713</v>
      </c>
      <c r="G29" s="166">
        <v>9531</v>
      </c>
      <c r="H29" s="166">
        <v>8647</v>
      </c>
      <c r="I29" s="181">
        <f t="shared" si="14"/>
        <v>-9.2749973769803762E-2</v>
      </c>
      <c r="J29" s="165">
        <f t="shared" si="13"/>
        <v>-884</v>
      </c>
      <c r="K29" s="167">
        <f t="shared" si="12"/>
        <v>1.1985152659270717E-2</v>
      </c>
    </row>
    <row r="30" spans="1:23" x14ac:dyDescent="0.25">
      <c r="B30" s="165" t="s">
        <v>118</v>
      </c>
      <c r="C30" s="166">
        <v>1832</v>
      </c>
      <c r="D30" s="166">
        <v>3210</v>
      </c>
      <c r="E30" s="166">
        <v>5912</v>
      </c>
      <c r="F30" s="166">
        <v>9315</v>
      </c>
      <c r="G30" s="166">
        <v>10298</v>
      </c>
      <c r="H30" s="166">
        <v>6727</v>
      </c>
      <c r="I30" s="181">
        <f t="shared" si="14"/>
        <v>-0.3467663624004661</v>
      </c>
      <c r="J30" s="165">
        <f t="shared" si="13"/>
        <v>-3571</v>
      </c>
      <c r="K30" s="167">
        <f t="shared" si="12"/>
        <v>9.3239414755307178E-3</v>
      </c>
    </row>
    <row r="31" spans="1:23" x14ac:dyDescent="0.25">
      <c r="B31" s="165" t="s">
        <v>125</v>
      </c>
      <c r="C31" s="166">
        <v>2275</v>
      </c>
      <c r="D31" s="166">
        <v>1234</v>
      </c>
      <c r="E31" s="166">
        <v>7086</v>
      </c>
      <c r="F31" s="166">
        <v>7810</v>
      </c>
      <c r="G31" s="166">
        <v>6314</v>
      </c>
      <c r="H31" s="166">
        <v>5795</v>
      </c>
      <c r="I31" s="181">
        <f t="shared" si="14"/>
        <v>-8.2198289515362677E-2</v>
      </c>
      <c r="J31" s="165">
        <f t="shared" si="13"/>
        <v>-519</v>
      </c>
      <c r="K31" s="167">
        <f t="shared" si="12"/>
        <v>8.0321452134235923E-3</v>
      </c>
    </row>
    <row r="32" spans="1:23" x14ac:dyDescent="0.25">
      <c r="B32" s="165" t="s">
        <v>121</v>
      </c>
      <c r="C32" s="166">
        <v>1200</v>
      </c>
      <c r="D32" s="166">
        <v>1310</v>
      </c>
      <c r="E32" s="166">
        <v>3026</v>
      </c>
      <c r="F32" s="166">
        <v>3180</v>
      </c>
      <c r="G32" s="166">
        <v>3167</v>
      </c>
      <c r="H32" s="166">
        <v>2763</v>
      </c>
      <c r="I32" s="181">
        <f t="shared" si="14"/>
        <v>-0.12756551941900851</v>
      </c>
      <c r="J32" s="165">
        <f t="shared" si="13"/>
        <v>-404</v>
      </c>
      <c r="K32" s="167">
        <f t="shared" si="12"/>
        <v>3.8296492191008434E-3</v>
      </c>
    </row>
    <row r="33" spans="2:11" x14ac:dyDescent="0.25">
      <c r="B33" s="165" t="s">
        <v>130</v>
      </c>
      <c r="C33" s="166">
        <v>1994</v>
      </c>
      <c r="D33" s="166">
        <v>86</v>
      </c>
      <c r="E33" s="166">
        <v>1563</v>
      </c>
      <c r="F33" s="166">
        <v>2431</v>
      </c>
      <c r="G33" s="166">
        <v>1870</v>
      </c>
      <c r="H33" s="166">
        <v>2213</v>
      </c>
      <c r="I33" s="181">
        <f t="shared" si="14"/>
        <v>0.18342245989304806</v>
      </c>
      <c r="J33" s="165">
        <f t="shared" si="13"/>
        <v>343</v>
      </c>
      <c r="K33" s="167">
        <f t="shared" si="12"/>
        <v>3.067323098758656E-3</v>
      </c>
    </row>
    <row r="34" spans="2:11" x14ac:dyDescent="0.25">
      <c r="B34" s="165" t="s">
        <v>133</v>
      </c>
      <c r="C34" s="166">
        <v>1701</v>
      </c>
      <c r="D34" s="166">
        <v>157</v>
      </c>
      <c r="E34" s="166">
        <v>871</v>
      </c>
      <c r="F34" s="166">
        <v>1965</v>
      </c>
      <c r="G34" s="166">
        <v>2200</v>
      </c>
      <c r="H34" s="166">
        <v>1238</v>
      </c>
      <c r="I34" s="181">
        <f t="shared" si="14"/>
        <v>-0.43727272727272726</v>
      </c>
      <c r="J34" s="165">
        <f t="shared" si="13"/>
        <v>-962</v>
      </c>
      <c r="K34" s="167">
        <f t="shared" si="12"/>
        <v>1.7159267945156872E-3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11318</v>
      </c>
      <c r="E35" s="171">
        <f t="shared" si="16"/>
        <v>34760</v>
      </c>
      <c r="F35" s="171">
        <f t="shared" si="16"/>
        <v>43641</v>
      </c>
      <c r="G35" s="171">
        <f t="shared" si="16"/>
        <v>45261</v>
      </c>
      <c r="H35" s="171">
        <f t="shared" si="16"/>
        <v>49769</v>
      </c>
      <c r="I35" s="182">
        <f t="shared" si="14"/>
        <v>9.9600097213937033E-2</v>
      </c>
      <c r="J35" s="170">
        <f>H35-G35</f>
        <v>4508</v>
      </c>
      <c r="K35" s="172">
        <f t="shared" si="12"/>
        <v>6.8982197606018772E-2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80916</v>
      </c>
      <c r="E37" s="178">
        <f t="shared" si="17"/>
        <v>281837</v>
      </c>
      <c r="F37" s="178">
        <f t="shared" si="17"/>
        <v>289323</v>
      </c>
      <c r="G37" s="178">
        <f t="shared" si="17"/>
        <v>306892</v>
      </c>
      <c r="H37" s="178">
        <f t="shared" si="17"/>
        <v>317040</v>
      </c>
      <c r="I37" s="179">
        <f>IFERROR(H37/G37-1,"-")</f>
        <v>3.3067007285950689E-2</v>
      </c>
      <c r="J37" s="178">
        <f>H37-G37</f>
        <v>10148</v>
      </c>
      <c r="K37" s="179">
        <f t="shared" ref="K37:K49" si="18">H37/H$9</f>
        <v>0.43943249671506746</v>
      </c>
    </row>
    <row r="38" spans="2:11" x14ac:dyDescent="0.25">
      <c r="B38" s="161" t="s">
        <v>99</v>
      </c>
      <c r="C38" s="162">
        <v>4287</v>
      </c>
      <c r="D38" s="162">
        <v>28063</v>
      </c>
      <c r="E38" s="162">
        <v>24222</v>
      </c>
      <c r="F38" s="162">
        <v>19294</v>
      </c>
      <c r="G38" s="162">
        <v>18141</v>
      </c>
      <c r="H38" s="162">
        <v>20151</v>
      </c>
      <c r="I38" s="180">
        <f>IFERROR(H38/G38-1,"-")</f>
        <v>0.11079874317843563</v>
      </c>
      <c r="J38" s="161">
        <f t="shared" ref="J38:J48" si="19">H38-G38</f>
        <v>2010</v>
      </c>
      <c r="K38" s="163">
        <f t="shared" si="18"/>
        <v>2.7930243001846215E-2</v>
      </c>
    </row>
    <row r="39" spans="2:11" x14ac:dyDescent="0.25">
      <c r="B39" s="165" t="s">
        <v>105</v>
      </c>
      <c r="C39" s="166">
        <v>3014</v>
      </c>
      <c r="D39" s="166">
        <v>24429</v>
      </c>
      <c r="E39" s="166">
        <v>17998</v>
      </c>
      <c r="F39" s="166">
        <v>12087</v>
      </c>
      <c r="G39" s="166">
        <v>9826</v>
      </c>
      <c r="H39" s="166">
        <v>10596</v>
      </c>
      <c r="I39" s="181">
        <f>IFERROR(H39/G39-1,"-")</f>
        <v>7.8363525340932272E-2</v>
      </c>
      <c r="J39" s="165">
        <f t="shared" si="19"/>
        <v>770</v>
      </c>
      <c r="K39" s="167">
        <f t="shared" si="18"/>
        <v>1.4686559220265124E-2</v>
      </c>
    </row>
    <row r="40" spans="2:11" x14ac:dyDescent="0.25">
      <c r="B40" s="165" t="s">
        <v>102</v>
      </c>
      <c r="C40" s="166">
        <v>1273</v>
      </c>
      <c r="D40" s="166">
        <v>3634</v>
      </c>
      <c r="E40" s="166">
        <v>6224</v>
      </c>
      <c r="F40" s="166">
        <v>7207</v>
      </c>
      <c r="G40" s="166">
        <v>8315</v>
      </c>
      <c r="H40" s="166">
        <v>9555</v>
      </c>
      <c r="I40" s="181">
        <f>IFERROR(H40/G40-1,"-")</f>
        <v>0.14912808177991588</v>
      </c>
      <c r="J40" s="165">
        <f t="shared" si="19"/>
        <v>1240</v>
      </c>
      <c r="K40" s="167">
        <f t="shared" si="18"/>
        <v>1.3243683781581092E-2</v>
      </c>
    </row>
    <row r="41" spans="2:11" x14ac:dyDescent="0.25">
      <c r="B41" s="161" t="s">
        <v>109</v>
      </c>
      <c r="C41" s="162">
        <v>97884</v>
      </c>
      <c r="D41" s="162">
        <v>52853</v>
      </c>
      <c r="E41" s="162">
        <v>257615</v>
      </c>
      <c r="F41" s="162">
        <v>270029</v>
      </c>
      <c r="G41" s="162">
        <v>288751</v>
      </c>
      <c r="H41" s="162">
        <v>296889</v>
      </c>
      <c r="I41" s="180">
        <f>IFERROR(H41/G41-1,"-")</f>
        <v>2.8183452178520696E-2</v>
      </c>
      <c r="J41" s="161">
        <f t="shared" si="19"/>
        <v>8138</v>
      </c>
      <c r="K41" s="163">
        <f t="shared" si="18"/>
        <v>0.41150225371322124</v>
      </c>
    </row>
    <row r="42" spans="2:11" x14ac:dyDescent="0.25">
      <c r="B42" s="165" t="s">
        <v>112</v>
      </c>
      <c r="C42" s="166">
        <v>40531</v>
      </c>
      <c r="D42" s="166">
        <v>4699</v>
      </c>
      <c r="E42" s="166">
        <v>130042</v>
      </c>
      <c r="F42" s="166">
        <v>146540</v>
      </c>
      <c r="G42" s="166">
        <v>159176</v>
      </c>
      <c r="H42" s="166">
        <v>164054</v>
      </c>
      <c r="I42" s="181">
        <f t="shared" ref="I42:I49" si="20">IFERROR(H42/G42-1,"-")</f>
        <v>3.0645323415590342E-2</v>
      </c>
      <c r="J42" s="165">
        <f t="shared" si="19"/>
        <v>4878</v>
      </c>
      <c r="K42" s="167">
        <f t="shared" si="18"/>
        <v>0.22738663517566765</v>
      </c>
    </row>
    <row r="43" spans="2:11" x14ac:dyDescent="0.25">
      <c r="B43" s="165" t="s">
        <v>115</v>
      </c>
      <c r="C43" s="166">
        <v>3224</v>
      </c>
      <c r="D43" s="166">
        <v>3112</v>
      </c>
      <c r="E43" s="166">
        <v>6637</v>
      </c>
      <c r="F43" s="166">
        <v>6184</v>
      </c>
      <c r="G43" s="166">
        <v>7088</v>
      </c>
      <c r="H43" s="166">
        <v>8399</v>
      </c>
      <c r="I43" s="181">
        <f t="shared" si="20"/>
        <v>0.1849604966139955</v>
      </c>
      <c r="J43" s="165">
        <f t="shared" si="19"/>
        <v>1311</v>
      </c>
      <c r="K43" s="167">
        <f t="shared" si="18"/>
        <v>1.1641412881370968E-2</v>
      </c>
    </row>
    <row r="44" spans="2:11" x14ac:dyDescent="0.25">
      <c r="B44" s="165" t="s">
        <v>118</v>
      </c>
      <c r="C44" s="166">
        <v>1607</v>
      </c>
      <c r="D44" s="166">
        <v>5649</v>
      </c>
      <c r="E44" s="166">
        <v>5542</v>
      </c>
      <c r="F44" s="166">
        <v>5329</v>
      </c>
      <c r="G44" s="166">
        <v>5706</v>
      </c>
      <c r="H44" s="166">
        <v>6041</v>
      </c>
      <c r="I44" s="181">
        <f t="shared" si="20"/>
        <v>5.8710129688047674E-2</v>
      </c>
      <c r="J44" s="165">
        <f t="shared" si="19"/>
        <v>335</v>
      </c>
      <c r="K44" s="167">
        <f t="shared" si="18"/>
        <v>8.37311289634028E-3</v>
      </c>
    </row>
    <row r="45" spans="2:11" x14ac:dyDescent="0.25">
      <c r="B45" s="165" t="s">
        <v>125</v>
      </c>
      <c r="C45" s="166">
        <v>5044</v>
      </c>
      <c r="D45" s="166">
        <v>3828</v>
      </c>
      <c r="E45" s="166">
        <v>16942</v>
      </c>
      <c r="F45" s="166">
        <v>13856</v>
      </c>
      <c r="G45" s="166">
        <v>14990</v>
      </c>
      <c r="H45" s="166">
        <v>13952</v>
      </c>
      <c r="I45" s="181">
        <f t="shared" si="20"/>
        <v>-6.9246164109406316E-2</v>
      </c>
      <c r="J45" s="165">
        <f t="shared" si="19"/>
        <v>-1038</v>
      </c>
      <c r="K45" s="167">
        <f t="shared" si="18"/>
        <v>1.9338134601843998E-2</v>
      </c>
    </row>
    <row r="46" spans="2:11" x14ac:dyDescent="0.25">
      <c r="B46" s="165" t="s">
        <v>121</v>
      </c>
      <c r="C46" s="166">
        <v>1457</v>
      </c>
      <c r="D46" s="166">
        <v>1735</v>
      </c>
      <c r="E46" s="166">
        <v>4362</v>
      </c>
      <c r="F46" s="166">
        <v>4336</v>
      </c>
      <c r="G46" s="166">
        <v>5322</v>
      </c>
      <c r="H46" s="166">
        <v>4903</v>
      </c>
      <c r="I46" s="181">
        <f t="shared" si="20"/>
        <v>-7.8729800826756846E-2</v>
      </c>
      <c r="J46" s="165">
        <f t="shared" si="19"/>
        <v>-419</v>
      </c>
      <c r="K46" s="167">
        <f t="shared" si="18"/>
        <v>6.7957908509777183E-3</v>
      </c>
    </row>
    <row r="47" spans="2:11" x14ac:dyDescent="0.25">
      <c r="B47" s="165" t="s">
        <v>130</v>
      </c>
      <c r="C47" s="166">
        <v>6272</v>
      </c>
      <c r="D47" s="166">
        <v>747</v>
      </c>
      <c r="E47" s="166">
        <v>8244</v>
      </c>
      <c r="F47" s="166">
        <v>8819</v>
      </c>
      <c r="G47" s="166">
        <v>8511</v>
      </c>
      <c r="H47" s="166">
        <v>7792</v>
      </c>
      <c r="I47" s="181">
        <f t="shared" si="20"/>
        <v>-8.4478909646340083E-2</v>
      </c>
      <c r="J47" s="165">
        <f t="shared" si="19"/>
        <v>-719</v>
      </c>
      <c r="K47" s="167">
        <f t="shared" si="18"/>
        <v>1.0800082054011499E-2</v>
      </c>
    </row>
    <row r="48" spans="2:11" x14ac:dyDescent="0.25">
      <c r="B48" s="165" t="s">
        <v>133</v>
      </c>
      <c r="C48" s="166">
        <v>10629</v>
      </c>
      <c r="D48" s="166">
        <v>950</v>
      </c>
      <c r="E48" s="166">
        <v>7661</v>
      </c>
      <c r="F48" s="166">
        <v>8640</v>
      </c>
      <c r="G48" s="166">
        <v>9534</v>
      </c>
      <c r="H48" s="166">
        <v>6987</v>
      </c>
      <c r="I48" s="181">
        <f t="shared" si="20"/>
        <v>-0.26714915040906229</v>
      </c>
      <c r="J48" s="165">
        <f t="shared" si="19"/>
        <v>-2547</v>
      </c>
      <c r="K48" s="167">
        <f t="shared" si="18"/>
        <v>9.6843138233288426E-3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32133</v>
      </c>
      <c r="E49" s="171">
        <f t="shared" si="22"/>
        <v>78185</v>
      </c>
      <c r="F49" s="171">
        <f t="shared" si="22"/>
        <v>76325</v>
      </c>
      <c r="G49" s="171">
        <f t="shared" si="22"/>
        <v>78424</v>
      </c>
      <c r="H49" s="171">
        <f t="shared" si="22"/>
        <v>84761</v>
      </c>
      <c r="I49" s="182">
        <f t="shared" si="20"/>
        <v>8.080434560848726E-2</v>
      </c>
      <c r="J49" s="170">
        <f>H49-G49</f>
        <v>6337</v>
      </c>
      <c r="K49" s="172">
        <f t="shared" si="18"/>
        <v>0.11748277142968026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321</v>
      </c>
      <c r="D66" s="162" t="s">
        <v>321</v>
      </c>
      <c r="E66" s="162" t="s">
        <v>321</v>
      </c>
      <c r="F66" s="162" t="s">
        <v>321</v>
      </c>
      <c r="G66" s="162" t="s">
        <v>321</v>
      </c>
      <c r="H66" s="162" t="s">
        <v>321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321</v>
      </c>
      <c r="D67" s="166" t="s">
        <v>321</v>
      </c>
      <c r="E67" s="166" t="s">
        <v>321</v>
      </c>
      <c r="F67" s="166" t="s">
        <v>321</v>
      </c>
      <c r="G67" s="166" t="s">
        <v>321</v>
      </c>
      <c r="H67" s="166" t="s">
        <v>321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321</v>
      </c>
      <c r="D68" s="166" t="s">
        <v>321</v>
      </c>
      <c r="E68" s="166" t="s">
        <v>321</v>
      </c>
      <c r="F68" s="166" t="s">
        <v>321</v>
      </c>
      <c r="G68" s="166" t="s">
        <v>321</v>
      </c>
      <c r="H68" s="166" t="s">
        <v>321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321</v>
      </c>
      <c r="D69" s="162" t="s">
        <v>321</v>
      </c>
      <c r="E69" s="162" t="s">
        <v>321</v>
      </c>
      <c r="F69" s="162" t="s">
        <v>321</v>
      </c>
      <c r="G69" s="162" t="s">
        <v>321</v>
      </c>
      <c r="H69" s="162" t="s">
        <v>321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321</v>
      </c>
      <c r="D70" s="166" t="s">
        <v>321</v>
      </c>
      <c r="E70" s="166" t="s">
        <v>321</v>
      </c>
      <c r="F70" s="166" t="s">
        <v>321</v>
      </c>
      <c r="G70" s="166" t="s">
        <v>321</v>
      </c>
      <c r="H70" s="166" t="s">
        <v>321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321</v>
      </c>
      <c r="D71" s="166" t="s">
        <v>321</v>
      </c>
      <c r="E71" s="166" t="s">
        <v>321</v>
      </c>
      <c r="F71" s="166" t="s">
        <v>321</v>
      </c>
      <c r="G71" s="166" t="s">
        <v>321</v>
      </c>
      <c r="H71" s="166" t="s">
        <v>321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321</v>
      </c>
      <c r="D72" s="166" t="s">
        <v>321</v>
      </c>
      <c r="E72" s="166" t="s">
        <v>321</v>
      </c>
      <c r="F72" s="166" t="s">
        <v>321</v>
      </c>
      <c r="G72" s="166" t="s">
        <v>321</v>
      </c>
      <c r="H72" s="166" t="s">
        <v>321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321</v>
      </c>
      <c r="D73" s="166" t="s">
        <v>321</v>
      </c>
      <c r="E73" s="166" t="s">
        <v>321</v>
      </c>
      <c r="F73" s="166" t="s">
        <v>321</v>
      </c>
      <c r="G73" s="166" t="s">
        <v>321</v>
      </c>
      <c r="H73" s="166" t="s">
        <v>321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321</v>
      </c>
      <c r="D74" s="166" t="s">
        <v>321</v>
      </c>
      <c r="E74" s="166" t="s">
        <v>321</v>
      </c>
      <c r="F74" s="166" t="s">
        <v>321</v>
      </c>
      <c r="G74" s="166" t="s">
        <v>321</v>
      </c>
      <c r="H74" s="166" t="s">
        <v>321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321</v>
      </c>
      <c r="D75" s="166" t="s">
        <v>321</v>
      </c>
      <c r="E75" s="166" t="s">
        <v>321</v>
      </c>
      <c r="F75" s="166" t="s">
        <v>321</v>
      </c>
      <c r="G75" s="166" t="s">
        <v>321</v>
      </c>
      <c r="H75" s="166" t="s">
        <v>321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321</v>
      </c>
      <c r="D76" s="166" t="s">
        <v>321</v>
      </c>
      <c r="E76" s="166" t="s">
        <v>321</v>
      </c>
      <c r="F76" s="166" t="s">
        <v>321</v>
      </c>
      <c r="G76" s="166" t="s">
        <v>321</v>
      </c>
      <c r="H76" s="166" t="s">
        <v>321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26357</v>
      </c>
      <c r="E79" s="178">
        <f t="shared" si="33"/>
        <v>75897</v>
      </c>
      <c r="F79" s="178">
        <f t="shared" si="33"/>
        <v>85480</v>
      </c>
      <c r="G79" s="178">
        <f t="shared" si="33"/>
        <v>99662</v>
      </c>
      <c r="H79" s="178">
        <f t="shared" si="33"/>
        <v>112305</v>
      </c>
      <c r="I79" s="179">
        <f>IFERROR(H79/G79-1,"-")</f>
        <v>0.12685878268547701</v>
      </c>
      <c r="J79" s="178">
        <f>IFERROR(H79-G79,"-")</f>
        <v>12643</v>
      </c>
      <c r="K79" s="179">
        <f>IFERROR(H79/H$9,"-")</f>
        <v>0.15566006353641701</v>
      </c>
    </row>
    <row r="80" spans="2:11" x14ac:dyDescent="0.25">
      <c r="B80" s="161" t="s">
        <v>99</v>
      </c>
      <c r="C80" s="162">
        <v>6348</v>
      </c>
      <c r="D80" s="162">
        <v>15318</v>
      </c>
      <c r="E80" s="162">
        <v>37020</v>
      </c>
      <c r="F80" s="162">
        <v>38724</v>
      </c>
      <c r="G80" s="162">
        <v>48784</v>
      </c>
      <c r="H80" s="162">
        <v>53287</v>
      </c>
      <c r="I80" s="180">
        <f>IFERROR(H80/G80-1,"-")</f>
        <v>9.2304854050508256E-2</v>
      </c>
      <c r="J80" s="183">
        <f t="shared" ref="J80:J91" si="34">IFERROR(H80-G80,"-")</f>
        <v>4503</v>
      </c>
      <c r="K80" s="163">
        <f t="shared" ref="K80:K91" si="35">IFERROR(H80/H$9,"-")</f>
        <v>7.385831268122571E-2</v>
      </c>
    </row>
    <row r="81" spans="2:11" x14ac:dyDescent="0.25">
      <c r="B81" s="165" t="s">
        <v>105</v>
      </c>
      <c r="C81" s="166">
        <v>1948</v>
      </c>
      <c r="D81" s="166">
        <v>8262</v>
      </c>
      <c r="E81" s="166">
        <v>18325</v>
      </c>
      <c r="F81" s="166">
        <v>20720</v>
      </c>
      <c r="G81" s="166">
        <v>21206</v>
      </c>
      <c r="H81" s="166">
        <v>16438</v>
      </c>
      <c r="I81" s="181">
        <f>IFERROR(H81/G81-1,"-")</f>
        <v>-0.22484202584174295</v>
      </c>
      <c r="J81" s="184">
        <f t="shared" si="34"/>
        <v>-4768</v>
      </c>
      <c r="K81" s="167">
        <f t="shared" si="35"/>
        <v>2.2783848665790685E-2</v>
      </c>
    </row>
    <row r="82" spans="2:11" x14ac:dyDescent="0.25">
      <c r="B82" s="165" t="s">
        <v>102</v>
      </c>
      <c r="C82" s="166">
        <v>4400</v>
      </c>
      <c r="D82" s="166">
        <v>7056</v>
      </c>
      <c r="E82" s="166">
        <v>18695</v>
      </c>
      <c r="F82" s="166">
        <v>18004</v>
      </c>
      <c r="G82" s="166">
        <v>27578</v>
      </c>
      <c r="H82" s="166">
        <v>36849</v>
      </c>
      <c r="I82" s="181">
        <f>IFERROR(H82/G82-1,"-")</f>
        <v>0.33617376169410407</v>
      </c>
      <c r="J82" s="184">
        <f t="shared" si="34"/>
        <v>9271</v>
      </c>
      <c r="K82" s="167">
        <f t="shared" si="35"/>
        <v>5.1074464015435028E-2</v>
      </c>
    </row>
    <row r="83" spans="2:11" x14ac:dyDescent="0.25">
      <c r="B83" s="161" t="s">
        <v>109</v>
      </c>
      <c r="C83" s="162">
        <v>19675</v>
      </c>
      <c r="D83" s="162">
        <v>11039</v>
      </c>
      <c r="E83" s="162">
        <v>38877</v>
      </c>
      <c r="F83" s="162">
        <v>46756</v>
      </c>
      <c r="G83" s="162">
        <v>50878</v>
      </c>
      <c r="H83" s="162">
        <v>59018</v>
      </c>
      <c r="I83" s="180">
        <f>IFERROR(H83/G83-1,"-")</f>
        <v>0.15999056566688941</v>
      </c>
      <c r="J83" s="183">
        <f t="shared" si="34"/>
        <v>8140</v>
      </c>
      <c r="K83" s="163">
        <f t="shared" si="35"/>
        <v>8.1801750855191299E-2</v>
      </c>
    </row>
    <row r="84" spans="2:11" x14ac:dyDescent="0.25">
      <c r="B84" s="165" t="s">
        <v>112</v>
      </c>
      <c r="C84" s="166">
        <v>1812</v>
      </c>
      <c r="D84" s="166">
        <v>443</v>
      </c>
      <c r="E84" s="166">
        <v>5286</v>
      </c>
      <c r="F84" s="166">
        <v>6342</v>
      </c>
      <c r="G84" s="166">
        <v>7933</v>
      </c>
      <c r="H84" s="166">
        <v>7684</v>
      </c>
      <c r="I84" s="181">
        <f t="shared" ref="I84:I91" si="36">IFERROR(H84/G84-1,"-")</f>
        <v>-3.1387873440060554E-2</v>
      </c>
      <c r="J84" s="184">
        <f t="shared" si="34"/>
        <v>-249</v>
      </c>
      <c r="K84" s="167">
        <f t="shared" si="35"/>
        <v>1.0650388924926124E-2</v>
      </c>
    </row>
    <row r="85" spans="2:11" x14ac:dyDescent="0.25">
      <c r="B85" s="165" t="s">
        <v>115</v>
      </c>
      <c r="C85" s="166">
        <v>4471</v>
      </c>
      <c r="D85" s="166">
        <v>2445</v>
      </c>
      <c r="E85" s="166">
        <v>8622</v>
      </c>
      <c r="F85" s="166">
        <v>9175</v>
      </c>
      <c r="G85" s="166">
        <v>10395</v>
      </c>
      <c r="H85" s="166">
        <v>12072</v>
      </c>
      <c r="I85" s="181">
        <f t="shared" si="36"/>
        <v>0.16132756132756132</v>
      </c>
      <c r="J85" s="184">
        <f t="shared" si="34"/>
        <v>1677</v>
      </c>
      <c r="K85" s="167">
        <f t="shared" si="35"/>
        <v>1.6732365317765247E-2</v>
      </c>
    </row>
    <row r="86" spans="2:11" x14ac:dyDescent="0.25">
      <c r="B86" s="165" t="s">
        <v>118</v>
      </c>
      <c r="C86" s="166">
        <v>798</v>
      </c>
      <c r="D86" s="166">
        <v>1787</v>
      </c>
      <c r="E86" s="166">
        <v>2912</v>
      </c>
      <c r="F86" s="166">
        <v>2859</v>
      </c>
      <c r="G86" s="166">
        <v>3249</v>
      </c>
      <c r="H86" s="166">
        <v>6864</v>
      </c>
      <c r="I86" s="181">
        <f t="shared" si="36"/>
        <v>1.1126500461680515</v>
      </c>
      <c r="J86" s="184">
        <f t="shared" si="34"/>
        <v>3615</v>
      </c>
      <c r="K86" s="167">
        <f t="shared" si="35"/>
        <v>9.5138299818704995E-3</v>
      </c>
    </row>
    <row r="87" spans="2:11" x14ac:dyDescent="0.25">
      <c r="B87" s="165" t="s">
        <v>125</v>
      </c>
      <c r="C87" s="166">
        <v>290</v>
      </c>
      <c r="D87" s="166">
        <v>415</v>
      </c>
      <c r="E87" s="166">
        <v>2579</v>
      </c>
      <c r="F87" s="166">
        <v>2372</v>
      </c>
      <c r="G87" s="166">
        <v>2998</v>
      </c>
      <c r="H87" s="166">
        <v>1854</v>
      </c>
      <c r="I87" s="181">
        <f t="shared" si="36"/>
        <v>-0.38158772515010009</v>
      </c>
      <c r="J87" s="184">
        <f t="shared" si="34"/>
        <v>-1144</v>
      </c>
      <c r="K87" s="167">
        <f t="shared" si="35"/>
        <v>2.5697320492989372E-3</v>
      </c>
    </row>
    <row r="88" spans="2:11" x14ac:dyDescent="0.25">
      <c r="B88" s="165" t="s">
        <v>121</v>
      </c>
      <c r="C88" s="166">
        <v>94</v>
      </c>
      <c r="D88" s="166">
        <v>181</v>
      </c>
      <c r="E88" s="166">
        <v>476</v>
      </c>
      <c r="F88" s="166">
        <v>362</v>
      </c>
      <c r="G88" s="166">
        <v>514</v>
      </c>
      <c r="H88" s="166">
        <v>537</v>
      </c>
      <c r="I88" s="181">
        <f t="shared" si="36"/>
        <v>4.474708171206232E-2</v>
      </c>
      <c r="J88" s="184">
        <f t="shared" si="34"/>
        <v>23</v>
      </c>
      <c r="K88" s="167">
        <f t="shared" si="35"/>
        <v>7.4430750295228121E-4</v>
      </c>
    </row>
    <row r="89" spans="2:11" x14ac:dyDescent="0.25">
      <c r="B89" s="165" t="s">
        <v>130</v>
      </c>
      <c r="C89" s="166">
        <v>1314</v>
      </c>
      <c r="D89" s="166">
        <v>137</v>
      </c>
      <c r="E89" s="166">
        <v>1917</v>
      </c>
      <c r="F89" s="166">
        <v>2893</v>
      </c>
      <c r="G89" s="166">
        <v>2073</v>
      </c>
      <c r="H89" s="166">
        <v>2315</v>
      </c>
      <c r="I89" s="181">
        <f t="shared" si="36"/>
        <v>0.11673902556681148</v>
      </c>
      <c r="J89" s="184">
        <f t="shared" si="34"/>
        <v>242</v>
      </c>
      <c r="K89" s="167">
        <f t="shared" si="35"/>
        <v>3.2086999428948436E-3</v>
      </c>
    </row>
    <row r="90" spans="2:11" x14ac:dyDescent="0.25">
      <c r="B90" s="165" t="s">
        <v>133</v>
      </c>
      <c r="C90" s="166">
        <v>2383</v>
      </c>
      <c r="D90" s="166">
        <v>226</v>
      </c>
      <c r="E90" s="166">
        <v>1764</v>
      </c>
      <c r="F90" s="166">
        <v>3260</v>
      </c>
      <c r="G90" s="166">
        <v>3058</v>
      </c>
      <c r="H90" s="166">
        <v>1964</v>
      </c>
      <c r="I90" s="181">
        <f t="shared" si="36"/>
        <v>-0.35775016350555922</v>
      </c>
      <c r="J90" s="184">
        <f t="shared" si="34"/>
        <v>-1094</v>
      </c>
      <c r="K90" s="167">
        <f t="shared" si="35"/>
        <v>2.7221972733673747E-3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5405</v>
      </c>
      <c r="E91" s="171">
        <f t="shared" si="37"/>
        <v>15321</v>
      </c>
      <c r="F91" s="171">
        <f t="shared" si="37"/>
        <v>19493</v>
      </c>
      <c r="G91" s="171">
        <f t="shared" si="37"/>
        <v>20658</v>
      </c>
      <c r="H91" s="171">
        <f t="shared" si="37"/>
        <v>25728</v>
      </c>
      <c r="I91" s="182">
        <f t="shared" si="36"/>
        <v>0.24542550101655536</v>
      </c>
      <c r="J91" s="185">
        <f t="shared" si="34"/>
        <v>5070</v>
      </c>
      <c r="K91" s="172">
        <f t="shared" si="35"/>
        <v>3.5660229862115998E-2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321</v>
      </c>
      <c r="D94" s="162" t="s">
        <v>321</v>
      </c>
      <c r="E94" s="162" t="s">
        <v>321</v>
      </c>
      <c r="F94" s="162" t="s">
        <v>321</v>
      </c>
      <c r="G94" s="162" t="s">
        <v>321</v>
      </c>
      <c r="H94" s="162" t="s">
        <v>321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321</v>
      </c>
      <c r="D95" s="166" t="s">
        <v>321</v>
      </c>
      <c r="E95" s="166" t="s">
        <v>321</v>
      </c>
      <c r="F95" s="166" t="s">
        <v>321</v>
      </c>
      <c r="G95" s="166" t="s">
        <v>321</v>
      </c>
      <c r="H95" s="166" t="s">
        <v>321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321</v>
      </c>
      <c r="D96" s="166" t="s">
        <v>321</v>
      </c>
      <c r="E96" s="166" t="s">
        <v>321</v>
      </c>
      <c r="F96" s="166" t="s">
        <v>321</v>
      </c>
      <c r="G96" s="166" t="s">
        <v>321</v>
      </c>
      <c r="H96" s="166" t="s">
        <v>321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321</v>
      </c>
      <c r="D97" s="162" t="s">
        <v>321</v>
      </c>
      <c r="E97" s="162" t="s">
        <v>321</v>
      </c>
      <c r="F97" s="162" t="s">
        <v>321</v>
      </c>
      <c r="G97" s="162" t="s">
        <v>321</v>
      </c>
      <c r="H97" s="162" t="s">
        <v>321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321</v>
      </c>
      <c r="D98" s="166" t="s">
        <v>321</v>
      </c>
      <c r="E98" s="166" t="s">
        <v>321</v>
      </c>
      <c r="F98" s="166" t="s">
        <v>321</v>
      </c>
      <c r="G98" s="166" t="s">
        <v>321</v>
      </c>
      <c r="H98" s="166" t="s">
        <v>321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321</v>
      </c>
      <c r="D99" s="166" t="s">
        <v>321</v>
      </c>
      <c r="E99" s="166" t="s">
        <v>321</v>
      </c>
      <c r="F99" s="166" t="s">
        <v>321</v>
      </c>
      <c r="G99" s="166" t="s">
        <v>321</v>
      </c>
      <c r="H99" s="166" t="s">
        <v>321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321</v>
      </c>
      <c r="D100" s="166" t="s">
        <v>321</v>
      </c>
      <c r="E100" s="166" t="s">
        <v>321</v>
      </c>
      <c r="F100" s="166" t="s">
        <v>321</v>
      </c>
      <c r="G100" s="166" t="s">
        <v>321</v>
      </c>
      <c r="H100" s="166" t="s">
        <v>321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321</v>
      </c>
      <c r="D101" s="166" t="s">
        <v>321</v>
      </c>
      <c r="E101" s="166" t="s">
        <v>321</v>
      </c>
      <c r="F101" s="166" t="s">
        <v>321</v>
      </c>
      <c r="G101" s="166" t="s">
        <v>321</v>
      </c>
      <c r="H101" s="166" t="s">
        <v>321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321</v>
      </c>
      <c r="D102" s="166" t="s">
        <v>321</v>
      </c>
      <c r="E102" s="166" t="s">
        <v>321</v>
      </c>
      <c r="F102" s="166" t="s">
        <v>321</v>
      </c>
      <c r="G102" s="166" t="s">
        <v>321</v>
      </c>
      <c r="H102" s="166" t="s">
        <v>321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321</v>
      </c>
      <c r="D103" s="166" t="s">
        <v>321</v>
      </c>
      <c r="E103" s="166" t="s">
        <v>321</v>
      </c>
      <c r="F103" s="166" t="s">
        <v>321</v>
      </c>
      <c r="G103" s="166" t="s">
        <v>321</v>
      </c>
      <c r="H103" s="166" t="s">
        <v>321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321</v>
      </c>
      <c r="D104" s="166" t="s">
        <v>321</v>
      </c>
      <c r="E104" s="166" t="s">
        <v>321</v>
      </c>
      <c r="F104" s="166" t="s">
        <v>321</v>
      </c>
      <c r="G104" s="166" t="s">
        <v>321</v>
      </c>
      <c r="H104" s="166" t="s">
        <v>321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1292</v>
      </c>
      <c r="E107" s="178">
        <f t="shared" si="43"/>
        <v>15703</v>
      </c>
      <c r="F107" s="178">
        <f t="shared" si="43"/>
        <v>18325</v>
      </c>
      <c r="G107" s="178">
        <f t="shared" si="43"/>
        <v>17901</v>
      </c>
      <c r="H107" s="178">
        <f t="shared" si="43"/>
        <v>19287</v>
      </c>
      <c r="I107" s="179">
        <f>IFERROR(H107/G107-1,"-")</f>
        <v>7.7425842131724432E-2</v>
      </c>
      <c r="J107" s="178">
        <f>IFERROR(H107-G107,"-")</f>
        <v>1386</v>
      </c>
      <c r="K107" s="179">
        <f>IFERROR(H107/H$9,"-")</f>
        <v>2.6732697969163215E-2</v>
      </c>
    </row>
    <row r="108" spans="2:11" x14ac:dyDescent="0.25">
      <c r="B108" s="161" t="s">
        <v>99</v>
      </c>
      <c r="C108" s="162">
        <v>1767</v>
      </c>
      <c r="D108" s="162">
        <v>931</v>
      </c>
      <c r="E108" s="162">
        <v>4339</v>
      </c>
      <c r="F108" s="162">
        <v>4018</v>
      </c>
      <c r="G108" s="162">
        <v>3129</v>
      </c>
      <c r="H108" s="162">
        <v>3725</v>
      </c>
      <c r="I108" s="180">
        <f>IFERROR(H108/G108-1,"-")</f>
        <v>0.19047619047619047</v>
      </c>
      <c r="J108" s="183">
        <f t="shared" ref="J108:J119" si="44">IFERROR(H108-G108,"-")</f>
        <v>596</v>
      </c>
      <c r="K108" s="163">
        <f t="shared" ref="K108:K119" si="45">IFERROR(H108/H$9,"-")</f>
        <v>5.1630269059539059E-3</v>
      </c>
    </row>
    <row r="109" spans="2:11" x14ac:dyDescent="0.25">
      <c r="B109" s="165" t="s">
        <v>105</v>
      </c>
      <c r="C109" s="166">
        <v>1178</v>
      </c>
      <c r="D109" s="166">
        <v>718</v>
      </c>
      <c r="E109" s="166">
        <v>3252</v>
      </c>
      <c r="F109" s="166">
        <v>2845</v>
      </c>
      <c r="G109" s="166">
        <v>1788</v>
      </c>
      <c r="H109" s="166">
        <v>2177</v>
      </c>
      <c r="I109" s="181">
        <f>IFERROR(H109/G109-1,"-")</f>
        <v>0.21756152125279637</v>
      </c>
      <c r="J109" s="184">
        <f t="shared" si="44"/>
        <v>389</v>
      </c>
      <c r="K109" s="167">
        <f t="shared" si="45"/>
        <v>3.0174253890635308E-3</v>
      </c>
    </row>
    <row r="110" spans="2:11" x14ac:dyDescent="0.25">
      <c r="B110" s="165" t="s">
        <v>102</v>
      </c>
      <c r="C110" s="166">
        <v>589</v>
      </c>
      <c r="D110" s="166">
        <v>213</v>
      </c>
      <c r="E110" s="166">
        <v>1087</v>
      </c>
      <c r="F110" s="166">
        <v>1173</v>
      </c>
      <c r="G110" s="166">
        <v>1341</v>
      </c>
      <c r="H110" s="166">
        <v>1548</v>
      </c>
      <c r="I110" s="181">
        <f>IFERROR(H110/G110-1,"-")</f>
        <v>0.15436241610738266</v>
      </c>
      <c r="J110" s="184">
        <f t="shared" si="44"/>
        <v>207</v>
      </c>
      <c r="K110" s="167">
        <f t="shared" si="45"/>
        <v>2.1456015168903747E-3</v>
      </c>
    </row>
    <row r="111" spans="2:11" x14ac:dyDescent="0.25">
      <c r="B111" s="161" t="s">
        <v>109</v>
      </c>
      <c r="C111" s="162">
        <v>11615</v>
      </c>
      <c r="D111" s="162">
        <v>361</v>
      </c>
      <c r="E111" s="162">
        <v>11364</v>
      </c>
      <c r="F111" s="162">
        <v>14307</v>
      </c>
      <c r="G111" s="162">
        <v>14772</v>
      </c>
      <c r="H111" s="162">
        <v>15562</v>
      </c>
      <c r="I111" s="180">
        <f>IFERROR(H111/G111-1,"-")</f>
        <v>5.3479555916599031E-2</v>
      </c>
      <c r="J111" s="183">
        <f t="shared" si="44"/>
        <v>790</v>
      </c>
      <c r="K111" s="163">
        <f t="shared" si="45"/>
        <v>2.1569671063209311E-2</v>
      </c>
    </row>
    <row r="112" spans="2:11" x14ac:dyDescent="0.25">
      <c r="B112" s="165" t="s">
        <v>112</v>
      </c>
      <c r="C112" s="166">
        <v>6038</v>
      </c>
      <c r="D112" s="166">
        <v>105</v>
      </c>
      <c r="E112" s="166">
        <v>6928</v>
      </c>
      <c r="F112" s="166">
        <v>8513</v>
      </c>
      <c r="G112" s="166">
        <v>8358</v>
      </c>
      <c r="H112" s="166">
        <v>8711</v>
      </c>
      <c r="I112" s="181">
        <f t="shared" ref="I112:I119" si="46">IFERROR(H112/G112-1,"-")</f>
        <v>4.2234984446039681E-2</v>
      </c>
      <c r="J112" s="184">
        <f t="shared" si="44"/>
        <v>353</v>
      </c>
      <c r="K112" s="167">
        <f t="shared" si="45"/>
        <v>1.2073859698728717E-2</v>
      </c>
    </row>
    <row r="113" spans="2:11" x14ac:dyDescent="0.25">
      <c r="B113" s="165" t="s">
        <v>115</v>
      </c>
      <c r="C113" s="166">
        <v>474</v>
      </c>
      <c r="D113" s="166">
        <v>30</v>
      </c>
      <c r="E113" s="166">
        <v>425</v>
      </c>
      <c r="F113" s="166">
        <v>737</v>
      </c>
      <c r="G113" s="166">
        <v>718</v>
      </c>
      <c r="H113" s="166">
        <v>871</v>
      </c>
      <c r="I113" s="181">
        <f t="shared" si="46"/>
        <v>0.21309192200557092</v>
      </c>
      <c r="J113" s="184">
        <f t="shared" si="44"/>
        <v>153</v>
      </c>
      <c r="K113" s="167">
        <f t="shared" si="45"/>
        <v>1.2072473651237186E-3</v>
      </c>
    </row>
    <row r="114" spans="2:11" x14ac:dyDescent="0.25">
      <c r="B114" s="165" t="s">
        <v>118</v>
      </c>
      <c r="C114" s="166">
        <v>623</v>
      </c>
      <c r="D114" s="166">
        <v>63</v>
      </c>
      <c r="E114" s="166">
        <v>577</v>
      </c>
      <c r="F114" s="166">
        <v>819</v>
      </c>
      <c r="G114" s="166">
        <v>834</v>
      </c>
      <c r="H114" s="166">
        <v>907</v>
      </c>
      <c r="I114" s="181">
        <f t="shared" si="46"/>
        <v>8.7529976019184552E-2</v>
      </c>
      <c r="J114" s="184">
        <f t="shared" si="44"/>
        <v>73</v>
      </c>
      <c r="K114" s="167">
        <f t="shared" si="45"/>
        <v>1.2571450748188435E-3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226</v>
      </c>
      <c r="F115" s="166">
        <v>295</v>
      </c>
      <c r="G115" s="166">
        <v>316</v>
      </c>
      <c r="H115" s="166">
        <v>356</v>
      </c>
      <c r="I115" s="181">
        <f t="shared" si="46"/>
        <v>0.12658227848101267</v>
      </c>
      <c r="J115" s="184">
        <f t="shared" si="44"/>
        <v>40</v>
      </c>
      <c r="K115" s="167">
        <f t="shared" si="45"/>
        <v>4.9343290698512495E-4</v>
      </c>
    </row>
    <row r="116" spans="2:11" x14ac:dyDescent="0.25">
      <c r="B116" s="165" t="s">
        <v>121</v>
      </c>
      <c r="C116" s="166">
        <v>252</v>
      </c>
      <c r="D116" s="166">
        <v>11</v>
      </c>
      <c r="E116" s="166">
        <v>234</v>
      </c>
      <c r="F116" s="166">
        <v>293</v>
      </c>
      <c r="G116" s="166">
        <v>249</v>
      </c>
      <c r="H116" s="166">
        <v>297</v>
      </c>
      <c r="I116" s="181">
        <f t="shared" si="46"/>
        <v>0.19277108433734935</v>
      </c>
      <c r="J116" s="184">
        <f t="shared" si="44"/>
        <v>48</v>
      </c>
      <c r="K116" s="167">
        <f t="shared" si="45"/>
        <v>4.1165610498478122E-4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114</v>
      </c>
      <c r="G117" s="166">
        <v>72</v>
      </c>
      <c r="H117" s="166">
        <v>66</v>
      </c>
      <c r="I117" s="181">
        <f t="shared" si="46"/>
        <v>-8.333333333333337E-2</v>
      </c>
      <c r="J117" s="184">
        <f t="shared" si="44"/>
        <v>-6</v>
      </c>
      <c r="K117" s="167">
        <f t="shared" si="45"/>
        <v>9.1479134441062486E-5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72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9.4251229424124991E-5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138</v>
      </c>
      <c r="E119" s="171">
        <f t="shared" si="47"/>
        <v>2832</v>
      </c>
      <c r="F119" s="171">
        <f t="shared" si="47"/>
        <v>3464</v>
      </c>
      <c r="G119" s="171">
        <f t="shared" si="47"/>
        <v>4135</v>
      </c>
      <c r="H119" s="171">
        <f t="shared" si="47"/>
        <v>4286</v>
      </c>
      <c r="I119" s="182">
        <f t="shared" si="46"/>
        <v>3.651753325272078E-2</v>
      </c>
      <c r="J119" s="185">
        <f t="shared" si="44"/>
        <v>151</v>
      </c>
      <c r="K119" s="172">
        <f t="shared" si="45"/>
        <v>5.9405995487029368E-3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321</v>
      </c>
      <c r="D122" s="162" t="s">
        <v>321</v>
      </c>
      <c r="E122" s="162" t="s">
        <v>321</v>
      </c>
      <c r="F122" s="162" t="s">
        <v>321</v>
      </c>
      <c r="G122" s="162" t="s">
        <v>321</v>
      </c>
      <c r="H122" s="162" t="s">
        <v>321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321</v>
      </c>
      <c r="D123" s="166" t="s">
        <v>321</v>
      </c>
      <c r="E123" s="166" t="s">
        <v>321</v>
      </c>
      <c r="F123" s="166" t="s">
        <v>321</v>
      </c>
      <c r="G123" s="166" t="s">
        <v>321</v>
      </c>
      <c r="H123" s="166" t="s">
        <v>321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321</v>
      </c>
      <c r="D124" s="166" t="s">
        <v>321</v>
      </c>
      <c r="E124" s="166" t="s">
        <v>321</v>
      </c>
      <c r="F124" s="166" t="s">
        <v>321</v>
      </c>
      <c r="G124" s="166" t="s">
        <v>321</v>
      </c>
      <c r="H124" s="166" t="s">
        <v>321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321</v>
      </c>
      <c r="D125" s="162" t="s">
        <v>321</v>
      </c>
      <c r="E125" s="162" t="s">
        <v>321</v>
      </c>
      <c r="F125" s="162" t="s">
        <v>321</v>
      </c>
      <c r="G125" s="162" t="s">
        <v>321</v>
      </c>
      <c r="H125" s="162" t="s">
        <v>321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321</v>
      </c>
      <c r="D126" s="166" t="s">
        <v>321</v>
      </c>
      <c r="E126" s="166" t="s">
        <v>321</v>
      </c>
      <c r="F126" s="166" t="s">
        <v>321</v>
      </c>
      <c r="G126" s="166" t="s">
        <v>321</v>
      </c>
      <c r="H126" s="166" t="s">
        <v>321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321</v>
      </c>
      <c r="D127" s="166" t="s">
        <v>321</v>
      </c>
      <c r="E127" s="166" t="s">
        <v>321</v>
      </c>
      <c r="F127" s="166" t="s">
        <v>321</v>
      </c>
      <c r="G127" s="166" t="s">
        <v>321</v>
      </c>
      <c r="H127" s="166" t="s">
        <v>321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321</v>
      </c>
      <c r="D128" s="166" t="s">
        <v>321</v>
      </c>
      <c r="E128" s="166" t="s">
        <v>321</v>
      </c>
      <c r="F128" s="166" t="s">
        <v>321</v>
      </c>
      <c r="G128" s="166" t="s">
        <v>321</v>
      </c>
      <c r="H128" s="166" t="s">
        <v>321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321</v>
      </c>
      <c r="D129" s="166" t="s">
        <v>321</v>
      </c>
      <c r="E129" s="166" t="s">
        <v>321</v>
      </c>
      <c r="F129" s="166" t="s">
        <v>321</v>
      </c>
      <c r="G129" s="166" t="s">
        <v>321</v>
      </c>
      <c r="H129" s="166" t="s">
        <v>321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321</v>
      </c>
      <c r="D130" s="166" t="s">
        <v>321</v>
      </c>
      <c r="E130" s="166" t="s">
        <v>321</v>
      </c>
      <c r="F130" s="166" t="s">
        <v>321</v>
      </c>
      <c r="G130" s="166" t="s">
        <v>321</v>
      </c>
      <c r="H130" s="166" t="s">
        <v>321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321</v>
      </c>
      <c r="D131" s="166" t="s">
        <v>321</v>
      </c>
      <c r="E131" s="166" t="s">
        <v>321</v>
      </c>
      <c r="F131" s="166" t="s">
        <v>321</v>
      </c>
      <c r="G131" s="166" t="s">
        <v>321</v>
      </c>
      <c r="H131" s="166" t="s">
        <v>321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321</v>
      </c>
      <c r="D132" s="166" t="s">
        <v>321</v>
      </c>
      <c r="E132" s="166" t="s">
        <v>321</v>
      </c>
      <c r="F132" s="166" t="s">
        <v>321</v>
      </c>
      <c r="G132" s="166" t="s">
        <v>321</v>
      </c>
      <c r="H132" s="166" t="s">
        <v>321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8196</v>
      </c>
      <c r="E135" s="178">
        <f t="shared" si="53"/>
        <v>25747</v>
      </c>
      <c r="F135" s="178">
        <f t="shared" si="53"/>
        <v>27187</v>
      </c>
      <c r="G135" s="178">
        <f t="shared" si="53"/>
        <v>28802</v>
      </c>
      <c r="H135" s="178">
        <f t="shared" si="53"/>
        <v>30661</v>
      </c>
      <c r="I135" s="179">
        <f>IFERROR(H135/G135-1,"-")</f>
        <v>6.4544128879938878E-2</v>
      </c>
      <c r="J135" s="178">
        <f>IFERROR(H135-G135,"-")</f>
        <v>1859</v>
      </c>
      <c r="K135" s="179">
        <f>IFERROR(H135/H$9,"-")</f>
        <v>4.2497602137839652E-2</v>
      </c>
    </row>
    <row r="136" spans="2:11" x14ac:dyDescent="0.25">
      <c r="B136" s="161" t="s">
        <v>99</v>
      </c>
      <c r="C136" s="162">
        <v>742</v>
      </c>
      <c r="D136" s="162">
        <v>4201</v>
      </c>
      <c r="E136" s="162">
        <v>4344</v>
      </c>
      <c r="F136" s="162">
        <v>5028</v>
      </c>
      <c r="G136" s="162">
        <v>4139</v>
      </c>
      <c r="H136" s="162">
        <v>4480</v>
      </c>
      <c r="I136" s="180">
        <f>IFERROR(H136/G136-1,"-")</f>
        <v>8.2387050012080243E-2</v>
      </c>
      <c r="J136" s="183">
        <f t="shared" ref="J136:J147" si="54">IFERROR(H136-G136,"-")</f>
        <v>341</v>
      </c>
      <c r="K136" s="163">
        <f t="shared" ref="K136:K147" si="55">IFERROR(H136/H$9,"-")</f>
        <v>6.2094927620599989E-3</v>
      </c>
    </row>
    <row r="137" spans="2:11" x14ac:dyDescent="0.25">
      <c r="B137" s="165" t="s">
        <v>105</v>
      </c>
      <c r="C137" s="166">
        <v>617</v>
      </c>
      <c r="D137" s="166">
        <v>2763</v>
      </c>
      <c r="E137" s="166">
        <v>3031</v>
      </c>
      <c r="F137" s="166">
        <v>3466</v>
      </c>
      <c r="G137" s="166">
        <v>2932</v>
      </c>
      <c r="H137" s="166">
        <v>2829</v>
      </c>
      <c r="I137" s="181">
        <f>IFERROR(H137/G137-1,"-")</f>
        <v>-3.5129604365620737E-2</v>
      </c>
      <c r="J137" s="184">
        <f t="shared" si="54"/>
        <v>-103</v>
      </c>
      <c r="K137" s="167">
        <f t="shared" si="55"/>
        <v>3.9211283535419061E-3</v>
      </c>
    </row>
    <row r="138" spans="2:11" x14ac:dyDescent="0.25">
      <c r="B138" s="165" t="s">
        <v>102</v>
      </c>
      <c r="C138" s="166">
        <v>125</v>
      </c>
      <c r="D138" s="166">
        <v>1438</v>
      </c>
      <c r="E138" s="166">
        <v>1313</v>
      </c>
      <c r="F138" s="166">
        <v>1562</v>
      </c>
      <c r="G138" s="166">
        <v>1207</v>
      </c>
      <c r="H138" s="166">
        <v>1651</v>
      </c>
      <c r="I138" s="181">
        <f>IFERROR(H138/G138-1,"-")</f>
        <v>0.3678541839270919</v>
      </c>
      <c r="J138" s="184">
        <f t="shared" si="54"/>
        <v>444</v>
      </c>
      <c r="K138" s="167">
        <f t="shared" si="55"/>
        <v>2.2883644085180932E-3</v>
      </c>
    </row>
    <row r="139" spans="2:11" x14ac:dyDescent="0.25">
      <c r="B139" s="161" t="s">
        <v>109</v>
      </c>
      <c r="C139" s="162">
        <v>12270</v>
      </c>
      <c r="D139" s="162">
        <v>3995</v>
      </c>
      <c r="E139" s="162">
        <v>21403</v>
      </c>
      <c r="F139" s="162">
        <v>22159</v>
      </c>
      <c r="G139" s="162">
        <v>24663</v>
      </c>
      <c r="H139" s="162">
        <v>26181</v>
      </c>
      <c r="I139" s="180">
        <f>IFERROR(H139/G139-1,"-")</f>
        <v>6.1549689818756859E-2</v>
      </c>
      <c r="J139" s="183">
        <f t="shared" si="54"/>
        <v>1518</v>
      </c>
      <c r="K139" s="163">
        <f t="shared" si="55"/>
        <v>3.6288109375779649E-2</v>
      </c>
    </row>
    <row r="140" spans="2:11" x14ac:dyDescent="0.25">
      <c r="B140" s="165" t="s">
        <v>112</v>
      </c>
      <c r="C140" s="166">
        <v>6096</v>
      </c>
      <c r="D140" s="166">
        <v>264</v>
      </c>
      <c r="E140" s="166">
        <v>7784</v>
      </c>
      <c r="F140" s="166">
        <v>8638</v>
      </c>
      <c r="G140" s="166">
        <v>10525</v>
      </c>
      <c r="H140" s="166">
        <v>11641</v>
      </c>
      <c r="I140" s="181">
        <f t="shared" ref="I140:I147" si="56">IFERROR(H140/G140-1,"-")</f>
        <v>0.10603325415676967</v>
      </c>
      <c r="J140" s="184">
        <f t="shared" si="54"/>
        <v>1116</v>
      </c>
      <c r="K140" s="167">
        <f t="shared" si="55"/>
        <v>1.613497884891528E-2</v>
      </c>
    </row>
    <row r="141" spans="2:11" x14ac:dyDescent="0.25">
      <c r="B141" s="165" t="s">
        <v>115</v>
      </c>
      <c r="C141" s="166">
        <v>664</v>
      </c>
      <c r="D141" s="166">
        <v>350</v>
      </c>
      <c r="E141" s="166">
        <v>1817</v>
      </c>
      <c r="F141" s="166">
        <v>1432</v>
      </c>
      <c r="G141" s="166">
        <v>1629</v>
      </c>
      <c r="H141" s="166">
        <v>1605</v>
      </c>
      <c r="I141" s="181">
        <f t="shared" si="56"/>
        <v>-1.4732965009208066E-2</v>
      </c>
      <c r="J141" s="184">
        <f t="shared" si="54"/>
        <v>-24</v>
      </c>
      <c r="K141" s="167">
        <f t="shared" si="55"/>
        <v>2.2246062239076559E-3</v>
      </c>
    </row>
    <row r="142" spans="2:11" x14ac:dyDescent="0.25">
      <c r="B142" s="165" t="s">
        <v>118</v>
      </c>
      <c r="C142" s="166">
        <v>466</v>
      </c>
      <c r="D142" s="166">
        <v>950</v>
      </c>
      <c r="E142" s="166">
        <v>2321</v>
      </c>
      <c r="F142" s="166">
        <v>2327</v>
      </c>
      <c r="G142" s="166">
        <v>2257</v>
      </c>
      <c r="H142" s="166">
        <v>2538</v>
      </c>
      <c r="I142" s="181">
        <f t="shared" si="56"/>
        <v>0.12450155073105895</v>
      </c>
      <c r="J142" s="184">
        <f t="shared" si="54"/>
        <v>281</v>
      </c>
      <c r="K142" s="167">
        <f t="shared" si="55"/>
        <v>3.517788533506312E-3</v>
      </c>
    </row>
    <row r="143" spans="2:11" x14ac:dyDescent="0.25">
      <c r="B143" s="165" t="s">
        <v>125</v>
      </c>
      <c r="C143" s="166">
        <v>359</v>
      </c>
      <c r="D143" s="166">
        <v>104</v>
      </c>
      <c r="E143" s="166">
        <v>1111</v>
      </c>
      <c r="F143" s="166">
        <v>847</v>
      </c>
      <c r="G143" s="166">
        <v>722</v>
      </c>
      <c r="H143" s="166">
        <v>835</v>
      </c>
      <c r="I143" s="181">
        <f t="shared" si="56"/>
        <v>0.15650969529085867</v>
      </c>
      <c r="J143" s="184">
        <f t="shared" si="54"/>
        <v>113</v>
      </c>
      <c r="K143" s="167">
        <f t="shared" si="55"/>
        <v>1.1573496554285936E-3</v>
      </c>
    </row>
    <row r="144" spans="2:11" x14ac:dyDescent="0.25">
      <c r="B144" s="165" t="s">
        <v>121</v>
      </c>
      <c r="C144" s="166">
        <v>190</v>
      </c>
      <c r="D144" s="166">
        <v>71</v>
      </c>
      <c r="E144" s="166">
        <v>557</v>
      </c>
      <c r="F144" s="166">
        <v>406</v>
      </c>
      <c r="G144" s="166">
        <v>471</v>
      </c>
      <c r="H144" s="166">
        <v>494</v>
      </c>
      <c r="I144" s="181">
        <f t="shared" si="56"/>
        <v>4.8832271762208057E-2</v>
      </c>
      <c r="J144" s="184">
        <f t="shared" si="54"/>
        <v>23</v>
      </c>
      <c r="K144" s="167">
        <f t="shared" si="55"/>
        <v>6.8470746081643742E-4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230</v>
      </c>
      <c r="F145" s="166">
        <v>294</v>
      </c>
      <c r="G145" s="166">
        <v>188</v>
      </c>
      <c r="H145" s="166">
        <v>283</v>
      </c>
      <c r="I145" s="181">
        <f t="shared" si="56"/>
        <v>0.50531914893617014</v>
      </c>
      <c r="J145" s="184">
        <f t="shared" si="54"/>
        <v>95</v>
      </c>
      <c r="K145" s="167">
        <f t="shared" si="55"/>
        <v>3.9225144010334372E-4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182</v>
      </c>
      <c r="F146" s="166">
        <v>293</v>
      </c>
      <c r="G146" s="166">
        <v>322</v>
      </c>
      <c r="H146" s="166">
        <v>295</v>
      </c>
      <c r="I146" s="181">
        <f t="shared" si="56"/>
        <v>-8.3850931677018625E-2</v>
      </c>
      <c r="J146" s="184">
        <f t="shared" si="54"/>
        <v>-27</v>
      </c>
      <c r="K146" s="167">
        <f t="shared" si="55"/>
        <v>4.0888401000171868E-4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2216</v>
      </c>
      <c r="E147" s="171">
        <f t="shared" si="57"/>
        <v>7401</v>
      </c>
      <c r="F147" s="171">
        <f t="shared" si="57"/>
        <v>7922</v>
      </c>
      <c r="G147" s="171">
        <f t="shared" si="57"/>
        <v>8549</v>
      </c>
      <c r="H147" s="171">
        <f t="shared" si="57"/>
        <v>8490</v>
      </c>
      <c r="I147" s="182">
        <f t="shared" si="56"/>
        <v>-6.9013919756696351E-3</v>
      </c>
      <c r="J147" s="185">
        <f t="shared" si="54"/>
        <v>-59</v>
      </c>
      <c r="K147" s="172">
        <f t="shared" si="55"/>
        <v>1.1767543203100311E-2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687</v>
      </c>
      <c r="E149" s="178">
        <f t="shared" si="58"/>
        <v>7811</v>
      </c>
      <c r="F149" s="178">
        <f t="shared" si="58"/>
        <v>10193</v>
      </c>
      <c r="G149" s="178">
        <f t="shared" si="58"/>
        <v>29712</v>
      </c>
      <c r="H149" s="178">
        <f t="shared" si="58"/>
        <v>28810</v>
      </c>
      <c r="I149" s="179">
        <f>IFERROR(H149/G149-1,"-")</f>
        <v>-3.0358104469574543E-2</v>
      </c>
      <c r="J149" s="178">
        <f>IFERROR(H149-G149,"-")</f>
        <v>-902</v>
      </c>
      <c r="K149" s="179">
        <f>IFERROR(H149/H$9,"-")</f>
        <v>3.9932028231015305E-2</v>
      </c>
    </row>
    <row r="150" spans="2:11" x14ac:dyDescent="0.25">
      <c r="B150" s="161" t="s">
        <v>99</v>
      </c>
      <c r="C150" s="162">
        <v>287</v>
      </c>
      <c r="D150" s="162">
        <v>269</v>
      </c>
      <c r="E150" s="162">
        <v>1405</v>
      </c>
      <c r="F150" s="162">
        <v>2448</v>
      </c>
      <c r="G150" s="162">
        <v>3381</v>
      </c>
      <c r="H150" s="162">
        <v>3416</v>
      </c>
      <c r="I150" s="180">
        <f>IFERROR(H150/G150-1,"-")</f>
        <v>1.0351966873705987E-2</v>
      </c>
      <c r="J150" s="183">
        <f t="shared" ref="J150:J161" si="59">IFERROR(H150-G150,"-")</f>
        <v>35</v>
      </c>
      <c r="K150" s="163">
        <f t="shared" ref="K150:K161" si="60">IFERROR(H150/H$9,"-")</f>
        <v>4.7347382310707498E-3</v>
      </c>
    </row>
    <row r="151" spans="2:11" x14ac:dyDescent="0.25">
      <c r="B151" s="165" t="s">
        <v>105</v>
      </c>
      <c r="C151" s="166">
        <v>245</v>
      </c>
      <c r="D151" s="166">
        <v>85</v>
      </c>
      <c r="E151" s="166">
        <v>477</v>
      </c>
      <c r="F151" s="166">
        <v>947</v>
      </c>
      <c r="G151" s="166">
        <v>2198</v>
      </c>
      <c r="H151" s="166">
        <v>1835</v>
      </c>
      <c r="I151" s="181">
        <f>IFERROR(H151/G151-1,"-")</f>
        <v>-0.16515013648771615</v>
      </c>
      <c r="J151" s="184">
        <f t="shared" si="59"/>
        <v>-363</v>
      </c>
      <c r="K151" s="167">
        <f t="shared" si="60"/>
        <v>2.5433971469598434E-3</v>
      </c>
    </row>
    <row r="152" spans="2:11" x14ac:dyDescent="0.25">
      <c r="B152" s="165" t="s">
        <v>102</v>
      </c>
      <c r="C152" s="166">
        <v>42</v>
      </c>
      <c r="D152" s="166">
        <v>184</v>
      </c>
      <c r="E152" s="166">
        <v>928</v>
      </c>
      <c r="F152" s="166">
        <v>1501</v>
      </c>
      <c r="G152" s="166">
        <v>1183</v>
      </c>
      <c r="H152" s="166">
        <v>1581</v>
      </c>
      <c r="I152" s="181">
        <f>IFERROR(H152/G152-1,"-")</f>
        <v>0.33643279797125958</v>
      </c>
      <c r="J152" s="184">
        <f t="shared" si="59"/>
        <v>398</v>
      </c>
      <c r="K152" s="167">
        <f t="shared" si="60"/>
        <v>2.191341084110906E-3</v>
      </c>
    </row>
    <row r="153" spans="2:11" x14ac:dyDescent="0.25">
      <c r="B153" s="161" t="s">
        <v>109</v>
      </c>
      <c r="C153" s="162">
        <v>1626</v>
      </c>
      <c r="D153" s="162">
        <v>418</v>
      </c>
      <c r="E153" s="162">
        <v>6406</v>
      </c>
      <c r="F153" s="162">
        <v>7745</v>
      </c>
      <c r="G153" s="162">
        <v>26331</v>
      </c>
      <c r="H153" s="162">
        <v>25394</v>
      </c>
      <c r="I153" s="180">
        <f>IFERROR(H153/G153-1,"-")</f>
        <v>-3.55854316205233E-2</v>
      </c>
      <c r="J153" s="183">
        <f t="shared" si="59"/>
        <v>-937</v>
      </c>
      <c r="K153" s="163">
        <f t="shared" si="60"/>
        <v>3.5197289999944557E-2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2260</v>
      </c>
      <c r="F154" s="166">
        <v>1551</v>
      </c>
      <c r="G154" s="166">
        <v>16315</v>
      </c>
      <c r="H154" s="166">
        <v>16048</v>
      </c>
      <c r="I154" s="181">
        <f t="shared" ref="I154:I161" si="61">IFERROR(H154/G154-1,"-")</f>
        <v>-1.6365307998774115E-2</v>
      </c>
      <c r="J154" s="184">
        <f t="shared" si="59"/>
        <v>-267</v>
      </c>
      <c r="K154" s="167">
        <f t="shared" si="60"/>
        <v>2.2243290144093496E-2</v>
      </c>
    </row>
    <row r="155" spans="2:11" x14ac:dyDescent="0.25">
      <c r="B155" s="165" t="s">
        <v>115</v>
      </c>
      <c r="C155" s="166">
        <v>422</v>
      </c>
      <c r="D155" s="166">
        <v>121</v>
      </c>
      <c r="E155" s="166">
        <v>1141</v>
      </c>
      <c r="F155" s="166">
        <v>1711</v>
      </c>
      <c r="G155" s="166">
        <v>2150</v>
      </c>
      <c r="H155" s="166">
        <v>1663</v>
      </c>
      <c r="I155" s="181">
        <f t="shared" si="61"/>
        <v>-0.22651162790697676</v>
      </c>
      <c r="J155" s="184">
        <f t="shared" si="59"/>
        <v>-487</v>
      </c>
      <c r="K155" s="167">
        <f t="shared" si="60"/>
        <v>2.3049969784164686E-3</v>
      </c>
    </row>
    <row r="156" spans="2:11" x14ac:dyDescent="0.25">
      <c r="B156" s="165" t="s">
        <v>118</v>
      </c>
      <c r="C156" s="166">
        <v>56</v>
      </c>
      <c r="D156" s="166">
        <v>71</v>
      </c>
      <c r="E156" s="166">
        <v>272</v>
      </c>
      <c r="F156" s="166">
        <v>809</v>
      </c>
      <c r="G156" s="166">
        <v>700</v>
      </c>
      <c r="H156" s="166">
        <v>815</v>
      </c>
      <c r="I156" s="181">
        <f t="shared" si="61"/>
        <v>0.16428571428571437</v>
      </c>
      <c r="J156" s="184">
        <f t="shared" si="59"/>
        <v>115</v>
      </c>
      <c r="K156" s="167">
        <f t="shared" si="60"/>
        <v>1.1296287055979687E-3</v>
      </c>
    </row>
    <row r="157" spans="2:11" x14ac:dyDescent="0.25">
      <c r="B157" s="165" t="s">
        <v>125</v>
      </c>
      <c r="C157" s="166">
        <v>28</v>
      </c>
      <c r="D157" s="166">
        <v>10</v>
      </c>
      <c r="E157" s="166">
        <v>834</v>
      </c>
      <c r="F157" s="166">
        <v>528</v>
      </c>
      <c r="G157" s="166">
        <v>1553</v>
      </c>
      <c r="H157" s="166">
        <v>1901</v>
      </c>
      <c r="I157" s="181">
        <f t="shared" si="61"/>
        <v>0.22408242112041221</v>
      </c>
      <c r="J157" s="184">
        <f t="shared" si="59"/>
        <v>348</v>
      </c>
      <c r="K157" s="167">
        <f t="shared" si="60"/>
        <v>2.634876281400906E-3</v>
      </c>
    </row>
    <row r="158" spans="2:11" x14ac:dyDescent="0.25">
      <c r="B158" s="165" t="s">
        <v>121</v>
      </c>
      <c r="C158" s="166">
        <v>37</v>
      </c>
      <c r="D158" s="166">
        <v>24</v>
      </c>
      <c r="E158" s="166">
        <v>208</v>
      </c>
      <c r="F158" s="166">
        <v>400</v>
      </c>
      <c r="G158" s="166">
        <v>387</v>
      </c>
      <c r="H158" s="166">
        <v>79</v>
      </c>
      <c r="I158" s="181">
        <f t="shared" si="61"/>
        <v>-0.79586563307493541</v>
      </c>
      <c r="J158" s="184">
        <f t="shared" si="59"/>
        <v>-308</v>
      </c>
      <c r="K158" s="167">
        <f t="shared" si="60"/>
        <v>1.0949775183096874E-4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179</v>
      </c>
      <c r="F159" s="166">
        <v>184</v>
      </c>
      <c r="G159" s="166">
        <v>596</v>
      </c>
      <c r="H159" s="166">
        <v>806</v>
      </c>
      <c r="I159" s="181">
        <f t="shared" si="61"/>
        <v>0.3523489932885906</v>
      </c>
      <c r="J159" s="184">
        <f t="shared" si="59"/>
        <v>210</v>
      </c>
      <c r="K159" s="167">
        <f t="shared" si="60"/>
        <v>1.1171542781741874E-3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145</v>
      </c>
      <c r="F160" s="166">
        <v>59</v>
      </c>
      <c r="G160" s="166">
        <v>1546</v>
      </c>
      <c r="H160" s="166">
        <v>1450</v>
      </c>
      <c r="I160" s="181">
        <f t="shared" si="61"/>
        <v>-6.2095730918499403E-2</v>
      </c>
      <c r="J160" s="184">
        <f t="shared" si="59"/>
        <v>-96</v>
      </c>
      <c r="K160" s="167">
        <f t="shared" si="60"/>
        <v>2.0097688627203122E-3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183</v>
      </c>
      <c r="E161" s="171">
        <f t="shared" si="62"/>
        <v>1367</v>
      </c>
      <c r="F161" s="171">
        <f t="shared" si="62"/>
        <v>2503</v>
      </c>
      <c r="G161" s="171">
        <f t="shared" si="62"/>
        <v>3084</v>
      </c>
      <c r="H161" s="171">
        <f t="shared" si="62"/>
        <v>2632</v>
      </c>
      <c r="I161" s="182">
        <f t="shared" si="61"/>
        <v>-0.14656290531776917</v>
      </c>
      <c r="J161" s="185">
        <f t="shared" si="59"/>
        <v>-452</v>
      </c>
      <c r="K161" s="172">
        <f t="shared" si="60"/>
        <v>3.6480769977102496E-3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4244-08D3-403B-ACC6-339A63578485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265</v>
      </c>
      <c r="L6" s="174" t="s">
        <v>266</v>
      </c>
      <c r="M6" s="174" t="s">
        <v>267</v>
      </c>
      <c r="N6" s="174" t="s">
        <v>268</v>
      </c>
      <c r="O6" s="174" t="s">
        <v>269</v>
      </c>
      <c r="P6" s="174" t="s">
        <v>270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265</v>
      </c>
      <c r="T6" s="174" t="s">
        <v>267</v>
      </c>
      <c r="U6" s="174" t="s">
        <v>268</v>
      </c>
      <c r="V6" s="174" t="s">
        <v>269</v>
      </c>
      <c r="W6" s="174" t="s">
        <v>270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161878</v>
      </c>
      <c r="D8" s="178">
        <f t="shared" si="0"/>
        <v>107769</v>
      </c>
      <c r="E8" s="178">
        <f t="shared" si="0"/>
        <v>373231</v>
      </c>
      <c r="F8" s="178">
        <f t="shared" si="0"/>
        <v>432875</v>
      </c>
      <c r="G8" s="178">
        <f t="shared" si="0"/>
        <v>440406</v>
      </c>
      <c r="H8" s="178">
        <f t="shared" si="0"/>
        <v>438988</v>
      </c>
      <c r="I8" s="179">
        <f>IFERROR(H8/G8-1,"-")</f>
        <v>-3.2197563157632114E-3</v>
      </c>
      <c r="J8" s="179">
        <f t="shared" ref="J8:J20" si="1">H8/H$8</f>
        <v>1</v>
      </c>
      <c r="K8" s="178">
        <f t="shared" ref="K8:P8" si="2">K9+K12</f>
        <v>632997</v>
      </c>
      <c r="L8" s="178">
        <f t="shared" si="2"/>
        <v>470647</v>
      </c>
      <c r="M8" s="178">
        <f t="shared" si="2"/>
        <v>1737868</v>
      </c>
      <c r="N8" s="178">
        <f t="shared" si="2"/>
        <v>1918328</v>
      </c>
      <c r="O8" s="178">
        <f t="shared" si="2"/>
        <v>2032671</v>
      </c>
      <c r="P8" s="178">
        <f t="shared" si="2"/>
        <v>1993559</v>
      </c>
      <c r="Q8" s="179">
        <f>IFERROR(P8/O8-1,"-")</f>
        <v>-1.9241677575957961E-2</v>
      </c>
      <c r="R8" s="179">
        <f t="shared" ref="R8:R20" si="3">P8/P$8</f>
        <v>1</v>
      </c>
      <c r="S8" s="178">
        <f>S9+S12</f>
        <v>794875</v>
      </c>
      <c r="T8" s="178">
        <f>T9+T12</f>
        <v>2111099</v>
      </c>
      <c r="U8" s="178">
        <f>U9+U12</f>
        <v>2351203</v>
      </c>
      <c r="V8" s="178">
        <f>V9+V12</f>
        <v>2473077</v>
      </c>
      <c r="W8" s="178">
        <f>W9+W12</f>
        <v>2432547</v>
      </c>
      <c r="X8" s="179">
        <f>IFERROR(W8/V8-1,"-")</f>
        <v>-1.6388490936594335E-2</v>
      </c>
      <c r="Y8" s="179">
        <f>W8/W$8</f>
        <v>1</v>
      </c>
    </row>
    <row r="9" spans="1:25" x14ac:dyDescent="0.25">
      <c r="A9" s="1"/>
      <c r="B9" s="161" t="s">
        <v>99</v>
      </c>
      <c r="C9" s="162">
        <v>36105</v>
      </c>
      <c r="D9" s="162">
        <v>56472</v>
      </c>
      <c r="E9" s="162">
        <v>99146</v>
      </c>
      <c r="F9" s="162">
        <v>124833</v>
      </c>
      <c r="G9" s="162">
        <v>126741</v>
      </c>
      <c r="H9" s="162">
        <v>117377</v>
      </c>
      <c r="I9" s="163">
        <f>IFERROR(H9/G9-1,"-")</f>
        <v>-7.3882958158764778E-2</v>
      </c>
      <c r="J9" s="163">
        <f t="shared" si="1"/>
        <v>0.2673808851267005</v>
      </c>
      <c r="K9" s="162">
        <v>122139</v>
      </c>
      <c r="L9" s="162">
        <v>253579</v>
      </c>
      <c r="M9" s="162">
        <v>394336</v>
      </c>
      <c r="N9" s="162">
        <v>393904</v>
      </c>
      <c r="O9" s="162">
        <v>378813</v>
      </c>
      <c r="P9" s="162">
        <v>389185</v>
      </c>
      <c r="Q9" s="163">
        <f>IFERROR(P9/O9-1,"-")</f>
        <v>2.7380264140882238E-2</v>
      </c>
      <c r="R9" s="163">
        <f t="shared" si="3"/>
        <v>0.19522120990650391</v>
      </c>
      <c r="S9" s="162">
        <v>158244</v>
      </c>
      <c r="T9" s="162">
        <v>493482</v>
      </c>
      <c r="U9" s="162">
        <v>518737</v>
      </c>
      <c r="V9" s="162">
        <v>505554</v>
      </c>
      <c r="W9" s="162">
        <v>506562</v>
      </c>
      <c r="X9" s="163">
        <f>IFERROR(W9/V9-1,"-")</f>
        <v>1.9938522887763543E-3</v>
      </c>
      <c r="Y9" s="163">
        <f>W9/W$8</f>
        <v>0.20824345839977604</v>
      </c>
    </row>
    <row r="10" spans="1:25" x14ac:dyDescent="0.25">
      <c r="A10" s="164"/>
      <c r="B10" s="165" t="s">
        <v>105</v>
      </c>
      <c r="C10" s="166">
        <v>17623</v>
      </c>
      <c r="D10" s="166">
        <v>39525</v>
      </c>
      <c r="E10" s="166">
        <v>56654</v>
      </c>
      <c r="F10" s="166">
        <v>69687</v>
      </c>
      <c r="G10" s="166">
        <v>71177</v>
      </c>
      <c r="H10" s="166">
        <v>62043</v>
      </c>
      <c r="I10" s="167">
        <f>IFERROR(H10/G10-1,"-")</f>
        <v>-0.12832797111426442</v>
      </c>
      <c r="J10" s="167">
        <f t="shared" si="1"/>
        <v>0.14133188150928955</v>
      </c>
      <c r="K10" s="166">
        <v>38995</v>
      </c>
      <c r="L10" s="166">
        <v>133813</v>
      </c>
      <c r="M10" s="166">
        <v>143245</v>
      </c>
      <c r="N10" s="166">
        <v>133679</v>
      </c>
      <c r="O10" s="166">
        <v>124008</v>
      </c>
      <c r="P10" s="166">
        <v>128178</v>
      </c>
      <c r="Q10" s="167">
        <f>IFERROR(P10/O10-1,"-")</f>
        <v>3.3626862783046274E-2</v>
      </c>
      <c r="R10" s="167">
        <f t="shared" si="3"/>
        <v>6.4296065478874717E-2</v>
      </c>
      <c r="S10" s="166">
        <v>56618</v>
      </c>
      <c r="T10" s="166">
        <v>199899</v>
      </c>
      <c r="U10" s="166">
        <v>203366</v>
      </c>
      <c r="V10" s="166">
        <v>195185</v>
      </c>
      <c r="W10" s="166">
        <v>190221</v>
      </c>
      <c r="X10" s="167">
        <f>IFERROR(W10/V10-1,"-")</f>
        <v>-2.5432282193816103E-2</v>
      </c>
      <c r="Y10" s="167">
        <f>W10/W$8</f>
        <v>7.8198283527512527E-2</v>
      </c>
    </row>
    <row r="11" spans="1:25" x14ac:dyDescent="0.25">
      <c r="A11" s="164"/>
      <c r="B11" s="165" t="s">
        <v>102</v>
      </c>
      <c r="C11" s="166">
        <v>18482</v>
      </c>
      <c r="D11" s="166">
        <v>16947</v>
      </c>
      <c r="E11" s="166">
        <v>42492</v>
      </c>
      <c r="F11" s="166">
        <v>55146</v>
      </c>
      <c r="G11" s="166">
        <v>55564</v>
      </c>
      <c r="H11" s="166">
        <v>55334</v>
      </c>
      <c r="I11" s="167">
        <f>IFERROR(H11/G11-1,"-")</f>
        <v>-4.1393708156359788E-3</v>
      </c>
      <c r="J11" s="167">
        <f t="shared" si="1"/>
        <v>0.12604900361741095</v>
      </c>
      <c r="K11" s="166">
        <v>83144</v>
      </c>
      <c r="L11" s="166">
        <v>119766</v>
      </c>
      <c r="M11" s="166">
        <v>251091</v>
      </c>
      <c r="N11" s="166">
        <v>260225</v>
      </c>
      <c r="O11" s="166">
        <v>254805</v>
      </c>
      <c r="P11" s="166">
        <v>261007</v>
      </c>
      <c r="Q11" s="167">
        <f>IFERROR(P11/O11-1,"-")</f>
        <v>2.4340181707580344E-2</v>
      </c>
      <c r="R11" s="167">
        <f t="shared" si="3"/>
        <v>0.13092514442762918</v>
      </c>
      <c r="S11" s="166">
        <v>101626</v>
      </c>
      <c r="T11" s="166">
        <v>293583</v>
      </c>
      <c r="U11" s="166">
        <v>315371</v>
      </c>
      <c r="V11" s="166">
        <v>310369</v>
      </c>
      <c r="W11" s="166">
        <v>316341</v>
      </c>
      <c r="X11" s="167">
        <f>IFERROR(W11/V11-1,"-")</f>
        <v>1.9241612403300579E-2</v>
      </c>
      <c r="Y11" s="167">
        <f>W11/W$8</f>
        <v>0.13004517487226352</v>
      </c>
    </row>
    <row r="12" spans="1:25" x14ac:dyDescent="0.25">
      <c r="A12" s="1"/>
      <c r="B12" s="161" t="s">
        <v>109</v>
      </c>
      <c r="C12" s="162">
        <v>125773</v>
      </c>
      <c r="D12" s="162">
        <v>51297</v>
      </c>
      <c r="E12" s="162">
        <v>274085</v>
      </c>
      <c r="F12" s="162">
        <v>308042</v>
      </c>
      <c r="G12" s="162">
        <v>313665</v>
      </c>
      <c r="H12" s="162">
        <v>321611</v>
      </c>
      <c r="I12" s="163">
        <f>IFERROR(H12/G12-1,"-")</f>
        <v>2.5332759472685762E-2</v>
      </c>
      <c r="J12" s="163">
        <f t="shared" si="1"/>
        <v>0.73261911487329945</v>
      </c>
      <c r="K12" s="162">
        <v>510858</v>
      </c>
      <c r="L12" s="162">
        <v>217068</v>
      </c>
      <c r="M12" s="162">
        <v>1343532</v>
      </c>
      <c r="N12" s="162">
        <v>1524424</v>
      </c>
      <c r="O12" s="162">
        <v>1653858</v>
      </c>
      <c r="P12" s="162">
        <v>1604374</v>
      </c>
      <c r="Q12" s="163">
        <f>IFERROR(P12/O12-1,"-")</f>
        <v>-2.9920343826374429E-2</v>
      </c>
      <c r="R12" s="163">
        <f t="shared" si="3"/>
        <v>0.80477879009349607</v>
      </c>
      <c r="S12" s="162">
        <v>636631</v>
      </c>
      <c r="T12" s="162">
        <v>1617617</v>
      </c>
      <c r="U12" s="162">
        <v>1832466</v>
      </c>
      <c r="V12" s="162">
        <v>1967523</v>
      </c>
      <c r="W12" s="162">
        <v>1925985</v>
      </c>
      <c r="X12" s="163">
        <f>IFERROR(W12/V12-1,"-")</f>
        <v>-2.1111824359867692E-2</v>
      </c>
      <c r="Y12" s="163">
        <f>W12/W$8</f>
        <v>0.79175654160022402</v>
      </c>
    </row>
    <row r="13" spans="1:25" s="57" customFormat="1" x14ac:dyDescent="0.25">
      <c r="B13" s="165" t="s">
        <v>112</v>
      </c>
      <c r="C13" s="166">
        <v>42490</v>
      </c>
      <c r="D13" s="166">
        <v>3883</v>
      </c>
      <c r="E13" s="166">
        <v>100957</v>
      </c>
      <c r="F13" s="166">
        <v>121314</v>
      </c>
      <c r="G13" s="166">
        <v>118602</v>
      </c>
      <c r="H13" s="166">
        <v>116220</v>
      </c>
      <c r="I13" s="167">
        <f t="shared" ref="I13:I20" si="4">IFERROR(H13/G13-1,"-")</f>
        <v>-2.008397834775133E-2</v>
      </c>
      <c r="J13" s="167">
        <f t="shared" si="1"/>
        <v>0.2647452777752467</v>
      </c>
      <c r="K13" s="166">
        <v>209995</v>
      </c>
      <c r="L13" s="166">
        <v>17974</v>
      </c>
      <c r="M13" s="166">
        <v>627747</v>
      </c>
      <c r="N13" s="166">
        <v>705045</v>
      </c>
      <c r="O13" s="166">
        <v>764213</v>
      </c>
      <c r="P13" s="166">
        <v>755368</v>
      </c>
      <c r="Q13" s="167">
        <f t="shared" ref="Q13:Q20" si="5">IFERROR(P13/O13-1,"-")</f>
        <v>-1.1573998348627934E-2</v>
      </c>
      <c r="R13" s="167">
        <f t="shared" si="3"/>
        <v>0.37890426117310799</v>
      </c>
      <c r="S13" s="166">
        <v>252485</v>
      </c>
      <c r="T13" s="166">
        <v>728704</v>
      </c>
      <c r="U13" s="166">
        <v>826359</v>
      </c>
      <c r="V13" s="166">
        <v>882815</v>
      </c>
      <c r="W13" s="166">
        <v>871588</v>
      </c>
      <c r="X13" s="167">
        <f t="shared" ref="X13:X20" si="6">IFERROR(W13/V13-1,"-")</f>
        <v>-1.2717273720994737E-2</v>
      </c>
      <c r="Y13" s="167">
        <f t="shared" ref="Y13:Y20" si="7">W13/W$8</f>
        <v>0.35830263505699994</v>
      </c>
    </row>
    <row r="14" spans="1:25" s="57" customFormat="1" x14ac:dyDescent="0.25">
      <c r="B14" s="165" t="s">
        <v>115</v>
      </c>
      <c r="C14" s="166">
        <v>19276</v>
      </c>
      <c r="D14" s="166">
        <v>10360</v>
      </c>
      <c r="E14" s="166">
        <v>34832</v>
      </c>
      <c r="F14" s="166">
        <v>41437</v>
      </c>
      <c r="G14" s="166">
        <v>42033</v>
      </c>
      <c r="H14" s="166">
        <v>43531</v>
      </c>
      <c r="I14" s="167">
        <f t="shared" si="4"/>
        <v>3.5638664858563596E-2</v>
      </c>
      <c r="J14" s="167">
        <f t="shared" si="1"/>
        <v>9.9162163886028776E-2</v>
      </c>
      <c r="K14" s="166">
        <v>73794</v>
      </c>
      <c r="L14" s="166">
        <v>36719</v>
      </c>
      <c r="M14" s="166">
        <v>149734</v>
      </c>
      <c r="N14" s="166">
        <v>174107</v>
      </c>
      <c r="O14" s="166">
        <v>183296</v>
      </c>
      <c r="P14" s="166">
        <v>172808</v>
      </c>
      <c r="Q14" s="167">
        <f t="shared" si="5"/>
        <v>-5.7218924581005637E-2</v>
      </c>
      <c r="R14" s="167">
        <f t="shared" si="3"/>
        <v>8.6683163126850024E-2</v>
      </c>
      <c r="S14" s="166">
        <v>93070</v>
      </c>
      <c r="T14" s="166">
        <v>184566</v>
      </c>
      <c r="U14" s="166">
        <v>215544</v>
      </c>
      <c r="V14" s="166">
        <v>225329</v>
      </c>
      <c r="W14" s="166">
        <v>216339</v>
      </c>
      <c r="X14" s="167">
        <f t="shared" si="6"/>
        <v>-3.9897216958314274E-2</v>
      </c>
      <c r="Y14" s="167">
        <f t="shared" si="7"/>
        <v>8.893517781979135E-2</v>
      </c>
    </row>
    <row r="15" spans="1:25" x14ac:dyDescent="0.25">
      <c r="A15" s="1"/>
      <c r="B15" s="165" t="s">
        <v>118</v>
      </c>
      <c r="C15" s="166">
        <v>7962</v>
      </c>
      <c r="D15" s="166">
        <v>9532</v>
      </c>
      <c r="E15" s="166">
        <v>18078</v>
      </c>
      <c r="F15" s="166">
        <v>21168</v>
      </c>
      <c r="G15" s="166">
        <v>19386</v>
      </c>
      <c r="H15" s="166">
        <v>20246</v>
      </c>
      <c r="I15" s="167">
        <f t="shared" si="4"/>
        <v>4.4361910657175319E-2</v>
      </c>
      <c r="J15" s="167">
        <f t="shared" si="1"/>
        <v>4.6119711700547621E-2</v>
      </c>
      <c r="K15" s="166">
        <v>25282</v>
      </c>
      <c r="L15" s="166">
        <v>34475</v>
      </c>
      <c r="M15" s="166">
        <v>74813</v>
      </c>
      <c r="N15" s="166">
        <v>83662</v>
      </c>
      <c r="O15" s="166">
        <v>93338</v>
      </c>
      <c r="P15" s="166">
        <v>85940</v>
      </c>
      <c r="Q15" s="167">
        <f t="shared" si="5"/>
        <v>-7.9260322698150754E-2</v>
      </c>
      <c r="R15" s="167">
        <f t="shared" si="3"/>
        <v>4.3108831993434855E-2</v>
      </c>
      <c r="S15" s="166">
        <v>33244</v>
      </c>
      <c r="T15" s="166">
        <v>92891</v>
      </c>
      <c r="U15" s="166">
        <v>104830</v>
      </c>
      <c r="V15" s="166">
        <v>112724</v>
      </c>
      <c r="W15" s="166">
        <v>106186</v>
      </c>
      <c r="X15" s="167">
        <f t="shared" si="6"/>
        <v>-5.8000070969802309E-2</v>
      </c>
      <c r="Y15" s="167">
        <f t="shared" si="7"/>
        <v>4.3652188426369559E-2</v>
      </c>
    </row>
    <row r="16" spans="1:25" x14ac:dyDescent="0.25">
      <c r="A16" s="1"/>
      <c r="B16" s="165" t="s">
        <v>125</v>
      </c>
      <c r="C16" s="166">
        <v>3560</v>
      </c>
      <c r="D16" s="166">
        <v>899</v>
      </c>
      <c r="E16" s="166">
        <v>10763</v>
      </c>
      <c r="F16" s="166">
        <v>7800</v>
      </c>
      <c r="G16" s="166">
        <v>7923</v>
      </c>
      <c r="H16" s="166">
        <v>7670</v>
      </c>
      <c r="I16" s="167">
        <f t="shared" si="4"/>
        <v>-3.1932348857755866E-2</v>
      </c>
      <c r="J16" s="167">
        <f t="shared" si="1"/>
        <v>1.7472003790536414E-2</v>
      </c>
      <c r="K16" s="166">
        <v>17633</v>
      </c>
      <c r="L16" s="166">
        <v>11034</v>
      </c>
      <c r="M16" s="166">
        <v>62988</v>
      </c>
      <c r="N16" s="166">
        <v>57336</v>
      </c>
      <c r="O16" s="166">
        <v>65617</v>
      </c>
      <c r="P16" s="166">
        <v>60095</v>
      </c>
      <c r="Q16" s="167">
        <f t="shared" si="5"/>
        <v>-8.4155020802535896E-2</v>
      </c>
      <c r="R16" s="167">
        <f t="shared" si="3"/>
        <v>3.0144580621892805E-2</v>
      </c>
      <c r="S16" s="166">
        <v>21193</v>
      </c>
      <c r="T16" s="166">
        <v>73751</v>
      </c>
      <c r="U16" s="166">
        <v>65136</v>
      </c>
      <c r="V16" s="166">
        <v>73540</v>
      </c>
      <c r="W16" s="166">
        <v>67765</v>
      </c>
      <c r="X16" s="167">
        <f t="shared" si="6"/>
        <v>-7.852869186837097E-2</v>
      </c>
      <c r="Y16" s="167">
        <f t="shared" si="7"/>
        <v>2.7857632349960762E-2</v>
      </c>
    </row>
    <row r="17" spans="1:25" x14ac:dyDescent="0.25">
      <c r="A17" s="57"/>
      <c r="B17" s="165" t="s">
        <v>121</v>
      </c>
      <c r="C17" s="166">
        <v>2470</v>
      </c>
      <c r="D17" s="166">
        <v>1324</v>
      </c>
      <c r="E17" s="166">
        <v>5785</v>
      </c>
      <c r="F17" s="166">
        <v>5793</v>
      </c>
      <c r="G17" s="166">
        <v>5470</v>
      </c>
      <c r="H17" s="166">
        <v>5611</v>
      </c>
      <c r="I17" s="167">
        <f t="shared" si="4"/>
        <v>2.577696526508233E-2</v>
      </c>
      <c r="J17" s="167">
        <f t="shared" si="1"/>
        <v>1.2781670569582768E-2</v>
      </c>
      <c r="K17" s="166">
        <v>26961</v>
      </c>
      <c r="L17" s="166">
        <v>17551</v>
      </c>
      <c r="M17" s="166">
        <v>70666</v>
      </c>
      <c r="N17" s="166">
        <v>71063</v>
      </c>
      <c r="O17" s="166">
        <v>75929</v>
      </c>
      <c r="P17" s="166">
        <v>68404</v>
      </c>
      <c r="Q17" s="167">
        <f t="shared" si="5"/>
        <v>-9.9105743523554946E-2</v>
      </c>
      <c r="R17" s="167">
        <f t="shared" si="3"/>
        <v>3.4312503417255273E-2</v>
      </c>
      <c r="S17" s="166">
        <v>29431</v>
      </c>
      <c r="T17" s="166">
        <v>76451</v>
      </c>
      <c r="U17" s="166">
        <v>76856</v>
      </c>
      <c r="V17" s="166">
        <v>81399</v>
      </c>
      <c r="W17" s="166">
        <v>74015</v>
      </c>
      <c r="X17" s="167">
        <f t="shared" si="6"/>
        <v>-9.0713645130775511E-2</v>
      </c>
      <c r="Y17" s="167">
        <f t="shared" si="7"/>
        <v>3.0426955779271684E-2</v>
      </c>
    </row>
    <row r="18" spans="1:25" x14ac:dyDescent="0.25">
      <c r="A18" s="57"/>
      <c r="B18" s="165" t="s">
        <v>130</v>
      </c>
      <c r="C18" s="166">
        <v>3272</v>
      </c>
      <c r="D18" s="166">
        <v>181</v>
      </c>
      <c r="E18" s="166">
        <v>3612</v>
      </c>
      <c r="F18" s="166">
        <v>4286</v>
      </c>
      <c r="G18" s="166">
        <v>3386</v>
      </c>
      <c r="H18" s="166">
        <v>3472</v>
      </c>
      <c r="I18" s="167">
        <f t="shared" si="4"/>
        <v>2.539870053160076E-2</v>
      </c>
      <c r="J18" s="167">
        <f t="shared" si="1"/>
        <v>7.909100020957292E-3</v>
      </c>
      <c r="K18" s="166">
        <v>14757</v>
      </c>
      <c r="L18" s="166">
        <v>883</v>
      </c>
      <c r="M18" s="166">
        <v>19249</v>
      </c>
      <c r="N18" s="166">
        <v>24813</v>
      </c>
      <c r="O18" s="166">
        <v>22921</v>
      </c>
      <c r="P18" s="166">
        <v>21698</v>
      </c>
      <c r="Q18" s="167">
        <f t="shared" si="5"/>
        <v>-5.3357183368963002E-2</v>
      </c>
      <c r="R18" s="167">
        <f t="shared" si="3"/>
        <v>1.0884052089755056E-2</v>
      </c>
      <c r="S18" s="166">
        <v>18029</v>
      </c>
      <c r="T18" s="166">
        <v>22861</v>
      </c>
      <c r="U18" s="166">
        <v>29099</v>
      </c>
      <c r="V18" s="166">
        <v>26307</v>
      </c>
      <c r="W18" s="166">
        <v>25170</v>
      </c>
      <c r="X18" s="167">
        <f t="shared" si="6"/>
        <v>-4.3220435625498932E-2</v>
      </c>
      <c r="Y18" s="167">
        <f t="shared" si="7"/>
        <v>1.0347179314520952E-2</v>
      </c>
    </row>
    <row r="19" spans="1:25" x14ac:dyDescent="0.25">
      <c r="A19" s="57"/>
      <c r="B19" s="165" t="s">
        <v>133</v>
      </c>
      <c r="C19" s="166">
        <v>3284</v>
      </c>
      <c r="D19" s="166">
        <v>241</v>
      </c>
      <c r="E19" s="166">
        <v>2031</v>
      </c>
      <c r="F19" s="166">
        <v>2491</v>
      </c>
      <c r="G19" s="166">
        <v>2037</v>
      </c>
      <c r="H19" s="166">
        <v>2252</v>
      </c>
      <c r="I19" s="167">
        <f t="shared" si="4"/>
        <v>0.10554737358861077</v>
      </c>
      <c r="J19" s="167">
        <f t="shared" si="1"/>
        <v>5.1299807739619303E-3</v>
      </c>
      <c r="K19" s="166">
        <v>20848</v>
      </c>
      <c r="L19" s="166">
        <v>1223</v>
      </c>
      <c r="M19" s="166">
        <v>13987</v>
      </c>
      <c r="N19" s="166">
        <v>22848</v>
      </c>
      <c r="O19" s="166">
        <v>22162</v>
      </c>
      <c r="P19" s="166">
        <v>18516</v>
      </c>
      <c r="Q19" s="167">
        <f t="shared" si="5"/>
        <v>-0.1645158379207653</v>
      </c>
      <c r="R19" s="167">
        <f t="shared" si="3"/>
        <v>9.2879117196932714E-3</v>
      </c>
      <c r="S19" s="166">
        <v>24132</v>
      </c>
      <c r="T19" s="166">
        <v>16018</v>
      </c>
      <c r="U19" s="166">
        <v>25339</v>
      </c>
      <c r="V19" s="166">
        <v>24199</v>
      </c>
      <c r="W19" s="166">
        <v>20768</v>
      </c>
      <c r="X19" s="167">
        <f t="shared" si="6"/>
        <v>-0.14178271829414435</v>
      </c>
      <c r="Y19" s="167">
        <f t="shared" si="7"/>
        <v>8.5375534367886832E-3</v>
      </c>
    </row>
    <row r="20" spans="1:25" x14ac:dyDescent="0.25">
      <c r="A20" s="57"/>
      <c r="B20" s="170" t="s">
        <v>147</v>
      </c>
      <c r="C20" s="171">
        <f t="shared" ref="C20" si="8">C12-SUM(C13:C19)</f>
        <v>43459</v>
      </c>
      <c r="D20" s="171">
        <f t="shared" ref="D20:H20" si="9">D12-SUM(D13:D19)</f>
        <v>24877</v>
      </c>
      <c r="E20" s="171">
        <f t="shared" si="9"/>
        <v>98027</v>
      </c>
      <c r="F20" s="171">
        <f t="shared" si="9"/>
        <v>103753</v>
      </c>
      <c r="G20" s="171">
        <f t="shared" si="9"/>
        <v>114828</v>
      </c>
      <c r="H20" s="171">
        <f t="shared" si="9"/>
        <v>122609</v>
      </c>
      <c r="I20" s="172">
        <f t="shared" si="4"/>
        <v>6.7762218274288522E-2</v>
      </c>
      <c r="J20" s="172">
        <f t="shared" si="1"/>
        <v>0.27929920635643801</v>
      </c>
      <c r="K20" s="171">
        <f t="shared" ref="K20:P20" si="10">K12-SUM(K13:K19)</f>
        <v>121588</v>
      </c>
      <c r="L20" s="171">
        <f t="shared" si="10"/>
        <v>97209</v>
      </c>
      <c r="M20" s="171">
        <f t="shared" si="10"/>
        <v>324348</v>
      </c>
      <c r="N20" s="171">
        <f t="shared" si="10"/>
        <v>385550</v>
      </c>
      <c r="O20" s="171">
        <f t="shared" si="10"/>
        <v>426382</v>
      </c>
      <c r="P20" s="171">
        <f t="shared" si="10"/>
        <v>421545</v>
      </c>
      <c r="Q20" s="172">
        <f t="shared" si="5"/>
        <v>-1.1344287516827589E-2</v>
      </c>
      <c r="R20" s="172">
        <f t="shared" si="3"/>
        <v>0.21145348595150681</v>
      </c>
      <c r="S20" s="171">
        <f>S12-SUM(S13:S19)</f>
        <v>165047</v>
      </c>
      <c r="T20" s="171">
        <f>T12-SUM(T13:T19)</f>
        <v>422375</v>
      </c>
      <c r="U20" s="171">
        <f>U12-SUM(U13:U19)</f>
        <v>489303</v>
      </c>
      <c r="V20" s="171">
        <f>V12-SUM(V13:V19)</f>
        <v>541210</v>
      </c>
      <c r="W20" s="171">
        <f>W12-SUM(W13:W19)</f>
        <v>544154</v>
      </c>
      <c r="X20" s="172">
        <f t="shared" si="6"/>
        <v>5.439662977402504E-3</v>
      </c>
      <c r="Y20" s="172">
        <f t="shared" si="7"/>
        <v>0.22369721941652104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9993</v>
      </c>
      <c r="E22" s="178">
        <f t="shared" si="11"/>
        <v>90666</v>
      </c>
      <c r="F22" s="178">
        <f t="shared" si="11"/>
        <v>96498</v>
      </c>
      <c r="G22" s="178">
        <f t="shared" si="11"/>
        <v>90303</v>
      </c>
      <c r="H22" s="178">
        <f t="shared" si="11"/>
        <v>93198</v>
      </c>
      <c r="I22" s="179">
        <f>IFERROR(H22/G22-1,"-")</f>
        <v>3.2058735590179799E-2</v>
      </c>
      <c r="J22" s="179">
        <f t="shared" ref="J22:J34" si="12">H22/H$8</f>
        <v>0.21230193080448667</v>
      </c>
      <c r="K22" s="178">
        <f t="shared" ref="K22:P22" si="13">K23+K26</f>
        <v>243977</v>
      </c>
      <c r="L22" s="178">
        <f t="shared" si="13"/>
        <v>222118</v>
      </c>
      <c r="M22" s="178">
        <f t="shared" si="13"/>
        <v>761663</v>
      </c>
      <c r="N22" s="178">
        <f t="shared" si="13"/>
        <v>788303</v>
      </c>
      <c r="O22" s="178">
        <f t="shared" si="13"/>
        <v>825381</v>
      </c>
      <c r="P22" s="178">
        <f t="shared" si="13"/>
        <v>766185</v>
      </c>
      <c r="Q22" s="179">
        <f>IFERROR(P22/O22-1,"-")</f>
        <v>-7.1719605854750679E-2</v>
      </c>
      <c r="R22" s="179">
        <f t="shared" ref="R22:R34" si="14">P22/P$8</f>
        <v>0.38433023552350343</v>
      </c>
      <c r="S22" s="178">
        <f>S23+S26</f>
        <v>279824</v>
      </c>
      <c r="T22" s="178">
        <f>T23+T26</f>
        <v>852329</v>
      </c>
      <c r="U22" s="178">
        <f>U23+U26</f>
        <v>884801</v>
      </c>
      <c r="V22" s="178">
        <f>V23+V26</f>
        <v>915684</v>
      </c>
      <c r="W22" s="178">
        <f>W23+W26</f>
        <v>859383</v>
      </c>
      <c r="X22" s="179">
        <f>IFERROR(W22/V22-1,"-")</f>
        <v>-6.1485184845426977E-2</v>
      </c>
      <c r="Y22" s="179">
        <f>W22/W$8</f>
        <v>0.35328526026424156</v>
      </c>
    </row>
    <row r="23" spans="1:25" x14ac:dyDescent="0.25">
      <c r="A23" s="57"/>
      <c r="B23" s="161" t="s">
        <v>99</v>
      </c>
      <c r="C23" s="162">
        <v>1527</v>
      </c>
      <c r="D23" s="162">
        <v>3162</v>
      </c>
      <c r="E23" s="162">
        <v>7652</v>
      </c>
      <c r="F23" s="162">
        <v>6838</v>
      </c>
      <c r="G23" s="162">
        <v>4502</v>
      </c>
      <c r="H23" s="162">
        <v>5257</v>
      </c>
      <c r="I23" s="163">
        <f>IFERROR(H23/G23-1,"-")</f>
        <v>0.16770324300310979</v>
      </c>
      <c r="J23" s="163">
        <f t="shared" si="12"/>
        <v>1.1975270394634934E-2</v>
      </c>
      <c r="K23" s="162">
        <v>15120</v>
      </c>
      <c r="L23" s="162">
        <v>108542</v>
      </c>
      <c r="M23" s="162">
        <v>93368</v>
      </c>
      <c r="N23" s="162">
        <v>74738</v>
      </c>
      <c r="O23" s="162">
        <v>64788</v>
      </c>
      <c r="P23" s="162">
        <v>56723</v>
      </c>
      <c r="Q23" s="163">
        <f>IFERROR(P23/O23-1,"-")</f>
        <v>-0.1244829289374576</v>
      </c>
      <c r="R23" s="163">
        <f t="shared" si="14"/>
        <v>2.8453133315843676E-2</v>
      </c>
      <c r="S23" s="162">
        <v>16647</v>
      </c>
      <c r="T23" s="162">
        <v>101020</v>
      </c>
      <c r="U23" s="162">
        <v>81576</v>
      </c>
      <c r="V23" s="162">
        <v>69290</v>
      </c>
      <c r="W23" s="162">
        <v>61980</v>
      </c>
      <c r="X23" s="163">
        <f>IFERROR(W23/V23-1,"-")</f>
        <v>-0.10549862895078654</v>
      </c>
      <c r="Y23" s="163">
        <f>W23/W$8</f>
        <v>2.5479466583790571E-2</v>
      </c>
    </row>
    <row r="24" spans="1:25" x14ac:dyDescent="0.25">
      <c r="A24" s="57"/>
      <c r="B24" s="165" t="s">
        <v>105</v>
      </c>
      <c r="C24" s="166">
        <v>1004</v>
      </c>
      <c r="D24" s="166">
        <v>1639</v>
      </c>
      <c r="E24" s="166">
        <v>4098</v>
      </c>
      <c r="F24" s="166">
        <v>3389</v>
      </c>
      <c r="G24" s="166">
        <v>1588</v>
      </c>
      <c r="H24" s="166">
        <v>1753</v>
      </c>
      <c r="I24" s="167">
        <f>IFERROR(H24/G24-1,"-")</f>
        <v>0.10390428211586911</v>
      </c>
      <c r="J24" s="167">
        <f t="shared" si="12"/>
        <v>3.9932754426089097E-3</v>
      </c>
      <c r="K24" s="166">
        <v>5468</v>
      </c>
      <c r="L24" s="166">
        <v>58399</v>
      </c>
      <c r="M24" s="166">
        <v>38183</v>
      </c>
      <c r="N24" s="166">
        <v>29322</v>
      </c>
      <c r="O24" s="166">
        <v>22966</v>
      </c>
      <c r="P24" s="166">
        <v>25974</v>
      </c>
      <c r="Q24" s="167">
        <f>IFERROR(P24/O24-1,"-")</f>
        <v>0.13097622572498469</v>
      </c>
      <c r="R24" s="167">
        <f t="shared" si="14"/>
        <v>1.3028959764922934E-2</v>
      </c>
      <c r="S24" s="166">
        <v>6472</v>
      </c>
      <c r="T24" s="166">
        <v>42281</v>
      </c>
      <c r="U24" s="166">
        <v>32711</v>
      </c>
      <c r="V24" s="166">
        <v>24554</v>
      </c>
      <c r="W24" s="166">
        <v>27727</v>
      </c>
      <c r="X24" s="167">
        <f>IFERROR(W24/V24-1,"-")</f>
        <v>0.12922538079335344</v>
      </c>
      <c r="Y24" s="167">
        <f>W24/W$8</f>
        <v>1.1398340915920638E-2</v>
      </c>
    </row>
    <row r="25" spans="1:25" x14ac:dyDescent="0.25">
      <c r="A25" s="57"/>
      <c r="B25" s="165" t="s">
        <v>102</v>
      </c>
      <c r="C25" s="166">
        <v>523</v>
      </c>
      <c r="D25" s="166">
        <v>1523</v>
      </c>
      <c r="E25" s="166">
        <v>3554</v>
      </c>
      <c r="F25" s="166">
        <v>3449</v>
      </c>
      <c r="G25" s="166">
        <v>2914</v>
      </c>
      <c r="H25" s="166">
        <v>3504</v>
      </c>
      <c r="I25" s="167">
        <f>IFERROR(H25/G25-1,"-")</f>
        <v>0.20247083047357584</v>
      </c>
      <c r="J25" s="167">
        <f t="shared" si="12"/>
        <v>7.9819949520260232E-3</v>
      </c>
      <c r="K25" s="166">
        <v>9652</v>
      </c>
      <c r="L25" s="166">
        <v>50143</v>
      </c>
      <c r="M25" s="166">
        <v>55185</v>
      </c>
      <c r="N25" s="166">
        <v>45416</v>
      </c>
      <c r="O25" s="166">
        <v>41822</v>
      </c>
      <c r="P25" s="166">
        <v>30749</v>
      </c>
      <c r="Q25" s="167">
        <f>IFERROR(P25/O25-1,"-")</f>
        <v>-0.26476495624312568</v>
      </c>
      <c r="R25" s="167">
        <f t="shared" si="14"/>
        <v>1.5424173550920741E-2</v>
      </c>
      <c r="S25" s="166">
        <v>10175</v>
      </c>
      <c r="T25" s="166">
        <v>58739</v>
      </c>
      <c r="U25" s="166">
        <v>48865</v>
      </c>
      <c r="V25" s="166">
        <v>44736</v>
      </c>
      <c r="W25" s="166">
        <v>34253</v>
      </c>
      <c r="X25" s="167">
        <f>IFERROR(W25/V25-1,"-")</f>
        <v>-0.23433029327610877</v>
      </c>
      <c r="Y25" s="167">
        <f>W25/W$8</f>
        <v>1.4081125667869933E-2</v>
      </c>
    </row>
    <row r="26" spans="1:25" x14ac:dyDescent="0.25">
      <c r="A26" s="57"/>
      <c r="B26" s="161" t="s">
        <v>109</v>
      </c>
      <c r="C26" s="162">
        <v>34320</v>
      </c>
      <c r="D26" s="162">
        <v>6831</v>
      </c>
      <c r="E26" s="162">
        <v>83014</v>
      </c>
      <c r="F26" s="162">
        <v>89660</v>
      </c>
      <c r="G26" s="162">
        <v>85801</v>
      </c>
      <c r="H26" s="162">
        <v>87941</v>
      </c>
      <c r="I26" s="163">
        <f>IFERROR(H26/G26-1,"-")</f>
        <v>2.494143424901818E-2</v>
      </c>
      <c r="J26" s="163">
        <f t="shared" si="12"/>
        <v>0.20032666040985175</v>
      </c>
      <c r="K26" s="162">
        <v>228857</v>
      </c>
      <c r="L26" s="162">
        <v>113576</v>
      </c>
      <c r="M26" s="162">
        <v>668295</v>
      </c>
      <c r="N26" s="162">
        <v>713565</v>
      </c>
      <c r="O26" s="162">
        <v>760593</v>
      </c>
      <c r="P26" s="162">
        <v>709462</v>
      </c>
      <c r="Q26" s="163">
        <f>IFERROR(P26/O26-1,"-")</f>
        <v>-6.72251782490767E-2</v>
      </c>
      <c r="R26" s="163">
        <f t="shared" si="14"/>
        <v>0.35587710220765978</v>
      </c>
      <c r="S26" s="162">
        <v>263177</v>
      </c>
      <c r="T26" s="162">
        <v>751309</v>
      </c>
      <c r="U26" s="162">
        <v>803225</v>
      </c>
      <c r="V26" s="162">
        <v>846394</v>
      </c>
      <c r="W26" s="162">
        <v>797403</v>
      </c>
      <c r="X26" s="163">
        <f>IFERROR(W26/V26-1,"-")</f>
        <v>-5.7882026573912393E-2</v>
      </c>
      <c r="Y26" s="163">
        <f>W26/W$8</f>
        <v>0.32780579368045099</v>
      </c>
    </row>
    <row r="27" spans="1:25" s="57" customFormat="1" x14ac:dyDescent="0.25">
      <c r="B27" s="165" t="s">
        <v>112</v>
      </c>
      <c r="C27" s="166">
        <v>13636</v>
      </c>
      <c r="D27" s="166">
        <v>577</v>
      </c>
      <c r="E27" s="166">
        <v>34894</v>
      </c>
      <c r="F27" s="166">
        <v>39217</v>
      </c>
      <c r="G27" s="166">
        <v>37961</v>
      </c>
      <c r="H27" s="166">
        <v>37766</v>
      </c>
      <c r="I27" s="167">
        <f t="shared" ref="I27:I34" si="15">IFERROR(H27/G27-1,"-")</f>
        <v>-5.1368509786359207E-3</v>
      </c>
      <c r="J27" s="167">
        <f t="shared" si="12"/>
        <v>8.602968646067774E-2</v>
      </c>
      <c r="K27" s="166">
        <v>101958</v>
      </c>
      <c r="L27" s="166">
        <v>10130</v>
      </c>
      <c r="M27" s="166">
        <v>337647</v>
      </c>
      <c r="N27" s="166">
        <v>363255</v>
      </c>
      <c r="O27" s="166">
        <v>387877</v>
      </c>
      <c r="P27" s="166">
        <v>367658</v>
      </c>
      <c r="Q27" s="167">
        <f t="shared" ref="Q27:Q34" si="16">IFERROR(P27/O27-1,"-")</f>
        <v>-5.2127349649502275E-2</v>
      </c>
      <c r="R27" s="167">
        <f t="shared" si="14"/>
        <v>0.18442293405913746</v>
      </c>
      <c r="S27" s="166">
        <v>115594</v>
      </c>
      <c r="T27" s="166">
        <v>372541</v>
      </c>
      <c r="U27" s="166">
        <v>402472</v>
      </c>
      <c r="V27" s="166">
        <v>425838</v>
      </c>
      <c r="W27" s="166">
        <v>405424</v>
      </c>
      <c r="X27" s="167">
        <f t="shared" ref="X27:X34" si="17">IFERROR(W27/V27-1,"-")</f>
        <v>-4.793841789600739E-2</v>
      </c>
      <c r="Y27" s="167">
        <f t="shared" ref="Y27:Y34" si="18">W27/W$8</f>
        <v>0.16666646112079231</v>
      </c>
    </row>
    <row r="28" spans="1:25" s="57" customFormat="1" x14ac:dyDescent="0.25">
      <c r="B28" s="165" t="s">
        <v>115</v>
      </c>
      <c r="C28" s="166">
        <v>5913</v>
      </c>
      <c r="D28" s="166">
        <v>1956</v>
      </c>
      <c r="E28" s="166">
        <v>14902</v>
      </c>
      <c r="F28" s="166">
        <v>17608</v>
      </c>
      <c r="G28" s="166">
        <v>16708</v>
      </c>
      <c r="H28" s="166">
        <v>17339</v>
      </c>
      <c r="I28" s="167">
        <f t="shared" si="15"/>
        <v>3.7766339478094269E-2</v>
      </c>
      <c r="J28" s="167">
        <f t="shared" si="12"/>
        <v>3.9497662806272607E-2</v>
      </c>
      <c r="K28" s="166">
        <v>28236</v>
      </c>
      <c r="L28" s="166">
        <v>21543</v>
      </c>
      <c r="M28" s="166">
        <v>71123</v>
      </c>
      <c r="N28" s="166">
        <v>77442</v>
      </c>
      <c r="O28" s="166">
        <v>79069</v>
      </c>
      <c r="P28" s="166">
        <v>70747</v>
      </c>
      <c r="Q28" s="167">
        <f t="shared" si="16"/>
        <v>-0.10524984507202573</v>
      </c>
      <c r="R28" s="167">
        <f t="shared" si="14"/>
        <v>3.5487788422615033E-2</v>
      </c>
      <c r="S28" s="166">
        <v>34149</v>
      </c>
      <c r="T28" s="166">
        <v>86025</v>
      </c>
      <c r="U28" s="166">
        <v>95050</v>
      </c>
      <c r="V28" s="166">
        <v>95777</v>
      </c>
      <c r="W28" s="166">
        <v>88086</v>
      </c>
      <c r="X28" s="167">
        <f t="shared" si="17"/>
        <v>-8.0301116134353756E-2</v>
      </c>
      <c r="Y28" s="167">
        <f t="shared" si="18"/>
        <v>3.6211427775085125E-2</v>
      </c>
    </row>
    <row r="29" spans="1:25" x14ac:dyDescent="0.25">
      <c r="A29" s="57"/>
      <c r="B29" s="165" t="s">
        <v>118</v>
      </c>
      <c r="C29" s="166">
        <v>2029</v>
      </c>
      <c r="D29" s="166">
        <v>2131</v>
      </c>
      <c r="E29" s="166">
        <v>2359</v>
      </c>
      <c r="F29" s="166">
        <v>1960</v>
      </c>
      <c r="G29" s="166">
        <v>1806</v>
      </c>
      <c r="H29" s="166">
        <v>1937</v>
      </c>
      <c r="I29" s="167">
        <f t="shared" si="15"/>
        <v>7.2535991140642242E-2</v>
      </c>
      <c r="J29" s="167">
        <f t="shared" si="12"/>
        <v>4.4124212962541121E-3</v>
      </c>
      <c r="K29" s="166">
        <v>8997</v>
      </c>
      <c r="L29" s="166">
        <v>14477</v>
      </c>
      <c r="M29" s="166">
        <v>28352</v>
      </c>
      <c r="N29" s="166">
        <v>26679</v>
      </c>
      <c r="O29" s="166">
        <v>24033</v>
      </c>
      <c r="P29" s="166">
        <v>22050</v>
      </c>
      <c r="Q29" s="167">
        <f t="shared" si="16"/>
        <v>-8.2511546623392884E-2</v>
      </c>
      <c r="R29" s="167">
        <f t="shared" si="14"/>
        <v>1.1060620729057931E-2</v>
      </c>
      <c r="S29" s="166">
        <v>11026</v>
      </c>
      <c r="T29" s="166">
        <v>30711</v>
      </c>
      <c r="U29" s="166">
        <v>28639</v>
      </c>
      <c r="V29" s="166">
        <v>25839</v>
      </c>
      <c r="W29" s="166">
        <v>23987</v>
      </c>
      <c r="X29" s="167">
        <f t="shared" si="17"/>
        <v>-7.1674600410232547E-2</v>
      </c>
      <c r="Y29" s="167">
        <f t="shared" si="18"/>
        <v>9.860857775820981E-3</v>
      </c>
    </row>
    <row r="30" spans="1:25" x14ac:dyDescent="0.25">
      <c r="A30" s="57"/>
      <c r="B30" s="165" t="s">
        <v>125</v>
      </c>
      <c r="C30" s="166">
        <v>1607</v>
      </c>
      <c r="D30" s="166">
        <v>134</v>
      </c>
      <c r="E30" s="166">
        <v>4505</v>
      </c>
      <c r="F30" s="166">
        <v>2358</v>
      </c>
      <c r="G30" s="166">
        <v>1903</v>
      </c>
      <c r="H30" s="166">
        <v>2047</v>
      </c>
      <c r="I30" s="167">
        <f t="shared" si="15"/>
        <v>7.5669994745139357E-2</v>
      </c>
      <c r="J30" s="167">
        <f t="shared" si="12"/>
        <v>4.6629976218028743E-3</v>
      </c>
      <c r="K30" s="166">
        <v>8621</v>
      </c>
      <c r="L30" s="166">
        <v>6234</v>
      </c>
      <c r="M30" s="166">
        <v>35461</v>
      </c>
      <c r="N30" s="166">
        <v>30473</v>
      </c>
      <c r="O30" s="166">
        <v>33884</v>
      </c>
      <c r="P30" s="166">
        <v>30453</v>
      </c>
      <c r="Q30" s="167">
        <f t="shared" si="16"/>
        <v>-0.10125723055129265</v>
      </c>
      <c r="R30" s="167">
        <f t="shared" si="14"/>
        <v>1.5275695376961504E-2</v>
      </c>
      <c r="S30" s="166">
        <v>10228</v>
      </c>
      <c r="T30" s="166">
        <v>39966</v>
      </c>
      <c r="U30" s="166">
        <v>32831</v>
      </c>
      <c r="V30" s="166">
        <v>35787</v>
      </c>
      <c r="W30" s="166">
        <v>32500</v>
      </c>
      <c r="X30" s="167">
        <f t="shared" si="17"/>
        <v>-9.1848995445273474E-2</v>
      </c>
      <c r="Y30" s="167">
        <f t="shared" si="18"/>
        <v>1.3360481832416804E-2</v>
      </c>
    </row>
    <row r="31" spans="1:25" x14ac:dyDescent="0.25">
      <c r="A31" s="57"/>
      <c r="B31" s="165" t="s">
        <v>121</v>
      </c>
      <c r="C31" s="166">
        <v>1003</v>
      </c>
      <c r="D31" s="166">
        <v>225</v>
      </c>
      <c r="E31" s="166">
        <v>2544</v>
      </c>
      <c r="F31" s="166">
        <v>1797</v>
      </c>
      <c r="G31" s="166">
        <v>1366</v>
      </c>
      <c r="H31" s="166">
        <v>1381</v>
      </c>
      <c r="I31" s="167">
        <f t="shared" si="15"/>
        <v>1.0980966325036645E-2</v>
      </c>
      <c r="J31" s="167">
        <f t="shared" si="12"/>
        <v>3.1458718689349138E-3</v>
      </c>
      <c r="K31" s="166">
        <v>13673</v>
      </c>
      <c r="L31" s="166">
        <v>11132</v>
      </c>
      <c r="M31" s="166">
        <v>43980</v>
      </c>
      <c r="N31" s="166">
        <v>41025</v>
      </c>
      <c r="O31" s="166">
        <v>42895</v>
      </c>
      <c r="P31" s="166">
        <v>40516</v>
      </c>
      <c r="Q31" s="167">
        <f t="shared" si="16"/>
        <v>-5.5461009441659881E-2</v>
      </c>
      <c r="R31" s="167">
        <f t="shared" si="14"/>
        <v>2.0323451676122956E-2</v>
      </c>
      <c r="S31" s="166">
        <v>14676</v>
      </c>
      <c r="T31" s="166">
        <v>46524</v>
      </c>
      <c r="U31" s="166">
        <v>42822</v>
      </c>
      <c r="V31" s="166">
        <v>44261</v>
      </c>
      <c r="W31" s="166">
        <v>41897</v>
      </c>
      <c r="X31" s="167">
        <f t="shared" si="17"/>
        <v>-5.3410451639140599E-2</v>
      </c>
      <c r="Y31" s="167">
        <f t="shared" si="18"/>
        <v>1.7223510994854363E-2</v>
      </c>
    </row>
    <row r="32" spans="1:25" x14ac:dyDescent="0.25">
      <c r="A32" s="57"/>
      <c r="B32" s="165" t="s">
        <v>130</v>
      </c>
      <c r="C32" s="166">
        <v>1374</v>
      </c>
      <c r="D32" s="166">
        <v>39</v>
      </c>
      <c r="E32" s="166">
        <v>1165</v>
      </c>
      <c r="F32" s="166">
        <v>1546</v>
      </c>
      <c r="G32" s="166">
        <v>1571</v>
      </c>
      <c r="H32" s="166">
        <v>1361</v>
      </c>
      <c r="I32" s="167">
        <f t="shared" si="15"/>
        <v>-0.13367281985996182</v>
      </c>
      <c r="J32" s="167">
        <f t="shared" si="12"/>
        <v>3.100312537016957E-3</v>
      </c>
      <c r="K32" s="166">
        <v>8151</v>
      </c>
      <c r="L32" s="166">
        <v>240</v>
      </c>
      <c r="M32" s="166">
        <v>10893</v>
      </c>
      <c r="N32" s="166">
        <v>11772</v>
      </c>
      <c r="O32" s="166">
        <v>11483</v>
      </c>
      <c r="P32" s="166">
        <v>10159</v>
      </c>
      <c r="Q32" s="167">
        <f t="shared" si="16"/>
        <v>-0.11530087956109025</v>
      </c>
      <c r="R32" s="167">
        <f t="shared" si="14"/>
        <v>5.0959113826076884E-3</v>
      </c>
      <c r="S32" s="166">
        <v>9525</v>
      </c>
      <c r="T32" s="166">
        <v>12058</v>
      </c>
      <c r="U32" s="166">
        <v>13318</v>
      </c>
      <c r="V32" s="166">
        <v>13054</v>
      </c>
      <c r="W32" s="166">
        <v>11520</v>
      </c>
      <c r="X32" s="167">
        <f t="shared" si="17"/>
        <v>-0.1175118737551708</v>
      </c>
      <c r="Y32" s="167">
        <f t="shared" si="18"/>
        <v>4.7357769449058945E-3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398</v>
      </c>
      <c r="F33" s="166">
        <v>558</v>
      </c>
      <c r="G33" s="166">
        <v>323</v>
      </c>
      <c r="H33" s="166">
        <v>286</v>
      </c>
      <c r="I33" s="167">
        <f t="shared" si="15"/>
        <v>-0.11455108359133126</v>
      </c>
      <c r="J33" s="167">
        <f t="shared" si="12"/>
        <v>6.5149844642678164E-4</v>
      </c>
      <c r="K33" s="166">
        <v>10437</v>
      </c>
      <c r="L33" s="166">
        <v>255</v>
      </c>
      <c r="M33" s="166">
        <v>6918</v>
      </c>
      <c r="N33" s="166">
        <v>11530</v>
      </c>
      <c r="O33" s="166">
        <v>11074</v>
      </c>
      <c r="P33" s="166">
        <v>9476</v>
      </c>
      <c r="Q33" s="167">
        <f t="shared" si="16"/>
        <v>-0.14430196857504063</v>
      </c>
      <c r="R33" s="167">
        <f t="shared" si="14"/>
        <v>4.7533080285058031E-3</v>
      </c>
      <c r="S33" s="166">
        <v>11099</v>
      </c>
      <c r="T33" s="166">
        <v>7316</v>
      </c>
      <c r="U33" s="166">
        <v>12088</v>
      </c>
      <c r="V33" s="166">
        <v>11397</v>
      </c>
      <c r="W33" s="166">
        <v>9762</v>
      </c>
      <c r="X33" s="167">
        <f t="shared" si="17"/>
        <v>-0.14345880494867069</v>
      </c>
      <c r="Y33" s="167">
        <f t="shared" si="18"/>
        <v>4.0130776507093183E-3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1766</v>
      </c>
      <c r="E34" s="171">
        <f t="shared" si="20"/>
        <v>22247</v>
      </c>
      <c r="F34" s="171">
        <f t="shared" si="20"/>
        <v>24616</v>
      </c>
      <c r="G34" s="171">
        <f t="shared" si="20"/>
        <v>24163</v>
      </c>
      <c r="H34" s="171">
        <f t="shared" si="20"/>
        <v>25824</v>
      </c>
      <c r="I34" s="172">
        <f t="shared" si="15"/>
        <v>6.8741464222157767E-2</v>
      </c>
      <c r="J34" s="172">
        <f t="shared" si="12"/>
        <v>5.8826209372465764E-2</v>
      </c>
      <c r="K34" s="171">
        <f t="shared" ref="K34:P34" si="21">K26-SUM(K27:K33)</f>
        <v>48784</v>
      </c>
      <c r="L34" s="171">
        <f t="shared" si="21"/>
        <v>49565</v>
      </c>
      <c r="M34" s="171">
        <f t="shared" si="21"/>
        <v>133921</v>
      </c>
      <c r="N34" s="171">
        <f t="shared" si="21"/>
        <v>151389</v>
      </c>
      <c r="O34" s="171">
        <f t="shared" si="21"/>
        <v>170278</v>
      </c>
      <c r="P34" s="171">
        <f t="shared" si="21"/>
        <v>158403</v>
      </c>
      <c r="Q34" s="172">
        <f t="shared" si="16"/>
        <v>-6.9738897567507285E-2</v>
      </c>
      <c r="R34" s="172">
        <f t="shared" si="14"/>
        <v>7.9457392532651411E-2</v>
      </c>
      <c r="S34" s="171">
        <f>S26-SUM(S27:S33)</f>
        <v>56880</v>
      </c>
      <c r="T34" s="171">
        <f>T26-SUM(T27:T33)</f>
        <v>156168</v>
      </c>
      <c r="U34" s="171">
        <f>U26-SUM(U27:U33)</f>
        <v>176005</v>
      </c>
      <c r="V34" s="171">
        <f>V26-SUM(V27:V33)</f>
        <v>194441</v>
      </c>
      <c r="W34" s="171">
        <f>W26-SUM(W27:W33)</f>
        <v>184227</v>
      </c>
      <c r="X34" s="172">
        <f t="shared" si="17"/>
        <v>-5.2530073389871479E-2</v>
      </c>
      <c r="Y34" s="172">
        <f t="shared" si="18"/>
        <v>7.5734199585866177E-2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7266</v>
      </c>
      <c r="E36" s="178">
        <f t="shared" si="22"/>
        <v>98961</v>
      </c>
      <c r="F36" s="178">
        <f t="shared" si="22"/>
        <v>115296</v>
      </c>
      <c r="G36" s="178">
        <f t="shared" si="22"/>
        <v>120114</v>
      </c>
      <c r="H36" s="178">
        <f t="shared" si="22"/>
        <v>110808</v>
      </c>
      <c r="I36" s="179">
        <f>IFERROR(H36/G36-1,"-")</f>
        <v>-7.7476397422448717E-2</v>
      </c>
      <c r="J36" s="179">
        <f t="shared" ref="J36:J48" si="23">H36/H$8</f>
        <v>0.2524169225582476</v>
      </c>
      <c r="K36" s="178">
        <f t="shared" ref="K36:P36" si="24">K37+K40</f>
        <v>107490</v>
      </c>
      <c r="L36" s="178">
        <f t="shared" si="24"/>
        <v>35251</v>
      </c>
      <c r="M36" s="178">
        <f t="shared" si="24"/>
        <v>312053</v>
      </c>
      <c r="N36" s="178">
        <f t="shared" si="24"/>
        <v>346111</v>
      </c>
      <c r="O36" s="178">
        <f t="shared" si="24"/>
        <v>369040</v>
      </c>
      <c r="P36" s="178">
        <f t="shared" si="24"/>
        <v>395948</v>
      </c>
      <c r="Q36" s="179">
        <f>IFERROR(P36/O36-1,"-")</f>
        <v>7.2913505311077431E-2</v>
      </c>
      <c r="R36" s="179">
        <f t="shared" ref="R36:R48" si="25">P36/P$8</f>
        <v>0.19861363521220091</v>
      </c>
      <c r="S36" s="178">
        <f>S37+S40</f>
        <v>147106</v>
      </c>
      <c r="T36" s="178">
        <f>T37+T40</f>
        <v>411014</v>
      </c>
      <c r="U36" s="178">
        <f>U37+U40</f>
        <v>461407</v>
      </c>
      <c r="V36" s="178">
        <f>V37+V40</f>
        <v>489154</v>
      </c>
      <c r="W36" s="178">
        <f>W37+W40</f>
        <v>506756</v>
      </c>
      <c r="X36" s="179">
        <f>IFERROR(W36/V36-1,"-")</f>
        <v>3.5984577454135191E-2</v>
      </c>
      <c r="Y36" s="179">
        <f>W36/W$8</f>
        <v>0.20832321019902184</v>
      </c>
    </row>
    <row r="37" spans="1:25" x14ac:dyDescent="0.25">
      <c r="A37" s="57"/>
      <c r="B37" s="161" t="s">
        <v>99</v>
      </c>
      <c r="C37" s="162">
        <v>2530</v>
      </c>
      <c r="D37" s="162">
        <v>2484</v>
      </c>
      <c r="E37" s="162">
        <v>13018</v>
      </c>
      <c r="F37" s="162">
        <v>16233</v>
      </c>
      <c r="G37" s="162">
        <v>17658</v>
      </c>
      <c r="H37" s="162">
        <v>12406</v>
      </c>
      <c r="I37" s="163">
        <f>IFERROR(H37/G37-1,"-")</f>
        <v>-0.29742892739834637</v>
      </c>
      <c r="J37" s="163">
        <f t="shared" si="23"/>
        <v>2.8260453588708576E-2</v>
      </c>
      <c r="K37" s="162">
        <v>7136</v>
      </c>
      <c r="L37" s="162">
        <v>10587</v>
      </c>
      <c r="M37" s="162">
        <v>32666</v>
      </c>
      <c r="N37" s="162">
        <v>28175</v>
      </c>
      <c r="O37" s="162">
        <v>25352</v>
      </c>
      <c r="P37" s="162">
        <v>31289</v>
      </c>
      <c r="Q37" s="163">
        <f>IFERROR(P37/O37-1,"-")</f>
        <v>0.23418270747869996</v>
      </c>
      <c r="R37" s="163">
        <f t="shared" si="25"/>
        <v>1.5695045895305834E-2</v>
      </c>
      <c r="S37" s="162">
        <v>9666</v>
      </c>
      <c r="T37" s="162">
        <v>45684</v>
      </c>
      <c r="U37" s="162">
        <v>44408</v>
      </c>
      <c r="V37" s="162">
        <v>43010</v>
      </c>
      <c r="W37" s="162">
        <v>43695</v>
      </c>
      <c r="X37" s="163">
        <f>IFERROR(W37/V37-1,"-")</f>
        <v>1.5926528714252486E-2</v>
      </c>
      <c r="Y37" s="163">
        <f>W37/W$8</f>
        <v>1.7962653958998532E-2</v>
      </c>
    </row>
    <row r="38" spans="1:25" x14ac:dyDescent="0.25">
      <c r="A38" s="57"/>
      <c r="B38" s="165" t="s">
        <v>105</v>
      </c>
      <c r="C38" s="166">
        <v>1111</v>
      </c>
      <c r="D38" s="166">
        <v>2027</v>
      </c>
      <c r="E38" s="166">
        <v>6197</v>
      </c>
      <c r="F38" s="166">
        <v>8419</v>
      </c>
      <c r="G38" s="166">
        <v>12266</v>
      </c>
      <c r="H38" s="166">
        <v>7200</v>
      </c>
      <c r="I38" s="167">
        <f>IFERROR(H38/G38-1,"-")</f>
        <v>-0.41301157671612587</v>
      </c>
      <c r="J38" s="167">
        <f t="shared" si="23"/>
        <v>1.640135949046443E-2</v>
      </c>
      <c r="K38" s="166">
        <v>954</v>
      </c>
      <c r="L38" s="166">
        <v>2313</v>
      </c>
      <c r="M38" s="166">
        <v>4929</v>
      </c>
      <c r="N38" s="166">
        <v>6417</v>
      </c>
      <c r="O38" s="166">
        <v>4930</v>
      </c>
      <c r="P38" s="166">
        <v>8773</v>
      </c>
      <c r="Q38" s="167">
        <f>IFERROR(P38/O38-1,"-")</f>
        <v>0.77951318458417851</v>
      </c>
      <c r="R38" s="167">
        <f t="shared" si="25"/>
        <v>4.4006723653526184E-3</v>
      </c>
      <c r="S38" s="166">
        <v>2065</v>
      </c>
      <c r="T38" s="166">
        <v>11126</v>
      </c>
      <c r="U38" s="166">
        <v>14836</v>
      </c>
      <c r="V38" s="166">
        <v>17196</v>
      </c>
      <c r="W38" s="166">
        <v>15973</v>
      </c>
      <c r="X38" s="167">
        <f>IFERROR(W38/V38-1,"-")</f>
        <v>-7.112119097464531E-2</v>
      </c>
      <c r="Y38" s="167">
        <f>W38/W$8</f>
        <v>6.5663685018213418E-3</v>
      </c>
    </row>
    <row r="39" spans="1:25" x14ac:dyDescent="0.25">
      <c r="A39" s="57"/>
      <c r="B39" s="165" t="s">
        <v>102</v>
      </c>
      <c r="C39" s="166">
        <v>1419</v>
      </c>
      <c r="D39" s="166">
        <v>457</v>
      </c>
      <c r="E39" s="166">
        <v>6821</v>
      </c>
      <c r="F39" s="166">
        <v>7814</v>
      </c>
      <c r="G39" s="166">
        <v>5392</v>
      </c>
      <c r="H39" s="166">
        <v>5206</v>
      </c>
      <c r="I39" s="167">
        <f>IFERROR(H39/G39-1,"-")</f>
        <v>-3.4495548961424372E-2</v>
      </c>
      <c r="J39" s="167">
        <f t="shared" si="23"/>
        <v>1.1859094098244143E-2</v>
      </c>
      <c r="K39" s="166">
        <v>6182</v>
      </c>
      <c r="L39" s="166">
        <v>8274</v>
      </c>
      <c r="M39" s="166">
        <v>27737</v>
      </c>
      <c r="N39" s="166">
        <v>21758</v>
      </c>
      <c r="O39" s="166">
        <v>20422</v>
      </c>
      <c r="P39" s="166">
        <v>22516</v>
      </c>
      <c r="Q39" s="167">
        <f>IFERROR(P39/O39-1,"-")</f>
        <v>0.10253648026637929</v>
      </c>
      <c r="R39" s="167">
        <f t="shared" si="25"/>
        <v>1.1294373529953215E-2</v>
      </c>
      <c r="S39" s="166">
        <v>7601</v>
      </c>
      <c r="T39" s="166">
        <v>34558</v>
      </c>
      <c r="U39" s="166">
        <v>29572</v>
      </c>
      <c r="V39" s="166">
        <v>25814</v>
      </c>
      <c r="W39" s="166">
        <v>27722</v>
      </c>
      <c r="X39" s="167">
        <f>IFERROR(W39/V39-1,"-")</f>
        <v>7.3913380336251722E-2</v>
      </c>
      <c r="Y39" s="167">
        <f>W39/W$8</f>
        <v>1.1396285457177189E-2</v>
      </c>
    </row>
    <row r="40" spans="1:25" x14ac:dyDescent="0.25">
      <c r="A40" s="57"/>
      <c r="B40" s="161" t="s">
        <v>109</v>
      </c>
      <c r="C40" s="162">
        <v>37086</v>
      </c>
      <c r="D40" s="162">
        <v>4782</v>
      </c>
      <c r="E40" s="162">
        <v>85943</v>
      </c>
      <c r="F40" s="162">
        <v>99063</v>
      </c>
      <c r="G40" s="162">
        <v>102456</v>
      </c>
      <c r="H40" s="162">
        <v>98402</v>
      </c>
      <c r="I40" s="163">
        <f>IFERROR(H40/G40-1,"-")</f>
        <v>-3.9568204887951874E-2</v>
      </c>
      <c r="J40" s="163">
        <f t="shared" si="23"/>
        <v>0.22415646896953903</v>
      </c>
      <c r="K40" s="162">
        <v>100354</v>
      </c>
      <c r="L40" s="162">
        <v>24664</v>
      </c>
      <c r="M40" s="162">
        <v>279387</v>
      </c>
      <c r="N40" s="162">
        <v>317936</v>
      </c>
      <c r="O40" s="162">
        <v>343688</v>
      </c>
      <c r="P40" s="162">
        <v>364659</v>
      </c>
      <c r="Q40" s="163">
        <f>IFERROR(P40/O40-1,"-")</f>
        <v>6.1017550801890197E-2</v>
      </c>
      <c r="R40" s="163">
        <f t="shared" si="25"/>
        <v>0.18291858931689506</v>
      </c>
      <c r="S40" s="162">
        <v>137440</v>
      </c>
      <c r="T40" s="162">
        <v>365330</v>
      </c>
      <c r="U40" s="162">
        <v>416999</v>
      </c>
      <c r="V40" s="162">
        <v>446144</v>
      </c>
      <c r="W40" s="162">
        <v>463061</v>
      </c>
      <c r="X40" s="163">
        <f>IFERROR(W40/V40-1,"-")</f>
        <v>3.7918250609668691E-2</v>
      </c>
      <c r="Y40" s="163">
        <f>W40/W$8</f>
        <v>0.19036055624002332</v>
      </c>
    </row>
    <row r="41" spans="1:25" s="57" customFormat="1" x14ac:dyDescent="0.25">
      <c r="B41" s="165" t="s">
        <v>112</v>
      </c>
      <c r="C41" s="166">
        <v>18060</v>
      </c>
      <c r="D41" s="166">
        <v>386</v>
      </c>
      <c r="E41" s="166">
        <v>41618</v>
      </c>
      <c r="F41" s="166">
        <v>43653</v>
      </c>
      <c r="G41" s="166">
        <v>43405</v>
      </c>
      <c r="H41" s="166">
        <v>38732</v>
      </c>
      <c r="I41" s="167">
        <f t="shared" ref="I41:I48" si="26">IFERROR(H41/G41-1,"-")</f>
        <v>-0.10766040778712127</v>
      </c>
      <c r="J41" s="167">
        <f t="shared" si="23"/>
        <v>8.8230202192315046E-2</v>
      </c>
      <c r="K41" s="166">
        <v>48199</v>
      </c>
      <c r="L41" s="166">
        <v>2375</v>
      </c>
      <c r="M41" s="166">
        <v>145570</v>
      </c>
      <c r="N41" s="166">
        <v>168907</v>
      </c>
      <c r="O41" s="166">
        <v>190744</v>
      </c>
      <c r="P41" s="166">
        <v>200109</v>
      </c>
      <c r="Q41" s="167">
        <f t="shared" ref="Q41:Q48" si="27">IFERROR(P41/O41-1,"-")</f>
        <v>4.9097219309650608E-2</v>
      </c>
      <c r="R41" s="167">
        <f t="shared" si="25"/>
        <v>0.1003777665973267</v>
      </c>
      <c r="S41" s="166">
        <v>66259</v>
      </c>
      <c r="T41" s="166">
        <v>187188</v>
      </c>
      <c r="U41" s="166">
        <v>212560</v>
      </c>
      <c r="V41" s="166">
        <v>234149</v>
      </c>
      <c r="W41" s="166">
        <v>238841</v>
      </c>
      <c r="X41" s="167">
        <f t="shared" ref="X41:X48" si="28">IFERROR(W41/V41-1,"-")</f>
        <v>2.0038522479276066E-2</v>
      </c>
      <c r="Y41" s="167">
        <f t="shared" ref="Y41:Y48" si="29">W41/W$8</f>
        <v>9.8185564348808055E-2</v>
      </c>
    </row>
    <row r="42" spans="1:25" s="57" customFormat="1" x14ac:dyDescent="0.25">
      <c r="B42" s="165" t="s">
        <v>115</v>
      </c>
      <c r="C42" s="166">
        <v>2861</v>
      </c>
      <c r="D42" s="166">
        <v>165</v>
      </c>
      <c r="E42" s="166">
        <v>3842</v>
      </c>
      <c r="F42" s="166">
        <v>5939</v>
      </c>
      <c r="G42" s="166">
        <v>6311</v>
      </c>
      <c r="H42" s="166">
        <v>7022</v>
      </c>
      <c r="I42" s="167">
        <f t="shared" si="26"/>
        <v>0.11266043416257321</v>
      </c>
      <c r="J42" s="167">
        <f t="shared" si="23"/>
        <v>1.5995881436394618E-2</v>
      </c>
      <c r="K42" s="166">
        <v>5618</v>
      </c>
      <c r="L42" s="166">
        <v>2064</v>
      </c>
      <c r="M42" s="166">
        <v>10681</v>
      </c>
      <c r="N42" s="166">
        <v>13198</v>
      </c>
      <c r="O42" s="166">
        <v>11438</v>
      </c>
      <c r="P42" s="166">
        <v>11790</v>
      </c>
      <c r="Q42" s="167">
        <f t="shared" si="27"/>
        <v>3.0774610945969672E-2</v>
      </c>
      <c r="R42" s="167">
        <f t="shared" si="25"/>
        <v>5.9140461857411794E-3</v>
      </c>
      <c r="S42" s="166">
        <v>8479</v>
      </c>
      <c r="T42" s="166">
        <v>14523</v>
      </c>
      <c r="U42" s="166">
        <v>19137</v>
      </c>
      <c r="V42" s="166">
        <v>17749</v>
      </c>
      <c r="W42" s="166">
        <v>18812</v>
      </c>
      <c r="X42" s="167">
        <f t="shared" si="28"/>
        <v>5.9890698067496695E-2</v>
      </c>
      <c r="Y42" s="167">
        <f t="shared" si="29"/>
        <v>7.7334579763515361E-3</v>
      </c>
    </row>
    <row r="43" spans="1:25" x14ac:dyDescent="0.25">
      <c r="A43" s="57"/>
      <c r="B43" s="165" t="s">
        <v>118</v>
      </c>
      <c r="C43" s="166">
        <v>1616</v>
      </c>
      <c r="D43" s="166">
        <v>274</v>
      </c>
      <c r="E43" s="166">
        <v>2777</v>
      </c>
      <c r="F43" s="166">
        <v>4389</v>
      </c>
      <c r="G43" s="166">
        <v>4808</v>
      </c>
      <c r="H43" s="166">
        <v>4585</v>
      </c>
      <c r="I43" s="167">
        <f t="shared" si="26"/>
        <v>-4.6381031613976664E-2</v>
      </c>
      <c r="J43" s="167">
        <f t="shared" si="23"/>
        <v>1.0444476842191587E-2</v>
      </c>
      <c r="K43" s="166">
        <v>2576</v>
      </c>
      <c r="L43" s="166">
        <v>2985</v>
      </c>
      <c r="M43" s="166">
        <v>6817</v>
      </c>
      <c r="N43" s="166">
        <v>7222</v>
      </c>
      <c r="O43" s="166">
        <v>6402</v>
      </c>
      <c r="P43" s="166">
        <v>7541</v>
      </c>
      <c r="Q43" s="167">
        <f t="shared" si="27"/>
        <v>0.17791315213995618</v>
      </c>
      <c r="R43" s="167">
        <f t="shared" si="25"/>
        <v>3.7826821277925559E-3</v>
      </c>
      <c r="S43" s="166">
        <v>4192</v>
      </c>
      <c r="T43" s="166">
        <v>9594</v>
      </c>
      <c r="U43" s="166">
        <v>11611</v>
      </c>
      <c r="V43" s="166">
        <v>11210</v>
      </c>
      <c r="W43" s="166">
        <v>12126</v>
      </c>
      <c r="X43" s="167">
        <f t="shared" si="28"/>
        <v>8.1712756467439807E-2</v>
      </c>
      <c r="Y43" s="167">
        <f t="shared" si="29"/>
        <v>4.9848985446118823E-3</v>
      </c>
    </row>
    <row r="44" spans="1:25" x14ac:dyDescent="0.25">
      <c r="A44" s="57"/>
      <c r="B44" s="165" t="s">
        <v>125</v>
      </c>
      <c r="C44" s="166">
        <v>711</v>
      </c>
      <c r="D44" s="166">
        <v>81</v>
      </c>
      <c r="E44" s="166">
        <v>1709</v>
      </c>
      <c r="F44" s="166">
        <v>1794</v>
      </c>
      <c r="G44" s="166">
        <v>2135</v>
      </c>
      <c r="H44" s="166">
        <v>1701</v>
      </c>
      <c r="I44" s="167">
        <f t="shared" si="26"/>
        <v>-0.20327868852459019</v>
      </c>
      <c r="J44" s="167">
        <f t="shared" si="23"/>
        <v>3.8748211796222221E-3</v>
      </c>
      <c r="K44" s="166">
        <v>4692</v>
      </c>
      <c r="L44" s="166">
        <v>2026</v>
      </c>
      <c r="M44" s="166">
        <v>15940</v>
      </c>
      <c r="N44" s="166">
        <v>14430</v>
      </c>
      <c r="O44" s="166">
        <v>16030</v>
      </c>
      <c r="P44" s="166">
        <v>14514</v>
      </c>
      <c r="Q44" s="167">
        <f t="shared" si="27"/>
        <v>-9.4572676232064889E-2</v>
      </c>
      <c r="R44" s="167">
        <f t="shared" si="25"/>
        <v>7.2804466785282001E-3</v>
      </c>
      <c r="S44" s="166">
        <v>5403</v>
      </c>
      <c r="T44" s="166">
        <v>17649</v>
      </c>
      <c r="U44" s="166">
        <v>16224</v>
      </c>
      <c r="V44" s="166">
        <v>18165</v>
      </c>
      <c r="W44" s="166">
        <v>16215</v>
      </c>
      <c r="X44" s="167">
        <f t="shared" si="28"/>
        <v>-0.10734929810074323</v>
      </c>
      <c r="Y44" s="167">
        <f t="shared" si="29"/>
        <v>6.6658527050042606E-3</v>
      </c>
    </row>
    <row r="45" spans="1:25" x14ac:dyDescent="0.25">
      <c r="A45" s="57"/>
      <c r="B45" s="165" t="s">
        <v>121</v>
      </c>
      <c r="C45" s="166">
        <v>694</v>
      </c>
      <c r="D45" s="166">
        <v>75</v>
      </c>
      <c r="E45" s="166">
        <v>970</v>
      </c>
      <c r="F45" s="166">
        <v>1167</v>
      </c>
      <c r="G45" s="166">
        <v>1327</v>
      </c>
      <c r="H45" s="166">
        <v>1610</v>
      </c>
      <c r="I45" s="167">
        <f t="shared" si="26"/>
        <v>0.21326299924642056</v>
      </c>
      <c r="J45" s="167">
        <f t="shared" si="23"/>
        <v>3.6675262193955186E-3</v>
      </c>
      <c r="K45" s="166">
        <v>6876</v>
      </c>
      <c r="L45" s="166">
        <v>2693</v>
      </c>
      <c r="M45" s="166">
        <v>16019</v>
      </c>
      <c r="N45" s="166">
        <v>18812</v>
      </c>
      <c r="O45" s="166">
        <v>19632</v>
      </c>
      <c r="P45" s="166">
        <v>15658</v>
      </c>
      <c r="Q45" s="167">
        <f t="shared" si="27"/>
        <v>-0.20242461287693558</v>
      </c>
      <c r="R45" s="167">
        <f t="shared" si="25"/>
        <v>7.8542947562625434E-3</v>
      </c>
      <c r="S45" s="166">
        <v>7570</v>
      </c>
      <c r="T45" s="166">
        <v>16989</v>
      </c>
      <c r="U45" s="166">
        <v>19979</v>
      </c>
      <c r="V45" s="166">
        <v>20959</v>
      </c>
      <c r="W45" s="166">
        <v>17268</v>
      </c>
      <c r="X45" s="167">
        <f t="shared" si="28"/>
        <v>-0.17610573023522114</v>
      </c>
      <c r="Y45" s="167">
        <f t="shared" si="29"/>
        <v>7.0987323163745654E-3</v>
      </c>
    </row>
    <row r="46" spans="1:25" x14ac:dyDescent="0.25">
      <c r="A46" s="57"/>
      <c r="B46" s="165" t="s">
        <v>130</v>
      </c>
      <c r="C46" s="166">
        <v>1093</v>
      </c>
      <c r="D46" s="166">
        <v>9</v>
      </c>
      <c r="E46" s="166">
        <v>1519</v>
      </c>
      <c r="F46" s="166">
        <v>1605</v>
      </c>
      <c r="G46" s="166">
        <v>953</v>
      </c>
      <c r="H46" s="166">
        <v>1156</v>
      </c>
      <c r="I46" s="167">
        <f t="shared" si="26"/>
        <v>0.21301154249737664</v>
      </c>
      <c r="J46" s="167">
        <f t="shared" si="23"/>
        <v>2.6333293848579005E-3</v>
      </c>
      <c r="K46" s="166">
        <v>2222</v>
      </c>
      <c r="L46" s="166">
        <v>451</v>
      </c>
      <c r="M46" s="166">
        <v>3366</v>
      </c>
      <c r="N46" s="166">
        <v>4514</v>
      </c>
      <c r="O46" s="166">
        <v>4148</v>
      </c>
      <c r="P46" s="166">
        <v>5071</v>
      </c>
      <c r="Q46" s="167">
        <f t="shared" si="27"/>
        <v>0.22251687560270006</v>
      </c>
      <c r="R46" s="167">
        <f t="shared" si="25"/>
        <v>2.5436919599570416E-3</v>
      </c>
      <c r="S46" s="166">
        <v>3315</v>
      </c>
      <c r="T46" s="166">
        <v>4885</v>
      </c>
      <c r="U46" s="166">
        <v>6119</v>
      </c>
      <c r="V46" s="166">
        <v>5101</v>
      </c>
      <c r="W46" s="166">
        <v>6227</v>
      </c>
      <c r="X46" s="167">
        <f t="shared" si="28"/>
        <v>0.22074103117035881</v>
      </c>
      <c r="Y46" s="167">
        <f t="shared" si="29"/>
        <v>2.5598683190910599E-3</v>
      </c>
    </row>
    <row r="47" spans="1:25" x14ac:dyDescent="0.25">
      <c r="A47" s="57"/>
      <c r="B47" s="165" t="s">
        <v>133</v>
      </c>
      <c r="C47" s="166">
        <v>1061</v>
      </c>
      <c r="D47" s="166">
        <v>8</v>
      </c>
      <c r="E47" s="166">
        <v>763</v>
      </c>
      <c r="F47" s="166">
        <v>1045</v>
      </c>
      <c r="G47" s="166">
        <v>855</v>
      </c>
      <c r="H47" s="166">
        <v>747</v>
      </c>
      <c r="I47" s="167">
        <f t="shared" si="26"/>
        <v>-0.12631578947368416</v>
      </c>
      <c r="J47" s="167">
        <f t="shared" si="23"/>
        <v>1.7016410471356847E-3</v>
      </c>
      <c r="K47" s="166">
        <v>3677</v>
      </c>
      <c r="L47" s="166">
        <v>624</v>
      </c>
      <c r="M47" s="166">
        <v>3104</v>
      </c>
      <c r="N47" s="166">
        <v>4768</v>
      </c>
      <c r="O47" s="166">
        <v>4502</v>
      </c>
      <c r="P47" s="166">
        <v>3899</v>
      </c>
      <c r="Q47" s="167">
        <f t="shared" si="27"/>
        <v>-0.13394047090182137</v>
      </c>
      <c r="R47" s="167">
        <f t="shared" si="25"/>
        <v>1.9557986495508787E-3</v>
      </c>
      <c r="S47" s="166">
        <v>4738</v>
      </c>
      <c r="T47" s="166">
        <v>3867</v>
      </c>
      <c r="U47" s="166">
        <v>5813</v>
      </c>
      <c r="V47" s="166">
        <v>5357</v>
      </c>
      <c r="W47" s="166">
        <v>4646</v>
      </c>
      <c r="X47" s="167">
        <f t="shared" si="28"/>
        <v>-0.13272353929438119</v>
      </c>
      <c r="Y47" s="167">
        <f t="shared" si="29"/>
        <v>1.9099322644125685E-3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3784</v>
      </c>
      <c r="E48" s="171">
        <f t="shared" si="31"/>
        <v>32745</v>
      </c>
      <c r="F48" s="171">
        <f t="shared" si="31"/>
        <v>39471</v>
      </c>
      <c r="G48" s="171">
        <f t="shared" si="31"/>
        <v>42662</v>
      </c>
      <c r="H48" s="171">
        <f t="shared" si="31"/>
        <v>42849</v>
      </c>
      <c r="I48" s="172">
        <f t="shared" si="26"/>
        <v>4.3832919225539335E-3</v>
      </c>
      <c r="J48" s="172">
        <f t="shared" si="23"/>
        <v>9.7608590667626449E-2</v>
      </c>
      <c r="K48" s="171">
        <f t="shared" ref="K48:P48" si="32">K40-SUM(K41:K47)</f>
        <v>26494</v>
      </c>
      <c r="L48" s="171">
        <f t="shared" si="32"/>
        <v>11446</v>
      </c>
      <c r="M48" s="171">
        <f t="shared" si="32"/>
        <v>77890</v>
      </c>
      <c r="N48" s="171">
        <f t="shared" si="32"/>
        <v>86085</v>
      </c>
      <c r="O48" s="171">
        <f t="shared" si="32"/>
        <v>90792</v>
      </c>
      <c r="P48" s="171">
        <f t="shared" si="32"/>
        <v>106077</v>
      </c>
      <c r="Q48" s="172">
        <f t="shared" si="27"/>
        <v>0.16835183716627022</v>
      </c>
      <c r="R48" s="172">
        <f t="shared" si="25"/>
        <v>5.3209862361735971E-2</v>
      </c>
      <c r="S48" s="171">
        <f>S40-SUM(S41:S47)</f>
        <v>37484</v>
      </c>
      <c r="T48" s="171">
        <f>T40-SUM(T41:T47)</f>
        <v>110635</v>
      </c>
      <c r="U48" s="171">
        <f>U40-SUM(U41:U47)</f>
        <v>125556</v>
      </c>
      <c r="V48" s="171">
        <f>V40-SUM(V41:V47)</f>
        <v>133454</v>
      </c>
      <c r="W48" s="171">
        <f>W40-SUM(W41:W47)</f>
        <v>148926</v>
      </c>
      <c r="X48" s="172">
        <f t="shared" si="28"/>
        <v>0.11593507875372788</v>
      </c>
      <c r="Y48" s="172">
        <f t="shared" si="29"/>
        <v>6.1222249765369385E-2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19165</v>
      </c>
      <c r="U50" s="178">
        <f>U51+U54</f>
        <v>29890</v>
      </c>
      <c r="V50" s="178">
        <f>V51+V54</f>
        <v>25396</v>
      </c>
      <c r="W50" s="178">
        <f>W51+W54</f>
        <v>24109</v>
      </c>
      <c r="X50" s="179">
        <f>IFERROR(W50/V50-1,"-")</f>
        <v>-5.0677272011340424E-2</v>
      </c>
      <c r="Y50" s="179">
        <f>W50/W$8</f>
        <v>9.9110109691611294E-3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2543</v>
      </c>
      <c r="U51" s="162">
        <v>13313</v>
      </c>
      <c r="V51" s="162">
        <v>7143</v>
      </c>
      <c r="W51" s="162">
        <v>4759</v>
      </c>
      <c r="X51" s="163">
        <f>IFERROR(W51/V51-1,"-")</f>
        <v>-0.33375332493350129</v>
      </c>
      <c r="Y51" s="163">
        <f>W51/W$8</f>
        <v>1.9563856320145099E-3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1046</v>
      </c>
      <c r="U52" s="166">
        <v>9968</v>
      </c>
      <c r="V52" s="166">
        <v>4849</v>
      </c>
      <c r="W52" s="166">
        <v>2834</v>
      </c>
      <c r="X52" s="167">
        <f>IFERROR(W52/V52-1,"-")</f>
        <v>-0.41554959785522794</v>
      </c>
      <c r="Y52" s="167">
        <f>W52/W$8</f>
        <v>1.1650340157867453E-3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1497</v>
      </c>
      <c r="U53" s="166">
        <v>3345</v>
      </c>
      <c r="V53" s="166">
        <v>2294</v>
      </c>
      <c r="W53" s="166">
        <v>1925</v>
      </c>
      <c r="X53" s="167">
        <f>IFERROR(W53/V53-1,"-")</f>
        <v>-0.16085440278988661</v>
      </c>
      <c r="Y53" s="167">
        <f>W53/W$8</f>
        <v>7.913516162277646E-4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16622</v>
      </c>
      <c r="U54" s="162">
        <v>16577</v>
      </c>
      <c r="V54" s="162">
        <v>18253</v>
      </c>
      <c r="W54" s="162">
        <v>19350</v>
      </c>
      <c r="X54" s="163">
        <f>IFERROR(W54/V54-1,"-")</f>
        <v>6.0099709636772136E-2</v>
      </c>
      <c r="Y54" s="163">
        <f>W54/W$8</f>
        <v>7.9546253371466195E-3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6041</v>
      </c>
      <c r="U55" s="166">
        <v>5224</v>
      </c>
      <c r="V55" s="166">
        <v>6355</v>
      </c>
      <c r="W55" s="166">
        <v>6935</v>
      </c>
      <c r="X55" s="167">
        <f t="shared" ref="X55:X62" si="39">IFERROR(W55/V55-1,"-")</f>
        <v>9.1266719118804129E-2</v>
      </c>
      <c r="Y55" s="167">
        <f t="shared" ref="Y55:Y62" si="40">W55/W$8</f>
        <v>2.8509212771634014E-3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3822</v>
      </c>
      <c r="U56" s="166">
        <v>2863</v>
      </c>
      <c r="V56" s="166">
        <v>3672</v>
      </c>
      <c r="W56" s="166">
        <v>3773</v>
      </c>
      <c r="X56" s="167">
        <f t="shared" si="39"/>
        <v>2.7505446623093732E-2</v>
      </c>
      <c r="Y56" s="167">
        <f t="shared" si="40"/>
        <v>1.5510491678064186E-3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1296</v>
      </c>
      <c r="U57" s="166">
        <v>1711</v>
      </c>
      <c r="V57" s="166">
        <v>1279</v>
      </c>
      <c r="W57" s="166">
        <v>1368</v>
      </c>
      <c r="X57" s="167">
        <f t="shared" si="39"/>
        <v>6.9585613760750675E-2</v>
      </c>
      <c r="Y57" s="167">
        <f t="shared" si="40"/>
        <v>5.6237351220757498E-4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491</v>
      </c>
      <c r="U58" s="166">
        <v>384</v>
      </c>
      <c r="V58" s="166">
        <v>576</v>
      </c>
      <c r="W58" s="166">
        <v>568</v>
      </c>
      <c r="X58" s="167">
        <f t="shared" si="39"/>
        <v>-1.388888888888884E-2</v>
      </c>
      <c r="Y58" s="167">
        <f t="shared" si="40"/>
        <v>2.3350011325577676E-4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436</v>
      </c>
      <c r="U59" s="166">
        <v>372</v>
      </c>
      <c r="V59" s="166">
        <v>395</v>
      </c>
      <c r="W59" s="166">
        <v>535</v>
      </c>
      <c r="X59" s="167">
        <f t="shared" si="39"/>
        <v>0.35443037974683533</v>
      </c>
      <c r="Y59" s="167">
        <f t="shared" si="40"/>
        <v>2.1993408554901508E-4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57</v>
      </c>
      <c r="U60" s="166">
        <v>154</v>
      </c>
      <c r="V60" s="166">
        <v>84</v>
      </c>
      <c r="W60" s="166">
        <v>170</v>
      </c>
      <c r="X60" s="167">
        <f t="shared" si="39"/>
        <v>1.0238095238095237</v>
      </c>
      <c r="Y60" s="167">
        <f t="shared" si="40"/>
        <v>6.9885597277257125E-5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95</v>
      </c>
      <c r="U61" s="166">
        <v>138</v>
      </c>
      <c r="V61" s="166">
        <v>84</v>
      </c>
      <c r="W61" s="166">
        <v>415</v>
      </c>
      <c r="X61" s="167">
        <f t="shared" si="39"/>
        <v>3.9404761904761907</v>
      </c>
      <c r="Y61" s="167">
        <f t="shared" si="40"/>
        <v>1.7060307570624536E-4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4384</v>
      </c>
      <c r="U62" s="171">
        <f>U54-SUM(U55:U61)</f>
        <v>5731</v>
      </c>
      <c r="V62" s="171">
        <f>V54-SUM(V55:V61)</f>
        <v>5808</v>
      </c>
      <c r="W62" s="171">
        <f>W54-SUM(W55:W61)</f>
        <v>5586</v>
      </c>
      <c r="X62" s="172">
        <f t="shared" si="39"/>
        <v>-3.8223140495867725E-2</v>
      </c>
      <c r="Y62" s="172">
        <f t="shared" si="40"/>
        <v>2.2963585081809314E-3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18908</v>
      </c>
      <c r="M64" s="178">
        <f t="shared" si="46"/>
        <v>0</v>
      </c>
      <c r="N64" s="178">
        <f t="shared" si="46"/>
        <v>43778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85891</v>
      </c>
      <c r="U64" s="178">
        <f>U65+U68</f>
        <v>104931</v>
      </c>
      <c r="V64" s="178">
        <f>V65+V68</f>
        <v>110305</v>
      </c>
      <c r="W64" s="178">
        <f>W65+W68</f>
        <v>89955</v>
      </c>
      <c r="X64" s="179">
        <f>IFERROR(W64/V64-1,"-")</f>
        <v>-0.18448846380490458</v>
      </c>
      <c r="Y64" s="179">
        <f>W64/W$8</f>
        <v>3.6979758253386265E-2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10843</v>
      </c>
      <c r="M65" s="162">
        <v>0</v>
      </c>
      <c r="N65" s="162">
        <v>20938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26332</v>
      </c>
      <c r="U65" s="162">
        <v>26747</v>
      </c>
      <c r="V65" s="162">
        <v>31284</v>
      </c>
      <c r="W65" s="162">
        <v>24581</v>
      </c>
      <c r="X65" s="163">
        <f>IFERROR(W65/V65-1,"-")</f>
        <v>-0.21426288198440102</v>
      </c>
      <c r="Y65" s="163">
        <f>W65/W$8</f>
        <v>1.0105046274542692E-2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10492</v>
      </c>
      <c r="M66" s="166">
        <v>0</v>
      </c>
      <c r="N66" s="166">
        <v>16333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21697</v>
      </c>
      <c r="U66" s="166">
        <v>20684</v>
      </c>
      <c r="V66" s="166">
        <v>18174</v>
      </c>
      <c r="W66" s="166">
        <v>9049</v>
      </c>
      <c r="X66" s="167">
        <f>IFERROR(W66/V66-1,"-")</f>
        <v>-0.50209089908660731</v>
      </c>
      <c r="Y66" s="167">
        <f>W66/W$8</f>
        <v>3.7199692338935279E-3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351</v>
      </c>
      <c r="M67" s="166">
        <v>0</v>
      </c>
      <c r="N67" s="166">
        <v>4605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4635</v>
      </c>
      <c r="U67" s="166">
        <v>6063</v>
      </c>
      <c r="V67" s="166">
        <v>13110</v>
      </c>
      <c r="W67" s="166">
        <v>15532</v>
      </c>
      <c r="X67" s="167">
        <f>IFERROR(W67/V67-1,"-")</f>
        <v>0.184744469870328</v>
      </c>
      <c r="Y67" s="167">
        <f>W67/W$8</f>
        <v>6.3850770406491631E-3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8065</v>
      </c>
      <c r="M68" s="162">
        <v>0</v>
      </c>
      <c r="N68" s="162">
        <v>22840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59559</v>
      </c>
      <c r="U68" s="162">
        <v>78184</v>
      </c>
      <c r="V68" s="162">
        <v>79021</v>
      </c>
      <c r="W68" s="162">
        <v>65374</v>
      </c>
      <c r="X68" s="163">
        <f>IFERROR(W68/V68-1,"-")</f>
        <v>-0.17270092760152367</v>
      </c>
      <c r="Y68" s="163">
        <f>W68/W$8</f>
        <v>2.6874711978843575E-2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8508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26221</v>
      </c>
      <c r="U69" s="166">
        <v>28594</v>
      </c>
      <c r="V69" s="166">
        <v>26510</v>
      </c>
      <c r="W69" s="166">
        <v>27977</v>
      </c>
      <c r="X69" s="167">
        <f t="shared" ref="X69:X76" si="50">IFERROR(W69/V69-1,"-")</f>
        <v>5.5337608449641751E-2</v>
      </c>
      <c r="Y69" s="167">
        <f t="shared" ref="Y69:Y76" si="51">W69/W$8</f>
        <v>1.1501113853093076E-2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1213</v>
      </c>
      <c r="M70" s="166">
        <v>0</v>
      </c>
      <c r="N70" s="166">
        <v>2217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5231</v>
      </c>
      <c r="U70" s="166">
        <v>5346</v>
      </c>
      <c r="V70" s="166">
        <v>5749</v>
      </c>
      <c r="W70" s="166">
        <v>6004</v>
      </c>
      <c r="X70" s="167">
        <f t="shared" si="50"/>
        <v>4.435554009392928E-2</v>
      </c>
      <c r="Y70" s="167">
        <f t="shared" si="51"/>
        <v>2.4681948591332458E-3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1335</v>
      </c>
      <c r="M71" s="166">
        <v>0</v>
      </c>
      <c r="N71" s="166">
        <v>2578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8134</v>
      </c>
      <c r="U71" s="166">
        <v>10063</v>
      </c>
      <c r="V71" s="166">
        <v>10964</v>
      </c>
      <c r="W71" s="166">
        <v>5823</v>
      </c>
      <c r="X71" s="167">
        <f t="shared" si="50"/>
        <v>-0.46889821233126594</v>
      </c>
      <c r="Y71" s="167">
        <f t="shared" si="51"/>
        <v>2.3937872526204017E-3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661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982</v>
      </c>
      <c r="U72" s="166">
        <v>2041</v>
      </c>
      <c r="V72" s="166">
        <v>2589</v>
      </c>
      <c r="W72" s="166">
        <v>1590</v>
      </c>
      <c r="X72" s="167">
        <f t="shared" si="50"/>
        <v>-0.38586326767091539</v>
      </c>
      <c r="Y72" s="167">
        <f t="shared" si="51"/>
        <v>6.5363588041669903E-4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436</v>
      </c>
      <c r="M73" s="166">
        <v>0</v>
      </c>
      <c r="N73" s="166">
        <v>893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1715</v>
      </c>
      <c r="U73" s="166">
        <v>1829</v>
      </c>
      <c r="V73" s="166">
        <v>2185</v>
      </c>
      <c r="W73" s="166">
        <v>1749</v>
      </c>
      <c r="X73" s="167">
        <f t="shared" si="50"/>
        <v>-0.19954233409610989</v>
      </c>
      <c r="Y73" s="167">
        <f t="shared" si="51"/>
        <v>7.18999468458369E-4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24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884</v>
      </c>
      <c r="U74" s="166">
        <v>3203</v>
      </c>
      <c r="V74" s="166">
        <v>1641</v>
      </c>
      <c r="W74" s="166">
        <v>823</v>
      </c>
      <c r="X74" s="167">
        <f t="shared" si="50"/>
        <v>-0.49847653869591713</v>
      </c>
      <c r="Y74" s="167">
        <f t="shared" si="51"/>
        <v>3.3832850917166245E-4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41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929</v>
      </c>
      <c r="V75" s="166">
        <v>203</v>
      </c>
      <c r="W75" s="166">
        <v>523</v>
      </c>
      <c r="X75" s="167">
        <f t="shared" si="50"/>
        <v>1.5763546798029555</v>
      </c>
      <c r="Y75" s="167">
        <f t="shared" si="51"/>
        <v>2.1500098456473811E-4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3797</v>
      </c>
      <c r="M76" s="171">
        <f t="shared" si="54"/>
        <v>0</v>
      </c>
      <c r="N76" s="171">
        <f t="shared" si="54"/>
        <v>7918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16108</v>
      </c>
      <c r="U76" s="171">
        <f>U68-SUM(U69:U75)</f>
        <v>26179</v>
      </c>
      <c r="V76" s="171">
        <f>V68-SUM(V69:V75)</f>
        <v>29180</v>
      </c>
      <c r="W76" s="171">
        <f>W68-SUM(W69:W75)</f>
        <v>20885</v>
      </c>
      <c r="X76" s="172">
        <f t="shared" si="50"/>
        <v>-0.28427004797806721</v>
      </c>
      <c r="Y76" s="172">
        <f t="shared" si="51"/>
        <v>8.585651171385383E-3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26780</v>
      </c>
      <c r="E78" s="178">
        <f t="shared" si="55"/>
        <v>59520</v>
      </c>
      <c r="F78" s="178">
        <f t="shared" si="55"/>
        <v>59840</v>
      </c>
      <c r="G78" s="178">
        <f t="shared" si="55"/>
        <v>67558</v>
      </c>
      <c r="H78" s="178">
        <f t="shared" si="55"/>
        <v>73175</v>
      </c>
      <c r="I78" s="179">
        <f>IFERROR(H78/G78-1,"-")</f>
        <v>8.3143373101631113E-2</v>
      </c>
      <c r="J78" s="179">
        <f t="shared" ref="J78:J90" si="56">H78/H$8</f>
        <v>0.16669020565482429</v>
      </c>
      <c r="K78" s="178">
        <f t="shared" ref="K78:P78" si="57">K79+K82</f>
        <v>93394</v>
      </c>
      <c r="L78" s="178">
        <f t="shared" si="57"/>
        <v>58520</v>
      </c>
      <c r="M78" s="178">
        <f t="shared" si="57"/>
        <v>259864</v>
      </c>
      <c r="N78" s="178">
        <f t="shared" si="57"/>
        <v>307974</v>
      </c>
      <c r="O78" s="178">
        <f t="shared" si="57"/>
        <v>357459</v>
      </c>
      <c r="P78" s="178">
        <f t="shared" si="57"/>
        <v>351719</v>
      </c>
      <c r="Q78" s="179">
        <f>IFERROR(P78/O78-1,"-")</f>
        <v>-1.6057785648144307E-2</v>
      </c>
      <c r="R78" s="179">
        <f t="shared" ref="R78:R90" si="58">P78/P$8</f>
        <v>0.17642768536070413</v>
      </c>
      <c r="S78" s="178">
        <f>S79+S82</f>
        <v>116219</v>
      </c>
      <c r="T78" s="178">
        <f>T79+T82</f>
        <v>319384</v>
      </c>
      <c r="U78" s="178">
        <f>U79+U82</f>
        <v>367814</v>
      </c>
      <c r="V78" s="178">
        <f>V79+V82</f>
        <v>425017</v>
      </c>
      <c r="W78" s="178">
        <f>W79+W82</f>
        <v>424894</v>
      </c>
      <c r="X78" s="179">
        <f>IFERROR(W78/V78-1,"-")</f>
        <v>-2.8940018869838546E-4</v>
      </c>
      <c r="Y78" s="179">
        <f>W78/W$8</f>
        <v>0.17467041746778172</v>
      </c>
    </row>
    <row r="79" spans="1:25" x14ac:dyDescent="0.25">
      <c r="A79" s="57"/>
      <c r="B79" s="161" t="s">
        <v>99</v>
      </c>
      <c r="C79" s="162">
        <v>7130</v>
      </c>
      <c r="D79" s="162">
        <v>16360</v>
      </c>
      <c r="E79" s="162">
        <v>30091</v>
      </c>
      <c r="F79" s="162">
        <v>29663</v>
      </c>
      <c r="G79" s="162">
        <v>32953</v>
      </c>
      <c r="H79" s="162">
        <v>37517</v>
      </c>
      <c r="I79" s="163">
        <f>IFERROR(H79/G79-1,"-")</f>
        <v>0.13850028828938177</v>
      </c>
      <c r="J79" s="163">
        <f t="shared" si="56"/>
        <v>8.5462472778299173E-2</v>
      </c>
      <c r="K79" s="162">
        <v>33582</v>
      </c>
      <c r="L79" s="162">
        <v>35198</v>
      </c>
      <c r="M79" s="162">
        <v>129957</v>
      </c>
      <c r="N79" s="162">
        <v>137374</v>
      </c>
      <c r="O79" s="162">
        <v>141856</v>
      </c>
      <c r="P79" s="162">
        <v>141679</v>
      </c>
      <c r="Q79" s="163">
        <f>IFERROR(P79/O79-1,"-")</f>
        <v>-1.247744191292588E-3</v>
      </c>
      <c r="R79" s="163">
        <f t="shared" si="58"/>
        <v>7.1068375703954592E-2</v>
      </c>
      <c r="S79" s="162">
        <v>40712</v>
      </c>
      <c r="T79" s="162">
        <v>160048</v>
      </c>
      <c r="U79" s="162">
        <v>167037</v>
      </c>
      <c r="V79" s="162">
        <v>174809</v>
      </c>
      <c r="W79" s="162">
        <v>179196</v>
      </c>
      <c r="X79" s="163">
        <f>IFERROR(W79/V79-1,"-")</f>
        <v>2.5095961878393025E-2</v>
      </c>
      <c r="Y79" s="163">
        <f>W79/W$8</f>
        <v>7.3665996998208055E-2</v>
      </c>
    </row>
    <row r="80" spans="1:25" x14ac:dyDescent="0.25">
      <c r="A80" s="57"/>
      <c r="B80" s="165" t="s">
        <v>105</v>
      </c>
      <c r="C80" s="166">
        <v>2296</v>
      </c>
      <c r="D80" s="166">
        <v>10915</v>
      </c>
      <c r="E80" s="166">
        <v>18500</v>
      </c>
      <c r="F80" s="166">
        <v>18785</v>
      </c>
      <c r="G80" s="166">
        <v>17880</v>
      </c>
      <c r="H80" s="166">
        <v>18689</v>
      </c>
      <c r="I80" s="167">
        <f>IFERROR(H80/G80-1,"-")</f>
        <v>4.5246085011185766E-2</v>
      </c>
      <c r="J80" s="167">
        <f t="shared" si="56"/>
        <v>4.2572917710734688E-2</v>
      </c>
      <c r="K80" s="166">
        <v>4508</v>
      </c>
      <c r="L80" s="166">
        <v>8494</v>
      </c>
      <c r="M80" s="166">
        <v>21026</v>
      </c>
      <c r="N80" s="166">
        <v>16348</v>
      </c>
      <c r="O80" s="166">
        <v>26224</v>
      </c>
      <c r="P80" s="166">
        <v>20038</v>
      </c>
      <c r="Q80" s="167">
        <f>IFERROR(P80/O80-1,"-")</f>
        <v>-0.23589078706528366</v>
      </c>
      <c r="R80" s="167">
        <f t="shared" si="58"/>
        <v>1.005137043849718E-2</v>
      </c>
      <c r="S80" s="166">
        <v>6804</v>
      </c>
      <c r="T80" s="166">
        <v>39526</v>
      </c>
      <c r="U80" s="166">
        <v>35133</v>
      </c>
      <c r="V80" s="166">
        <v>44104</v>
      </c>
      <c r="W80" s="166">
        <v>38727</v>
      </c>
      <c r="X80" s="167">
        <f>IFERROR(W80/V80-1,"-")</f>
        <v>-0.12191637946671507</v>
      </c>
      <c r="Y80" s="167">
        <f>W80/W$8</f>
        <v>1.5920350151507865E-2</v>
      </c>
    </row>
    <row r="81" spans="1:25" x14ac:dyDescent="0.25">
      <c r="A81" s="57"/>
      <c r="B81" s="165" t="s">
        <v>102</v>
      </c>
      <c r="C81" s="166">
        <v>4834</v>
      </c>
      <c r="D81" s="166">
        <v>5445</v>
      </c>
      <c r="E81" s="166">
        <v>11591</v>
      </c>
      <c r="F81" s="166">
        <v>10878</v>
      </c>
      <c r="G81" s="166">
        <v>15073</v>
      </c>
      <c r="H81" s="166">
        <v>18828</v>
      </c>
      <c r="I81" s="167">
        <f>IFERROR(H81/G81-1,"-")</f>
        <v>0.24912094473561996</v>
      </c>
      <c r="J81" s="167">
        <f t="shared" si="56"/>
        <v>4.2889555067564492E-2</v>
      </c>
      <c r="K81" s="166">
        <v>29074</v>
      </c>
      <c r="L81" s="166">
        <v>26704</v>
      </c>
      <c r="M81" s="166">
        <v>108931</v>
      </c>
      <c r="N81" s="166">
        <v>121026</v>
      </c>
      <c r="O81" s="166">
        <v>115632</v>
      </c>
      <c r="P81" s="166">
        <v>121641</v>
      </c>
      <c r="Q81" s="167">
        <f>IFERROR(P81/O81-1,"-")</f>
        <v>5.1966583644665887E-2</v>
      </c>
      <c r="R81" s="167">
        <f t="shared" si="58"/>
        <v>6.1017005265457405E-2</v>
      </c>
      <c r="S81" s="166">
        <v>33908</v>
      </c>
      <c r="T81" s="166">
        <v>120522</v>
      </c>
      <c r="U81" s="166">
        <v>131904</v>
      </c>
      <c r="V81" s="166">
        <v>130705</v>
      </c>
      <c r="W81" s="166">
        <v>140469</v>
      </c>
      <c r="X81" s="167">
        <f>IFERROR(W81/V81-1,"-")</f>
        <v>7.4702574499827756E-2</v>
      </c>
      <c r="Y81" s="167">
        <f>W81/W$8</f>
        <v>5.7745646846700187E-2</v>
      </c>
    </row>
    <row r="82" spans="1:25" x14ac:dyDescent="0.25">
      <c r="A82" s="57"/>
      <c r="B82" s="161" t="s">
        <v>109</v>
      </c>
      <c r="C82" s="162">
        <v>15695</v>
      </c>
      <c r="D82" s="162">
        <v>10420</v>
      </c>
      <c r="E82" s="162">
        <v>29429</v>
      </c>
      <c r="F82" s="162">
        <v>30177</v>
      </c>
      <c r="G82" s="162">
        <v>34605</v>
      </c>
      <c r="H82" s="162">
        <v>35658</v>
      </c>
      <c r="I82" s="163">
        <f>IFERROR(H82/G82-1,"-")</f>
        <v>3.042912873862158E-2</v>
      </c>
      <c r="J82" s="163">
        <f t="shared" si="56"/>
        <v>8.1227732876525099E-2</v>
      </c>
      <c r="K82" s="162">
        <v>59812</v>
      </c>
      <c r="L82" s="162">
        <v>23322</v>
      </c>
      <c r="M82" s="162">
        <v>129907</v>
      </c>
      <c r="N82" s="162">
        <v>170600</v>
      </c>
      <c r="O82" s="162">
        <v>215603</v>
      </c>
      <c r="P82" s="162">
        <v>210040</v>
      </c>
      <c r="Q82" s="163">
        <f>IFERROR(P82/O82-1,"-")</f>
        <v>-2.5802052847131107E-2</v>
      </c>
      <c r="R82" s="163">
        <f t="shared" si="58"/>
        <v>0.10535930965674956</v>
      </c>
      <c r="S82" s="162">
        <v>75507</v>
      </c>
      <c r="T82" s="162">
        <v>159336</v>
      </c>
      <c r="U82" s="162">
        <v>200777</v>
      </c>
      <c r="V82" s="162">
        <v>250208</v>
      </c>
      <c r="W82" s="162">
        <v>245698</v>
      </c>
      <c r="X82" s="163">
        <f>IFERROR(W82/V82-1,"-")</f>
        <v>-1.8025003197339795E-2</v>
      </c>
      <c r="Y82" s="163">
        <f>W82/W$8</f>
        <v>0.10100442046957366</v>
      </c>
    </row>
    <row r="83" spans="1:25" s="57" customFormat="1" x14ac:dyDescent="0.25">
      <c r="B83" s="165" t="s">
        <v>112</v>
      </c>
      <c r="C83" s="166">
        <v>2122</v>
      </c>
      <c r="D83" s="166">
        <v>1317</v>
      </c>
      <c r="E83" s="166">
        <v>3123</v>
      </c>
      <c r="F83" s="166">
        <v>4052</v>
      </c>
      <c r="G83" s="166">
        <v>4998</v>
      </c>
      <c r="H83" s="166">
        <v>5030</v>
      </c>
      <c r="I83" s="167">
        <f t="shared" ref="I83:I90" si="59">IFERROR(H83/G83-1,"-")</f>
        <v>6.4025610244098363E-3</v>
      </c>
      <c r="J83" s="167">
        <f t="shared" si="56"/>
        <v>1.1458171977366123E-2</v>
      </c>
      <c r="K83" s="166">
        <v>12866</v>
      </c>
      <c r="L83" s="166">
        <v>1201</v>
      </c>
      <c r="M83" s="166">
        <v>29342</v>
      </c>
      <c r="N83" s="166">
        <v>38561</v>
      </c>
      <c r="O83" s="166">
        <v>48398</v>
      </c>
      <c r="P83" s="166">
        <v>51163</v>
      </c>
      <c r="Q83" s="167">
        <f t="shared" ref="Q83:Q90" si="60">IFERROR(P83/O83-1,"-")</f>
        <v>5.71304599363609E-2</v>
      </c>
      <c r="R83" s="167">
        <f t="shared" si="58"/>
        <v>2.5664151399582356E-2</v>
      </c>
      <c r="S83" s="166">
        <v>14988</v>
      </c>
      <c r="T83" s="166">
        <v>32465</v>
      </c>
      <c r="U83" s="166">
        <v>42613</v>
      </c>
      <c r="V83" s="166">
        <v>53396</v>
      </c>
      <c r="W83" s="166">
        <v>56193</v>
      </c>
      <c r="X83" s="167">
        <f t="shared" ref="X83:X90" si="61">IFERROR(W83/V83-1,"-")</f>
        <v>5.2382200913926091E-2</v>
      </c>
      <c r="Y83" s="167">
        <f t="shared" ref="Y83:Y90" si="62">W83/W$8</f>
        <v>2.3100478634122998E-2</v>
      </c>
    </row>
    <row r="84" spans="1:25" s="57" customFormat="1" x14ac:dyDescent="0.25">
      <c r="B84" s="165" t="s">
        <v>115</v>
      </c>
      <c r="C84" s="166">
        <v>4630</v>
      </c>
      <c r="D84" s="166">
        <v>2148</v>
      </c>
      <c r="E84" s="166">
        <v>7408</v>
      </c>
      <c r="F84" s="166">
        <v>8395</v>
      </c>
      <c r="G84" s="166">
        <v>8668</v>
      </c>
      <c r="H84" s="166">
        <v>8232</v>
      </c>
      <c r="I84" s="167">
        <f t="shared" si="59"/>
        <v>-5.0299953853253365E-2</v>
      </c>
      <c r="J84" s="167">
        <f t="shared" si="56"/>
        <v>1.8752221017431001E-2</v>
      </c>
      <c r="K84" s="166">
        <v>23780</v>
      </c>
      <c r="L84" s="166">
        <v>5339</v>
      </c>
      <c r="M84" s="166">
        <v>44573</v>
      </c>
      <c r="N84" s="166">
        <v>54081</v>
      </c>
      <c r="O84" s="166">
        <v>62299</v>
      </c>
      <c r="P84" s="166">
        <v>59397</v>
      </c>
      <c r="Q84" s="167">
        <f t="shared" si="60"/>
        <v>-4.6581807091606642E-2</v>
      </c>
      <c r="R84" s="167">
        <f t="shared" si="58"/>
        <v>2.9794453036002446E-2</v>
      </c>
      <c r="S84" s="166">
        <v>28410</v>
      </c>
      <c r="T84" s="166">
        <v>51981</v>
      </c>
      <c r="U84" s="166">
        <v>62476</v>
      </c>
      <c r="V84" s="166">
        <v>70967</v>
      </c>
      <c r="W84" s="166">
        <v>67629</v>
      </c>
      <c r="X84" s="167">
        <f t="shared" si="61"/>
        <v>-4.7035946284892938E-2</v>
      </c>
      <c r="Y84" s="167">
        <f t="shared" si="62"/>
        <v>2.7801723872138955E-2</v>
      </c>
    </row>
    <row r="85" spans="1:25" x14ac:dyDescent="0.25">
      <c r="A85" s="57"/>
      <c r="B85" s="165" t="s">
        <v>118</v>
      </c>
      <c r="C85" s="166">
        <v>1312</v>
      </c>
      <c r="D85" s="166">
        <v>2539</v>
      </c>
      <c r="E85" s="166">
        <v>3664</v>
      </c>
      <c r="F85" s="166">
        <v>3432</v>
      </c>
      <c r="G85" s="166">
        <v>3485</v>
      </c>
      <c r="H85" s="166">
        <v>3600</v>
      </c>
      <c r="I85" s="167">
        <f t="shared" si="59"/>
        <v>3.2998565279770409E-2</v>
      </c>
      <c r="J85" s="167">
        <f t="shared" si="56"/>
        <v>8.2006797452322151E-3</v>
      </c>
      <c r="K85" s="166">
        <v>3742</v>
      </c>
      <c r="L85" s="166">
        <v>3622</v>
      </c>
      <c r="M85" s="166">
        <v>11214</v>
      </c>
      <c r="N85" s="166">
        <v>16450</v>
      </c>
      <c r="O85" s="166">
        <v>27519</v>
      </c>
      <c r="P85" s="166">
        <v>23902</v>
      </c>
      <c r="Q85" s="167">
        <f t="shared" si="60"/>
        <v>-0.13143646208074422</v>
      </c>
      <c r="R85" s="167">
        <f t="shared" si="58"/>
        <v>1.1989612547208284E-2</v>
      </c>
      <c r="S85" s="166">
        <v>5054</v>
      </c>
      <c r="T85" s="166">
        <v>14878</v>
      </c>
      <c r="U85" s="166">
        <v>19882</v>
      </c>
      <c r="V85" s="166">
        <v>31004</v>
      </c>
      <c r="W85" s="166">
        <v>27502</v>
      </c>
      <c r="X85" s="167">
        <f t="shared" si="61"/>
        <v>-0.11295316733324734</v>
      </c>
      <c r="Y85" s="167">
        <f t="shared" si="62"/>
        <v>1.1305845272465444E-2</v>
      </c>
    </row>
    <row r="86" spans="1:25" x14ac:dyDescent="0.25">
      <c r="A86" s="57"/>
      <c r="B86" s="165" t="s">
        <v>125</v>
      </c>
      <c r="C86" s="166">
        <v>223</v>
      </c>
      <c r="D86" s="166">
        <v>137</v>
      </c>
      <c r="E86" s="166">
        <v>743</v>
      </c>
      <c r="F86" s="166">
        <v>644</v>
      </c>
      <c r="G86" s="166">
        <v>844</v>
      </c>
      <c r="H86" s="166">
        <v>845</v>
      </c>
      <c r="I86" s="167">
        <f t="shared" si="59"/>
        <v>1.1848341232227888E-3</v>
      </c>
      <c r="J86" s="167">
        <f t="shared" si="56"/>
        <v>1.9248817735336729E-3</v>
      </c>
      <c r="K86" s="166">
        <v>951</v>
      </c>
      <c r="L86" s="166">
        <v>565</v>
      </c>
      <c r="M86" s="166">
        <v>2492</v>
      </c>
      <c r="N86" s="166">
        <v>2805</v>
      </c>
      <c r="O86" s="166">
        <v>5875</v>
      </c>
      <c r="P86" s="166">
        <v>6021</v>
      </c>
      <c r="Q86" s="167">
        <f t="shared" si="60"/>
        <v>2.485106382978719E-2</v>
      </c>
      <c r="R86" s="167">
        <f t="shared" si="58"/>
        <v>3.0202266398937777E-3</v>
      </c>
      <c r="S86" s="166">
        <v>1174</v>
      </c>
      <c r="T86" s="166">
        <v>3235</v>
      </c>
      <c r="U86" s="166">
        <v>3449</v>
      </c>
      <c r="V86" s="166">
        <v>6719</v>
      </c>
      <c r="W86" s="166">
        <v>6866</v>
      </c>
      <c r="X86" s="167">
        <f t="shared" si="61"/>
        <v>2.1878255692811432E-2</v>
      </c>
      <c r="Y86" s="167">
        <f t="shared" si="62"/>
        <v>2.8225559465038085E-3</v>
      </c>
    </row>
    <row r="87" spans="1:25" x14ac:dyDescent="0.25">
      <c r="A87" s="57"/>
      <c r="B87" s="165" t="s">
        <v>121</v>
      </c>
      <c r="C87" s="166">
        <v>139</v>
      </c>
      <c r="D87" s="166">
        <v>230</v>
      </c>
      <c r="E87" s="166">
        <v>550</v>
      </c>
      <c r="F87" s="166">
        <v>429</v>
      </c>
      <c r="G87" s="166">
        <v>434</v>
      </c>
      <c r="H87" s="166">
        <v>466</v>
      </c>
      <c r="I87" s="167">
        <f t="shared" si="59"/>
        <v>7.3732718894009119E-2</v>
      </c>
      <c r="J87" s="167">
        <f t="shared" si="56"/>
        <v>1.0615324336883923E-3</v>
      </c>
      <c r="K87" s="166">
        <v>854</v>
      </c>
      <c r="L87" s="166">
        <v>710</v>
      </c>
      <c r="M87" s="166">
        <v>2378</v>
      </c>
      <c r="N87" s="166">
        <v>2782</v>
      </c>
      <c r="O87" s="166">
        <v>3908</v>
      </c>
      <c r="P87" s="166">
        <v>3781</v>
      </c>
      <c r="Q87" s="167">
        <f t="shared" si="60"/>
        <v>-3.2497441146366435E-2</v>
      </c>
      <c r="R87" s="167">
        <f t="shared" si="58"/>
        <v>1.8966080261482103E-3</v>
      </c>
      <c r="S87" s="166">
        <v>993</v>
      </c>
      <c r="T87" s="166">
        <v>2928</v>
      </c>
      <c r="U87" s="166">
        <v>3211</v>
      </c>
      <c r="V87" s="166">
        <v>4342</v>
      </c>
      <c r="W87" s="166">
        <v>4247</v>
      </c>
      <c r="X87" s="167">
        <f t="shared" si="61"/>
        <v>-2.1879318286503913E-2</v>
      </c>
      <c r="Y87" s="167">
        <f t="shared" si="62"/>
        <v>1.7459066566853591E-3</v>
      </c>
    </row>
    <row r="88" spans="1:25" x14ac:dyDescent="0.25">
      <c r="A88" s="57"/>
      <c r="B88" s="165" t="s">
        <v>130</v>
      </c>
      <c r="C88" s="166">
        <v>282</v>
      </c>
      <c r="D88" s="166">
        <v>63</v>
      </c>
      <c r="E88" s="166">
        <v>262</v>
      </c>
      <c r="F88" s="166">
        <v>289</v>
      </c>
      <c r="G88" s="166">
        <v>329</v>
      </c>
      <c r="H88" s="166">
        <v>349</v>
      </c>
      <c r="I88" s="167">
        <f t="shared" si="59"/>
        <v>6.07902735562309E-2</v>
      </c>
      <c r="J88" s="167">
        <f t="shared" si="56"/>
        <v>7.9501034196834543E-4</v>
      </c>
      <c r="K88" s="166">
        <v>1406</v>
      </c>
      <c r="L88" s="166">
        <v>50</v>
      </c>
      <c r="M88" s="166">
        <v>1594</v>
      </c>
      <c r="N88" s="166">
        <v>2182</v>
      </c>
      <c r="O88" s="166">
        <v>2135</v>
      </c>
      <c r="P88" s="166">
        <v>2200</v>
      </c>
      <c r="Q88" s="167">
        <f t="shared" si="60"/>
        <v>3.0444964871194413E-2</v>
      </c>
      <c r="R88" s="167">
        <f t="shared" si="58"/>
        <v>1.1035539956429682E-3</v>
      </c>
      <c r="S88" s="166">
        <v>1688</v>
      </c>
      <c r="T88" s="166">
        <v>1856</v>
      </c>
      <c r="U88" s="166">
        <v>2471</v>
      </c>
      <c r="V88" s="166">
        <v>2464</v>
      </c>
      <c r="W88" s="166">
        <v>2549</v>
      </c>
      <c r="X88" s="167">
        <f t="shared" si="61"/>
        <v>3.4496753246753276E-2</v>
      </c>
      <c r="Y88" s="167">
        <f t="shared" si="62"/>
        <v>1.0478728674101672E-3</v>
      </c>
    </row>
    <row r="89" spans="1:25" x14ac:dyDescent="0.25">
      <c r="A89" s="57"/>
      <c r="B89" s="165" t="s">
        <v>133</v>
      </c>
      <c r="C89" s="166">
        <v>378</v>
      </c>
      <c r="D89" s="166">
        <v>102</v>
      </c>
      <c r="E89" s="166">
        <v>400</v>
      </c>
      <c r="F89" s="166">
        <v>380</v>
      </c>
      <c r="G89" s="166">
        <v>360</v>
      </c>
      <c r="H89" s="166">
        <v>447</v>
      </c>
      <c r="I89" s="167">
        <f t="shared" si="59"/>
        <v>0.2416666666666667</v>
      </c>
      <c r="J89" s="167">
        <f t="shared" si="56"/>
        <v>1.0182510683663334E-3</v>
      </c>
      <c r="K89" s="166">
        <v>1875</v>
      </c>
      <c r="L89" s="166">
        <v>117</v>
      </c>
      <c r="M89" s="166">
        <v>1140</v>
      </c>
      <c r="N89" s="166">
        <v>2135</v>
      </c>
      <c r="O89" s="166">
        <v>2590</v>
      </c>
      <c r="P89" s="166">
        <v>1654</v>
      </c>
      <c r="Q89" s="167">
        <f t="shared" si="60"/>
        <v>-0.36138996138996138</v>
      </c>
      <c r="R89" s="167">
        <f t="shared" si="58"/>
        <v>8.2967195854248609E-4</v>
      </c>
      <c r="S89" s="166">
        <v>2253</v>
      </c>
      <c r="T89" s="166">
        <v>1540</v>
      </c>
      <c r="U89" s="166">
        <v>2515</v>
      </c>
      <c r="V89" s="166">
        <v>2950</v>
      </c>
      <c r="W89" s="166">
        <v>2101</v>
      </c>
      <c r="X89" s="167">
        <f t="shared" si="61"/>
        <v>-0.28779661016949154</v>
      </c>
      <c r="Y89" s="167">
        <f t="shared" si="62"/>
        <v>8.6370376399716019E-4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3884</v>
      </c>
      <c r="E90" s="171">
        <f t="shared" si="64"/>
        <v>13279</v>
      </c>
      <c r="F90" s="171">
        <f t="shared" si="64"/>
        <v>12556</v>
      </c>
      <c r="G90" s="171">
        <f t="shared" si="64"/>
        <v>15487</v>
      </c>
      <c r="H90" s="171">
        <f t="shared" si="64"/>
        <v>16689</v>
      </c>
      <c r="I90" s="172">
        <f t="shared" si="59"/>
        <v>7.7613482275456835E-2</v>
      </c>
      <c r="J90" s="172">
        <f t="shared" si="56"/>
        <v>3.8016984518939013E-2</v>
      </c>
      <c r="K90" s="171">
        <f t="shared" ref="K90:P90" si="65">K82-SUM(K83:K89)</f>
        <v>14338</v>
      </c>
      <c r="L90" s="171">
        <f t="shared" si="65"/>
        <v>11718</v>
      </c>
      <c r="M90" s="171">
        <f t="shared" si="65"/>
        <v>37174</v>
      </c>
      <c r="N90" s="171">
        <f t="shared" si="65"/>
        <v>51604</v>
      </c>
      <c r="O90" s="171">
        <f t="shared" si="65"/>
        <v>62879</v>
      </c>
      <c r="P90" s="171">
        <f t="shared" si="65"/>
        <v>61922</v>
      </c>
      <c r="Q90" s="172">
        <f t="shared" si="60"/>
        <v>-1.521970769255232E-2</v>
      </c>
      <c r="R90" s="172">
        <f t="shared" si="58"/>
        <v>3.1061032053729034E-2</v>
      </c>
      <c r="S90" s="171">
        <f>S82-SUM(S83:S89)</f>
        <v>20947</v>
      </c>
      <c r="T90" s="171">
        <f>T82-SUM(T83:T89)</f>
        <v>50453</v>
      </c>
      <c r="U90" s="171">
        <f>U82-SUM(U83:U89)</f>
        <v>64160</v>
      </c>
      <c r="V90" s="171">
        <f>V82-SUM(V83:V89)</f>
        <v>78366</v>
      </c>
      <c r="W90" s="171">
        <f>W82-SUM(W83:W89)</f>
        <v>78611</v>
      </c>
      <c r="X90" s="172">
        <f t="shared" si="61"/>
        <v>3.1263558175740336E-3</v>
      </c>
      <c r="Y90" s="172">
        <f t="shared" si="62"/>
        <v>3.2316333456249763E-2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1767</v>
      </c>
      <c r="F92" s="178">
        <f t="shared" si="66"/>
        <v>4009</v>
      </c>
      <c r="G92" s="178">
        <f t="shared" si="66"/>
        <v>4579</v>
      </c>
      <c r="H92" s="178">
        <f t="shared" si="66"/>
        <v>4975</v>
      </c>
      <c r="I92" s="179">
        <f>IFERROR(H92/G92-1,"-")</f>
        <v>8.648176457741874E-2</v>
      </c>
      <c r="J92" s="179">
        <f t="shared" ref="J92:J104" si="67">H92/H$8</f>
        <v>1.1332883814591743E-2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14735</v>
      </c>
      <c r="N92" s="178">
        <f t="shared" si="68"/>
        <v>26674</v>
      </c>
      <c r="O92" s="178">
        <f t="shared" si="68"/>
        <v>29212</v>
      </c>
      <c r="P92" s="178">
        <f t="shared" si="68"/>
        <v>26934</v>
      </c>
      <c r="Q92" s="179">
        <f>IFERROR(P92/O92-1,"-")</f>
        <v>-7.7981651376146766E-2</v>
      </c>
      <c r="R92" s="179">
        <f t="shared" ref="R92:R104" si="69">P92/P$8</f>
        <v>1.3510510599385321E-2</v>
      </c>
      <c r="S92" s="178">
        <f>S93+S96</f>
        <v>12754</v>
      </c>
      <c r="T92" s="178">
        <f>T93+T96</f>
        <v>28946</v>
      </c>
      <c r="U92" s="178">
        <f>U93+U96</f>
        <v>35023</v>
      </c>
      <c r="V92" s="178">
        <f>V93+V96</f>
        <v>33791</v>
      </c>
      <c r="W92" s="178">
        <f>W93+W96</f>
        <v>31909</v>
      </c>
      <c r="X92" s="179">
        <f>IFERROR(W92/V92-1,"-")</f>
        <v>-5.5695303483175973E-2</v>
      </c>
      <c r="Y92" s="179">
        <f>W92/W$8</f>
        <v>1.3117526608941164E-2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1440</v>
      </c>
      <c r="F93" s="162">
        <v>2733</v>
      </c>
      <c r="G93" s="162">
        <v>3245</v>
      </c>
      <c r="H93" s="162">
        <v>3563</v>
      </c>
      <c r="I93" s="163">
        <f>IFERROR(H93/G93-1,"-")</f>
        <v>9.7996918335901295E-2</v>
      </c>
      <c r="J93" s="163">
        <f t="shared" si="67"/>
        <v>8.1163949811839959E-3</v>
      </c>
      <c r="K93" s="162">
        <v>4723</v>
      </c>
      <c r="L93" s="162">
        <v>0</v>
      </c>
      <c r="M93" s="162">
        <v>10540</v>
      </c>
      <c r="N93" s="162">
        <v>17187</v>
      </c>
      <c r="O93" s="162">
        <v>17098</v>
      </c>
      <c r="P93" s="162">
        <v>15527</v>
      </c>
      <c r="Q93" s="163">
        <f>IFERROR(P93/O93-1,"-")</f>
        <v>-9.1882091472686889E-2</v>
      </c>
      <c r="R93" s="163">
        <f t="shared" si="69"/>
        <v>7.7885831319765304E-3</v>
      </c>
      <c r="S93" s="162">
        <v>7454</v>
      </c>
      <c r="T93" s="162">
        <v>18683</v>
      </c>
      <c r="U93" s="162">
        <v>23106</v>
      </c>
      <c r="V93" s="162">
        <v>20343</v>
      </c>
      <c r="W93" s="162">
        <v>19090</v>
      </c>
      <c r="X93" s="163">
        <f>IFERROR(W93/V93-1,"-")</f>
        <v>-6.1593668583788008E-2</v>
      </c>
      <c r="Y93" s="163">
        <f>W93/W$8</f>
        <v>7.8477414824872863E-3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1120</v>
      </c>
      <c r="F94" s="166">
        <v>1913</v>
      </c>
      <c r="G94" s="166">
        <v>2322</v>
      </c>
      <c r="H94" s="166">
        <v>2560</v>
      </c>
      <c r="I94" s="167">
        <f>IFERROR(H94/G94-1,"-")</f>
        <v>0.10249784668389328</v>
      </c>
      <c r="J94" s="167">
        <f t="shared" si="67"/>
        <v>5.8315944854984651E-3</v>
      </c>
      <c r="K94" s="166">
        <v>2176</v>
      </c>
      <c r="L94" s="166">
        <v>0</v>
      </c>
      <c r="M94" s="166">
        <v>4853</v>
      </c>
      <c r="N94" s="166">
        <v>4042</v>
      </c>
      <c r="O94" s="166">
        <v>3958</v>
      </c>
      <c r="P94" s="166">
        <v>3652</v>
      </c>
      <c r="Q94" s="167">
        <f>IFERROR(P94/O94-1,"-")</f>
        <v>-7.7311773623041979E-2</v>
      </c>
      <c r="R94" s="167">
        <f t="shared" si="69"/>
        <v>1.8318996327673271E-3</v>
      </c>
      <c r="S94" s="166">
        <v>4239</v>
      </c>
      <c r="T94" s="166">
        <v>9207</v>
      </c>
      <c r="U94" s="166">
        <v>7164</v>
      </c>
      <c r="V94" s="166">
        <v>6280</v>
      </c>
      <c r="W94" s="166">
        <v>6212</v>
      </c>
      <c r="X94" s="167">
        <f>IFERROR(W94/V94-1,"-")</f>
        <v>-1.0828025477707004E-2</v>
      </c>
      <c r="Y94" s="167">
        <f>W94/W$8</f>
        <v>2.5537019428607134E-3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320</v>
      </c>
      <c r="F95" s="166">
        <v>820</v>
      </c>
      <c r="G95" s="166">
        <v>923</v>
      </c>
      <c r="H95" s="166">
        <v>1003</v>
      </c>
      <c r="I95" s="167">
        <f>IFERROR(H95/G95-1,"-")</f>
        <v>8.6673889490790801E-2</v>
      </c>
      <c r="J95" s="167">
        <f t="shared" si="67"/>
        <v>2.2848004956855313E-3</v>
      </c>
      <c r="K95" s="166">
        <v>2547</v>
      </c>
      <c r="L95" s="166">
        <v>0</v>
      </c>
      <c r="M95" s="166">
        <v>5687</v>
      </c>
      <c r="N95" s="166">
        <v>13145</v>
      </c>
      <c r="O95" s="166">
        <v>13140</v>
      </c>
      <c r="P95" s="166">
        <v>11875</v>
      </c>
      <c r="Q95" s="167">
        <f>IFERROR(P95/O95-1,"-")</f>
        <v>-9.6270928462709238E-2</v>
      </c>
      <c r="R95" s="167">
        <f t="shared" si="69"/>
        <v>5.9566834992092034E-3</v>
      </c>
      <c r="S95" s="166">
        <v>3215</v>
      </c>
      <c r="T95" s="166">
        <v>9476</v>
      </c>
      <c r="U95" s="166">
        <v>15942</v>
      </c>
      <c r="V95" s="166">
        <v>14063</v>
      </c>
      <c r="W95" s="166">
        <v>12878</v>
      </c>
      <c r="X95" s="167">
        <f>IFERROR(W95/V95-1,"-")</f>
        <v>-8.4263670625044473E-2</v>
      </c>
      <c r="Y95" s="167">
        <f>W95/W$8</f>
        <v>5.2940395396265721E-3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327</v>
      </c>
      <c r="F96" s="162">
        <v>1276</v>
      </c>
      <c r="G96" s="162">
        <v>1334</v>
      </c>
      <c r="H96" s="162">
        <v>1412</v>
      </c>
      <c r="I96" s="163">
        <f>IFERROR(H96/G96-1,"-")</f>
        <v>5.8470764617691184E-2</v>
      </c>
      <c r="J96" s="163">
        <f t="shared" si="67"/>
        <v>3.2164888334077469E-3</v>
      </c>
      <c r="K96" s="162">
        <v>3970</v>
      </c>
      <c r="L96" s="162">
        <v>0</v>
      </c>
      <c r="M96" s="162">
        <v>4195</v>
      </c>
      <c r="N96" s="162">
        <v>9487</v>
      </c>
      <c r="O96" s="162">
        <v>12114</v>
      </c>
      <c r="P96" s="162">
        <v>11407</v>
      </c>
      <c r="Q96" s="163">
        <f>IFERROR(P96/O96-1,"-")</f>
        <v>-5.8362225524186906E-2</v>
      </c>
      <c r="R96" s="163">
        <f t="shared" si="69"/>
        <v>5.7219274674087904E-3</v>
      </c>
      <c r="S96" s="162">
        <v>5300</v>
      </c>
      <c r="T96" s="162">
        <v>10263</v>
      </c>
      <c r="U96" s="162">
        <v>11917</v>
      </c>
      <c r="V96" s="162">
        <v>13448</v>
      </c>
      <c r="W96" s="162">
        <v>12819</v>
      </c>
      <c r="X96" s="163">
        <f>IFERROR(W96/V96-1,"-")</f>
        <v>-4.6772754312908948E-2</v>
      </c>
      <c r="Y96" s="163">
        <f>W96/W$8</f>
        <v>5.2697851264538777E-3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9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1.7312546128823566E-4</v>
      </c>
      <c r="K97" s="166">
        <v>915</v>
      </c>
      <c r="L97" s="166">
        <v>0</v>
      </c>
      <c r="M97" s="166">
        <v>465</v>
      </c>
      <c r="N97" s="166">
        <v>1496</v>
      </c>
      <c r="O97" s="166">
        <v>1877</v>
      </c>
      <c r="P97" s="166">
        <v>1614</v>
      </c>
      <c r="Q97" s="167">
        <f t="shared" ref="Q97:Q104" si="71">IFERROR(P97/O97-1,"-")</f>
        <v>-0.14011720831113483</v>
      </c>
      <c r="R97" s="167">
        <f t="shared" si="69"/>
        <v>8.0960734043988662E-4</v>
      </c>
      <c r="S97" s="166">
        <v>994</v>
      </c>
      <c r="T97" s="166">
        <v>1389</v>
      </c>
      <c r="U97" s="166">
        <v>1721</v>
      </c>
      <c r="V97" s="166">
        <v>2001</v>
      </c>
      <c r="W97" s="166">
        <v>1690</v>
      </c>
      <c r="X97" s="167">
        <f t="shared" ref="X97:X104" si="72">IFERROR(W97/V97-1,"-")</f>
        <v>-0.15542228885557219</v>
      </c>
      <c r="Y97" s="167">
        <f t="shared" ref="Y97:Y104" si="73">W97/W$8</f>
        <v>6.947450552856738E-4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45</v>
      </c>
      <c r="F98" s="166">
        <v>157</v>
      </c>
      <c r="G98" s="166">
        <v>219</v>
      </c>
      <c r="H98" s="166">
        <v>208</v>
      </c>
      <c r="I98" s="167">
        <f t="shared" si="70"/>
        <v>-5.0228310502283158E-2</v>
      </c>
      <c r="J98" s="167">
        <f t="shared" si="67"/>
        <v>4.7381705194675025E-4</v>
      </c>
      <c r="K98" s="166">
        <v>772</v>
      </c>
      <c r="L98" s="166">
        <v>0</v>
      </c>
      <c r="M98" s="166">
        <v>804</v>
      </c>
      <c r="N98" s="166">
        <v>1867</v>
      </c>
      <c r="O98" s="166">
        <v>2394</v>
      </c>
      <c r="P98" s="166">
        <v>2089</v>
      </c>
      <c r="Q98" s="167">
        <f t="shared" si="71"/>
        <v>-0.12740183792815374</v>
      </c>
      <c r="R98" s="167">
        <f t="shared" si="69"/>
        <v>1.0478746804082548E-3</v>
      </c>
      <c r="S98" s="166">
        <v>1071</v>
      </c>
      <c r="T98" s="166">
        <v>1979</v>
      </c>
      <c r="U98" s="166">
        <v>2132</v>
      </c>
      <c r="V98" s="166">
        <v>2613</v>
      </c>
      <c r="W98" s="166">
        <v>2297</v>
      </c>
      <c r="X98" s="167">
        <f t="shared" si="72"/>
        <v>-0.12093379257558357</v>
      </c>
      <c r="Y98" s="167">
        <f t="shared" si="73"/>
        <v>9.4427774674035075E-4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104</v>
      </c>
      <c r="F99" s="166">
        <v>526</v>
      </c>
      <c r="G99" s="166">
        <v>386</v>
      </c>
      <c r="H99" s="166">
        <v>458</v>
      </c>
      <c r="I99" s="167">
        <f t="shared" si="70"/>
        <v>0.18652849740932642</v>
      </c>
      <c r="J99" s="167">
        <f t="shared" si="67"/>
        <v>1.0433087009212097E-3</v>
      </c>
      <c r="K99" s="166">
        <v>622</v>
      </c>
      <c r="L99" s="166">
        <v>0</v>
      </c>
      <c r="M99" s="166">
        <v>779</v>
      </c>
      <c r="N99" s="166">
        <v>1591</v>
      </c>
      <c r="O99" s="166">
        <v>1880</v>
      </c>
      <c r="P99" s="166">
        <v>1715</v>
      </c>
      <c r="Q99" s="167">
        <f t="shared" si="71"/>
        <v>-8.7765957446808485E-2</v>
      </c>
      <c r="R99" s="167">
        <f t="shared" si="69"/>
        <v>8.6027050114895025E-4</v>
      </c>
      <c r="S99" s="166">
        <v>1161</v>
      </c>
      <c r="T99" s="166">
        <v>1979</v>
      </c>
      <c r="U99" s="166">
        <v>2303</v>
      </c>
      <c r="V99" s="166">
        <v>2266</v>
      </c>
      <c r="W99" s="166">
        <v>2173</v>
      </c>
      <c r="X99" s="167">
        <f t="shared" si="72"/>
        <v>-4.1041482789055617E-2</v>
      </c>
      <c r="Y99" s="167">
        <f t="shared" si="73"/>
        <v>8.9330236990282203E-4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10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1.0478646341130054E-4</v>
      </c>
      <c r="K100" s="166">
        <v>210</v>
      </c>
      <c r="L100" s="166">
        <v>0</v>
      </c>
      <c r="M100" s="166">
        <v>302</v>
      </c>
      <c r="N100" s="166">
        <v>514</v>
      </c>
      <c r="O100" s="166">
        <v>570</v>
      </c>
      <c r="P100" s="166">
        <v>576</v>
      </c>
      <c r="Q100" s="167">
        <f t="shared" si="71"/>
        <v>1.0526315789473717E-2</v>
      </c>
      <c r="R100" s="167">
        <f t="shared" si="69"/>
        <v>2.8893050067743166E-4</v>
      </c>
      <c r="S100" s="166">
        <v>265</v>
      </c>
      <c r="T100" s="166">
        <v>714</v>
      </c>
      <c r="U100" s="166">
        <v>569</v>
      </c>
      <c r="V100" s="166">
        <v>627</v>
      </c>
      <c r="W100" s="166">
        <v>622</v>
      </c>
      <c r="X100" s="167">
        <f t="shared" si="72"/>
        <v>-7.9744816586921896E-3</v>
      </c>
      <c r="Y100" s="167">
        <f t="shared" si="73"/>
        <v>2.5569906768502313E-4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1.1162036319899405E-4</v>
      </c>
      <c r="K101" s="166">
        <v>102</v>
      </c>
      <c r="L101" s="166">
        <v>0</v>
      </c>
      <c r="M101" s="166">
        <v>184</v>
      </c>
      <c r="N101" s="166">
        <v>234</v>
      </c>
      <c r="O101" s="166">
        <v>509</v>
      </c>
      <c r="P101" s="166">
        <v>474</v>
      </c>
      <c r="Q101" s="167">
        <f t="shared" si="71"/>
        <v>-6.8762278978389046E-2</v>
      </c>
      <c r="R101" s="167">
        <f t="shared" si="69"/>
        <v>2.3776572451580314E-4</v>
      </c>
      <c r="S101" s="166">
        <v>132</v>
      </c>
      <c r="T101" s="166">
        <v>434</v>
      </c>
      <c r="U101" s="166">
        <v>336</v>
      </c>
      <c r="V101" s="166">
        <v>539</v>
      </c>
      <c r="W101" s="166">
        <v>523</v>
      </c>
      <c r="X101" s="167">
        <f t="shared" si="72"/>
        <v>-2.9684601113172504E-2</v>
      </c>
      <c r="Y101" s="167">
        <f t="shared" si="73"/>
        <v>2.1500098456473811E-4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2.7335599150774054E-5</v>
      </c>
      <c r="K102" s="166">
        <v>90</v>
      </c>
      <c r="L102" s="166">
        <v>0</v>
      </c>
      <c r="M102" s="166">
        <v>31</v>
      </c>
      <c r="N102" s="166">
        <v>81</v>
      </c>
      <c r="O102" s="166">
        <v>145</v>
      </c>
      <c r="P102" s="166">
        <v>141</v>
      </c>
      <c r="Q102" s="167">
        <f t="shared" si="71"/>
        <v>-2.7586206896551779E-2</v>
      </c>
      <c r="R102" s="167">
        <f t="shared" si="69"/>
        <v>7.0727778811662963E-5</v>
      </c>
      <c r="S102" s="166">
        <v>112</v>
      </c>
      <c r="T102" s="166">
        <v>190</v>
      </c>
      <c r="U102" s="166">
        <v>96</v>
      </c>
      <c r="V102" s="166">
        <v>161</v>
      </c>
      <c r="W102" s="166">
        <v>153</v>
      </c>
      <c r="X102" s="167">
        <f t="shared" si="72"/>
        <v>-4.9689440993788803E-2</v>
      </c>
      <c r="Y102" s="167">
        <f t="shared" si="73"/>
        <v>6.2897037549531414E-5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1.8223732767182701E-5</v>
      </c>
      <c r="K103" s="166">
        <v>61</v>
      </c>
      <c r="L103" s="166">
        <v>0</v>
      </c>
      <c r="M103" s="166">
        <v>34</v>
      </c>
      <c r="N103" s="166">
        <v>155</v>
      </c>
      <c r="O103" s="166">
        <v>256</v>
      </c>
      <c r="P103" s="166">
        <v>141</v>
      </c>
      <c r="Q103" s="167">
        <f t="shared" si="71"/>
        <v>-0.44921875</v>
      </c>
      <c r="R103" s="167">
        <f t="shared" si="69"/>
        <v>7.0727778811662963E-5</v>
      </c>
      <c r="S103" s="166">
        <v>61</v>
      </c>
      <c r="T103" s="166">
        <v>103</v>
      </c>
      <c r="U103" s="166">
        <v>164</v>
      </c>
      <c r="V103" s="166">
        <v>267</v>
      </c>
      <c r="W103" s="166">
        <v>149</v>
      </c>
      <c r="X103" s="167">
        <f t="shared" si="72"/>
        <v>-0.44194756554307113</v>
      </c>
      <c r="Y103" s="167">
        <f t="shared" si="73"/>
        <v>6.1252670554772423E-5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159</v>
      </c>
      <c r="F104" s="171">
        <f t="shared" si="75"/>
        <v>446</v>
      </c>
      <c r="G104" s="171">
        <f t="shared" si="75"/>
        <v>491</v>
      </c>
      <c r="H104" s="171">
        <f t="shared" si="75"/>
        <v>555</v>
      </c>
      <c r="I104" s="172">
        <f t="shared" si="70"/>
        <v>0.13034623217922614</v>
      </c>
      <c r="J104" s="172">
        <f t="shared" si="67"/>
        <v>1.2642714607233E-3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1596</v>
      </c>
      <c r="N104" s="171">
        <f t="shared" si="76"/>
        <v>3549</v>
      </c>
      <c r="O104" s="171">
        <f t="shared" si="76"/>
        <v>4483</v>
      </c>
      <c r="P104" s="171">
        <f t="shared" si="76"/>
        <v>4657</v>
      </c>
      <c r="Q104" s="172">
        <f t="shared" si="71"/>
        <v>3.8813294668748499E-2</v>
      </c>
      <c r="R104" s="172">
        <f t="shared" si="69"/>
        <v>2.3360231625951374E-3</v>
      </c>
      <c r="S104" s="171">
        <f>S96-SUM(S97:S103)</f>
        <v>1504</v>
      </c>
      <c r="T104" s="171">
        <f>T96-SUM(T97:T103)</f>
        <v>3475</v>
      </c>
      <c r="U104" s="171">
        <f>U96-SUM(U97:U103)</f>
        <v>4596</v>
      </c>
      <c r="V104" s="171">
        <f>V96-SUM(V97:V103)</f>
        <v>4974</v>
      </c>
      <c r="W104" s="171">
        <f>W96-SUM(W97:W103)</f>
        <v>5212</v>
      </c>
      <c r="X104" s="172">
        <f t="shared" si="72"/>
        <v>4.7848813831925963E-2</v>
      </c>
      <c r="Y104" s="172">
        <f t="shared" si="73"/>
        <v>2.1426101941709659E-3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91892</v>
      </c>
      <c r="U106" s="178">
        <f>U107+U110</f>
        <v>130179</v>
      </c>
      <c r="V106" s="178">
        <f>V107+V110</f>
        <v>120964</v>
      </c>
      <c r="W106" s="178">
        <f>W107+W110</f>
        <v>134965</v>
      </c>
      <c r="X106" s="179">
        <f>IFERROR(W106/V106-1,"-")</f>
        <v>0.11574518038424664</v>
      </c>
      <c r="Y106" s="179">
        <f>W106/W$8</f>
        <v>5.5482997861911812E-2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20119</v>
      </c>
      <c r="U107" s="162">
        <v>27482</v>
      </c>
      <c r="V107" s="162">
        <v>25067</v>
      </c>
      <c r="W107" s="162">
        <v>29902</v>
      </c>
      <c r="X107" s="163">
        <f>IFERROR(W107/V107-1,"-")</f>
        <v>0.19288307336338617</v>
      </c>
      <c r="Y107" s="163">
        <f>W107/W$8</f>
        <v>1.229246546932084E-2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10100</v>
      </c>
      <c r="V108" s="166">
        <v>6918</v>
      </c>
      <c r="W108" s="166">
        <v>10796</v>
      </c>
      <c r="X108" s="167">
        <f>IFERROR(W108/V108-1,"-")</f>
        <v>0.560566637756577</v>
      </c>
      <c r="Y108" s="167">
        <f>W108/W$8</f>
        <v>4.4381465188545171E-3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14531</v>
      </c>
      <c r="U109" s="166">
        <v>17382</v>
      </c>
      <c r="V109" s="166">
        <v>18149</v>
      </c>
      <c r="W109" s="166">
        <v>19106</v>
      </c>
      <c r="X109" s="167">
        <f>IFERROR(W109/V109-1,"-")</f>
        <v>5.2730177971238135E-2</v>
      </c>
      <c r="Y109" s="167">
        <f>W109/W$8</f>
        <v>7.8543189504663227E-3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71773</v>
      </c>
      <c r="U110" s="162">
        <v>102697</v>
      </c>
      <c r="V110" s="162">
        <v>95897</v>
      </c>
      <c r="W110" s="162">
        <v>105063</v>
      </c>
      <c r="X110" s="163">
        <f>IFERROR(W110/V110-1,"-")</f>
        <v>9.5581717884813955E-2</v>
      </c>
      <c r="Y110" s="163">
        <f>W110/W$8</f>
        <v>4.3190532392590977E-2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41536</v>
      </c>
      <c r="U111" s="166">
        <v>67050</v>
      </c>
      <c r="V111" s="166">
        <v>59434</v>
      </c>
      <c r="W111" s="166">
        <v>63312</v>
      </c>
      <c r="X111" s="167">
        <f t="shared" ref="X111:X118" si="83">IFERROR(W111/V111-1,"-")</f>
        <v>6.5248847461049309E-2</v>
      </c>
      <c r="Y111" s="167">
        <f t="shared" ref="Y111:Y118" si="84">W111/W$8</f>
        <v>2.6027040793045315E-2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3443</v>
      </c>
      <c r="U112" s="166">
        <v>4626</v>
      </c>
      <c r="V112" s="166">
        <v>4236</v>
      </c>
      <c r="W112" s="166">
        <v>4808</v>
      </c>
      <c r="X112" s="167">
        <f t="shared" si="83"/>
        <v>0.13503305004721433</v>
      </c>
      <c r="Y112" s="167">
        <f t="shared" si="84"/>
        <v>1.9765291277003077E-3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4452</v>
      </c>
      <c r="U113" s="166">
        <v>8384</v>
      </c>
      <c r="V113" s="166">
        <v>6677</v>
      </c>
      <c r="W113" s="166">
        <v>8316</v>
      </c>
      <c r="X113" s="167">
        <f t="shared" si="83"/>
        <v>0.2454695222405272</v>
      </c>
      <c r="Y113" s="167">
        <f t="shared" si="84"/>
        <v>3.4186389821039428E-3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3705</v>
      </c>
      <c r="U114" s="166">
        <v>3200</v>
      </c>
      <c r="V114" s="166">
        <v>3495</v>
      </c>
      <c r="W114" s="166">
        <v>4001</v>
      </c>
      <c r="X114" s="167">
        <f t="shared" si="83"/>
        <v>0.14477825464949934</v>
      </c>
      <c r="Y114" s="167">
        <f t="shared" si="84"/>
        <v>1.644778086507681E-3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2714</v>
      </c>
      <c r="U115" s="166">
        <v>3093</v>
      </c>
      <c r="V115" s="166">
        <v>2720</v>
      </c>
      <c r="W115" s="166">
        <v>2740</v>
      </c>
      <c r="X115" s="167">
        <f t="shared" si="83"/>
        <v>7.3529411764705621E-3</v>
      </c>
      <c r="Y115" s="167">
        <f t="shared" si="84"/>
        <v>1.1263913914099091E-3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433</v>
      </c>
      <c r="U116" s="166">
        <v>739</v>
      </c>
      <c r="V116" s="166">
        <v>822</v>
      </c>
      <c r="W116" s="166">
        <v>810</v>
      </c>
      <c r="X116" s="167">
        <f t="shared" si="83"/>
        <v>-1.4598540145985384E-2</v>
      </c>
      <c r="Y116" s="167">
        <f t="shared" si="84"/>
        <v>3.3298431643869576E-4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628</v>
      </c>
      <c r="U117" s="166">
        <v>383</v>
      </c>
      <c r="V117" s="166">
        <v>1041</v>
      </c>
      <c r="W117" s="166">
        <v>664</v>
      </c>
      <c r="X117" s="167">
        <f t="shared" si="83"/>
        <v>-0.3621517771373679</v>
      </c>
      <c r="Y117" s="167">
        <f t="shared" si="84"/>
        <v>2.7296492112999254E-4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14862</v>
      </c>
      <c r="U118" s="171">
        <f>U110-SUM(U111:U117)</f>
        <v>15222</v>
      </c>
      <c r="V118" s="171">
        <f>V110-SUM(V111:V117)</f>
        <v>17472</v>
      </c>
      <c r="W118" s="171">
        <f>W110-SUM(W111:W117)</f>
        <v>20412</v>
      </c>
      <c r="X118" s="172">
        <f t="shared" si="83"/>
        <v>0.16826923076923084</v>
      </c>
      <c r="Y118" s="172">
        <f t="shared" si="84"/>
        <v>8.3912047742551333E-3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28331</v>
      </c>
      <c r="E120" s="178">
        <f t="shared" si="88"/>
        <v>47541</v>
      </c>
      <c r="F120" s="178">
        <f t="shared" si="88"/>
        <v>57792</v>
      </c>
      <c r="G120" s="178">
        <f t="shared" si="88"/>
        <v>61991</v>
      </c>
      <c r="H120" s="178">
        <f t="shared" si="88"/>
        <v>56371</v>
      </c>
      <c r="I120" s="179">
        <f>IFERROR(H120/G120-1,"-")</f>
        <v>-9.0658321369231021E-2</v>
      </c>
      <c r="J120" s="179">
        <f t="shared" ref="J120:J132" si="89">H120/H$8</f>
        <v>0.128411254977357</v>
      </c>
      <c r="K120" s="178">
        <f t="shared" ref="K120:P120" si="90">K121+K124</f>
        <v>26292</v>
      </c>
      <c r="L120" s="178">
        <f t="shared" si="90"/>
        <v>44870</v>
      </c>
      <c r="M120" s="178">
        <f t="shared" si="90"/>
        <v>74963</v>
      </c>
      <c r="N120" s="178">
        <f t="shared" si="90"/>
        <v>85594</v>
      </c>
      <c r="O120" s="178">
        <f t="shared" si="90"/>
        <v>85051</v>
      </c>
      <c r="P120" s="178">
        <f t="shared" si="90"/>
        <v>108263</v>
      </c>
      <c r="Q120" s="179">
        <f>IFERROR(P120/O120-1,"-")</f>
        <v>0.27291860178010841</v>
      </c>
      <c r="R120" s="179">
        <f t="shared" ref="R120:R132" si="91">P120/P$8</f>
        <v>5.4306393741043027E-2</v>
      </c>
      <c r="S120" s="178">
        <f>S121+S124</f>
        <v>52853</v>
      </c>
      <c r="T120" s="178">
        <f>T121+T124</f>
        <v>122504</v>
      </c>
      <c r="U120" s="178">
        <f>U121+U124</f>
        <v>143386</v>
      </c>
      <c r="V120" s="178">
        <f>V121+V124</f>
        <v>147042</v>
      </c>
      <c r="W120" s="178">
        <f>W121+W124</f>
        <v>164634</v>
      </c>
      <c r="X120" s="179">
        <f>IFERROR(W120/V120-1,"-")</f>
        <v>0.11963928673440249</v>
      </c>
      <c r="Y120" s="179">
        <f>W120/W$8</f>
        <v>6.7679678953787945E-2</v>
      </c>
    </row>
    <row r="121" spans="1:25" x14ac:dyDescent="0.25">
      <c r="A121" s="57"/>
      <c r="B121" s="161" t="s">
        <v>99</v>
      </c>
      <c r="C121" s="162">
        <v>12262</v>
      </c>
      <c r="D121" s="162">
        <v>15029</v>
      </c>
      <c r="E121" s="162">
        <v>27822</v>
      </c>
      <c r="F121" s="162">
        <v>36953</v>
      </c>
      <c r="G121" s="162">
        <v>42328</v>
      </c>
      <c r="H121" s="162">
        <v>36182</v>
      </c>
      <c r="I121" s="163">
        <f>IFERROR(H121/G121-1,"-")</f>
        <v>-0.14519939519939518</v>
      </c>
      <c r="J121" s="163">
        <f t="shared" si="89"/>
        <v>8.2421387372775559E-2</v>
      </c>
      <c r="K121" s="162">
        <v>14678</v>
      </c>
      <c r="L121" s="162">
        <v>33553</v>
      </c>
      <c r="M121" s="162">
        <v>47679</v>
      </c>
      <c r="N121" s="162">
        <v>51239</v>
      </c>
      <c r="O121" s="162">
        <v>49906</v>
      </c>
      <c r="P121" s="162">
        <v>69452</v>
      </c>
      <c r="Q121" s="163">
        <f>IFERROR(P121/O121-1,"-")</f>
        <v>0.39165631387007571</v>
      </c>
      <c r="R121" s="163">
        <f t="shared" si="91"/>
        <v>3.4838196411543378E-2</v>
      </c>
      <c r="S121" s="162">
        <v>26940</v>
      </c>
      <c r="T121" s="162">
        <v>75501</v>
      </c>
      <c r="U121" s="162">
        <v>88192</v>
      </c>
      <c r="V121" s="162">
        <v>92234</v>
      </c>
      <c r="W121" s="162">
        <v>105634</v>
      </c>
      <c r="X121" s="163">
        <f>IFERROR(W121/V121-1,"-")</f>
        <v>0.14528265064943513</v>
      </c>
      <c r="Y121" s="163">
        <f>W121/W$8</f>
        <v>4.342526578109282E-2</v>
      </c>
    </row>
    <row r="122" spans="1:25" x14ac:dyDescent="0.25">
      <c r="A122" s="57"/>
      <c r="B122" s="165" t="s">
        <v>105</v>
      </c>
      <c r="C122" s="166">
        <v>6450</v>
      </c>
      <c r="D122" s="166">
        <v>7441</v>
      </c>
      <c r="E122" s="166">
        <v>15703</v>
      </c>
      <c r="F122" s="166">
        <v>16162</v>
      </c>
      <c r="G122" s="166">
        <v>24488</v>
      </c>
      <c r="H122" s="166">
        <v>21876</v>
      </c>
      <c r="I122" s="167">
        <f>IFERROR(H122/G122-1,"-")</f>
        <v>-0.10666448872917345</v>
      </c>
      <c r="J122" s="167">
        <f t="shared" si="89"/>
        <v>4.98327972518611E-2</v>
      </c>
      <c r="K122" s="166">
        <v>7265</v>
      </c>
      <c r="L122" s="166">
        <v>18023</v>
      </c>
      <c r="M122" s="166">
        <v>23096</v>
      </c>
      <c r="N122" s="166">
        <v>23886</v>
      </c>
      <c r="O122" s="166">
        <v>19499</v>
      </c>
      <c r="P122" s="166">
        <v>33350</v>
      </c>
      <c r="Q122" s="167">
        <f>IFERROR(P122/O122-1,"-")</f>
        <v>0.71034412021129278</v>
      </c>
      <c r="R122" s="167">
        <f t="shared" si="91"/>
        <v>1.6728875343042269E-2</v>
      </c>
      <c r="S122" s="166">
        <v>13715</v>
      </c>
      <c r="T122" s="166">
        <v>38799</v>
      </c>
      <c r="U122" s="166">
        <v>40048</v>
      </c>
      <c r="V122" s="166">
        <v>43987</v>
      </c>
      <c r="W122" s="166">
        <v>55226</v>
      </c>
      <c r="X122" s="167">
        <f>IFERROR(W122/V122-1,"-")</f>
        <v>0.2555073089776525</v>
      </c>
      <c r="Y122" s="167">
        <f>W122/W$8</f>
        <v>2.2702952913140013E-2</v>
      </c>
    </row>
    <row r="123" spans="1:25" x14ac:dyDescent="0.25">
      <c r="A123" s="57"/>
      <c r="B123" s="165" t="s">
        <v>102</v>
      </c>
      <c r="C123" s="166">
        <v>5812</v>
      </c>
      <c r="D123" s="166">
        <v>7588</v>
      </c>
      <c r="E123" s="166">
        <v>12119</v>
      </c>
      <c r="F123" s="166">
        <v>20791</v>
      </c>
      <c r="G123" s="166">
        <v>17840</v>
      </c>
      <c r="H123" s="166">
        <v>14306</v>
      </c>
      <c r="I123" s="167">
        <f>IFERROR(H123/G123-1,"-")</f>
        <v>-0.19809417040358746</v>
      </c>
      <c r="J123" s="167">
        <f t="shared" si="89"/>
        <v>3.2588590120914467E-2</v>
      </c>
      <c r="K123" s="166">
        <v>7413</v>
      </c>
      <c r="L123" s="166">
        <v>15530</v>
      </c>
      <c r="M123" s="166">
        <v>24583</v>
      </c>
      <c r="N123" s="166">
        <v>27353</v>
      </c>
      <c r="O123" s="166">
        <v>30407</v>
      </c>
      <c r="P123" s="166">
        <v>36102</v>
      </c>
      <c r="Q123" s="167">
        <f>IFERROR(P123/O123-1,"-")</f>
        <v>0.18729239977636736</v>
      </c>
      <c r="R123" s="167">
        <f t="shared" si="91"/>
        <v>1.8109321068501109E-2</v>
      </c>
      <c r="S123" s="166">
        <v>13225</v>
      </c>
      <c r="T123" s="166">
        <v>36702</v>
      </c>
      <c r="U123" s="166">
        <v>48144</v>
      </c>
      <c r="V123" s="166">
        <v>48247</v>
      </c>
      <c r="W123" s="166">
        <v>50408</v>
      </c>
      <c r="X123" s="167">
        <f>IFERROR(W123/V123-1,"-")</f>
        <v>4.4790349659046269E-2</v>
      </c>
      <c r="Y123" s="167">
        <f>W123/W$8</f>
        <v>2.072231286795281E-2</v>
      </c>
    </row>
    <row r="124" spans="1:25" x14ac:dyDescent="0.25">
      <c r="A124" s="57"/>
      <c r="B124" s="161" t="s">
        <v>109</v>
      </c>
      <c r="C124" s="162">
        <v>14299</v>
      </c>
      <c r="D124" s="162">
        <v>13302</v>
      </c>
      <c r="E124" s="162">
        <v>19719</v>
      </c>
      <c r="F124" s="162">
        <v>20839</v>
      </c>
      <c r="G124" s="162">
        <v>19663</v>
      </c>
      <c r="H124" s="162">
        <v>20189</v>
      </c>
      <c r="I124" s="163">
        <f>IFERROR(H124/G124-1,"-")</f>
        <v>2.6750750139856505E-2</v>
      </c>
      <c r="J124" s="163">
        <f t="shared" si="89"/>
        <v>4.5989867604581444E-2</v>
      </c>
      <c r="K124" s="162">
        <v>11614</v>
      </c>
      <c r="L124" s="162">
        <v>11317</v>
      </c>
      <c r="M124" s="162">
        <v>27284</v>
      </c>
      <c r="N124" s="162">
        <v>34355</v>
      </c>
      <c r="O124" s="162">
        <v>35145</v>
      </c>
      <c r="P124" s="162">
        <v>38811</v>
      </c>
      <c r="Q124" s="163">
        <f>IFERROR(P124/O124-1,"-")</f>
        <v>0.1043107127614169</v>
      </c>
      <c r="R124" s="163">
        <f t="shared" si="91"/>
        <v>1.9468197329499653E-2</v>
      </c>
      <c r="S124" s="162">
        <v>25913</v>
      </c>
      <c r="T124" s="162">
        <v>47003</v>
      </c>
      <c r="U124" s="162">
        <v>55194</v>
      </c>
      <c r="V124" s="162">
        <v>54808</v>
      </c>
      <c r="W124" s="162">
        <v>59000</v>
      </c>
      <c r="X124" s="163">
        <f>IFERROR(W124/V124-1,"-")</f>
        <v>7.6485184644577542E-2</v>
      </c>
      <c r="Y124" s="163">
        <f>W124/W$8</f>
        <v>2.4254413172695121E-2</v>
      </c>
    </row>
    <row r="125" spans="1:25" s="57" customFormat="1" x14ac:dyDescent="0.25">
      <c r="B125" s="165" t="s">
        <v>112</v>
      </c>
      <c r="C125" s="166">
        <v>1009</v>
      </c>
      <c r="D125" s="166">
        <v>151</v>
      </c>
      <c r="E125" s="166">
        <v>1181</v>
      </c>
      <c r="F125" s="166">
        <v>1903</v>
      </c>
      <c r="G125" s="166">
        <v>1553</v>
      </c>
      <c r="H125" s="166">
        <v>1483</v>
      </c>
      <c r="I125" s="167">
        <f t="shared" ref="I125:I132" si="92">IFERROR(H125/G125-1,"-")</f>
        <v>-4.5074050225370255E-2</v>
      </c>
      <c r="J125" s="167">
        <f t="shared" si="89"/>
        <v>3.3782244617164936E-3</v>
      </c>
      <c r="K125" s="166">
        <v>1801</v>
      </c>
      <c r="L125" s="166">
        <v>638</v>
      </c>
      <c r="M125" s="166">
        <v>3615</v>
      </c>
      <c r="N125" s="166">
        <v>4792</v>
      </c>
      <c r="O125" s="166">
        <v>5090</v>
      </c>
      <c r="P125" s="166">
        <v>4626</v>
      </c>
      <c r="Q125" s="167">
        <f t="shared" ref="Q125:Q132" si="93">IFERROR(P125/O125-1,"-")</f>
        <v>-9.1159135559921389E-2</v>
      </c>
      <c r="R125" s="167">
        <f t="shared" si="91"/>
        <v>2.3204730835656232E-3</v>
      </c>
      <c r="S125" s="166">
        <v>2810</v>
      </c>
      <c r="T125" s="166">
        <v>4796</v>
      </c>
      <c r="U125" s="166">
        <v>6695</v>
      </c>
      <c r="V125" s="166">
        <v>6643</v>
      </c>
      <c r="W125" s="166">
        <v>6109</v>
      </c>
      <c r="X125" s="167">
        <f t="shared" ref="X125:X132" si="94">IFERROR(W125/V125-1,"-")</f>
        <v>-8.0385368056600903E-2</v>
      </c>
      <c r="Y125" s="167">
        <f t="shared" ref="Y125:Y132" si="95">W125/W$8</f>
        <v>2.5113594927456693E-3</v>
      </c>
    </row>
    <row r="126" spans="1:25" s="57" customFormat="1" x14ac:dyDescent="0.25">
      <c r="B126" s="165" t="s">
        <v>115</v>
      </c>
      <c r="C126" s="166">
        <v>1174</v>
      </c>
      <c r="D126" s="166">
        <v>1117</v>
      </c>
      <c r="E126" s="166">
        <v>1565</v>
      </c>
      <c r="F126" s="166">
        <v>2912</v>
      </c>
      <c r="G126" s="166">
        <v>2849</v>
      </c>
      <c r="H126" s="166">
        <v>2802</v>
      </c>
      <c r="I126" s="167">
        <f t="shared" si="92"/>
        <v>-1.6497016497016515E-2</v>
      </c>
      <c r="J126" s="167">
        <f t="shared" si="89"/>
        <v>6.3828624017057412E-3</v>
      </c>
      <c r="K126" s="166">
        <v>1720</v>
      </c>
      <c r="L126" s="166">
        <v>1466</v>
      </c>
      <c r="M126" s="166">
        <v>3542</v>
      </c>
      <c r="N126" s="166">
        <v>5201</v>
      </c>
      <c r="O126" s="166">
        <v>4813</v>
      </c>
      <c r="P126" s="166">
        <v>5731</v>
      </c>
      <c r="Q126" s="167">
        <f t="shared" si="93"/>
        <v>0.19073343029295664</v>
      </c>
      <c r="R126" s="167">
        <f t="shared" si="91"/>
        <v>2.874758158649932E-3</v>
      </c>
      <c r="S126" s="166">
        <v>2894</v>
      </c>
      <c r="T126" s="166">
        <v>5107</v>
      </c>
      <c r="U126" s="166">
        <v>8113</v>
      </c>
      <c r="V126" s="166">
        <v>7662</v>
      </c>
      <c r="W126" s="166">
        <v>8533</v>
      </c>
      <c r="X126" s="167">
        <f t="shared" si="94"/>
        <v>0.11367789089010705</v>
      </c>
      <c r="Y126" s="167">
        <f t="shared" si="95"/>
        <v>3.5078458915696184E-3</v>
      </c>
    </row>
    <row r="127" spans="1:25" x14ac:dyDescent="0.25">
      <c r="A127" s="57"/>
      <c r="B127" s="165" t="s">
        <v>118</v>
      </c>
      <c r="C127" s="166">
        <v>890</v>
      </c>
      <c r="D127" s="166">
        <v>1042</v>
      </c>
      <c r="E127" s="166">
        <v>1383</v>
      </c>
      <c r="F127" s="166">
        <v>1756</v>
      </c>
      <c r="G127" s="166">
        <v>1590</v>
      </c>
      <c r="H127" s="166">
        <v>1746</v>
      </c>
      <c r="I127" s="167">
        <f t="shared" si="92"/>
        <v>9.811320754716979E-2</v>
      </c>
      <c r="J127" s="167">
        <f t="shared" si="89"/>
        <v>3.9773296764376246E-3</v>
      </c>
      <c r="K127" s="166">
        <v>1060</v>
      </c>
      <c r="L127" s="166">
        <v>2433</v>
      </c>
      <c r="M127" s="166">
        <v>3058</v>
      </c>
      <c r="N127" s="166">
        <v>3199</v>
      </c>
      <c r="O127" s="166">
        <v>2992</v>
      </c>
      <c r="P127" s="166">
        <v>3282</v>
      </c>
      <c r="Q127" s="167">
        <f t="shared" si="93"/>
        <v>9.6925133689839571E-2</v>
      </c>
      <c r="R127" s="167">
        <f t="shared" si="91"/>
        <v>1.6463019153182825E-3</v>
      </c>
      <c r="S127" s="166">
        <v>1950</v>
      </c>
      <c r="T127" s="166">
        <v>4441</v>
      </c>
      <c r="U127" s="166">
        <v>4955</v>
      </c>
      <c r="V127" s="166">
        <v>4582</v>
      </c>
      <c r="W127" s="166">
        <v>5028</v>
      </c>
      <c r="X127" s="167">
        <f t="shared" si="94"/>
        <v>9.7337407245744245E-2</v>
      </c>
      <c r="Y127" s="167">
        <f t="shared" si="95"/>
        <v>2.0669693124120521E-3</v>
      </c>
    </row>
    <row r="128" spans="1:25" x14ac:dyDescent="0.25">
      <c r="A128" s="57"/>
      <c r="B128" s="165" t="s">
        <v>125</v>
      </c>
      <c r="C128" s="166">
        <v>261</v>
      </c>
      <c r="D128" s="166">
        <v>129</v>
      </c>
      <c r="E128" s="166">
        <v>355</v>
      </c>
      <c r="F128" s="166">
        <v>428</v>
      </c>
      <c r="G128" s="166">
        <v>368</v>
      </c>
      <c r="H128" s="166">
        <v>503</v>
      </c>
      <c r="I128" s="167">
        <f t="shared" si="92"/>
        <v>0.36684782608695654</v>
      </c>
      <c r="J128" s="167">
        <f t="shared" si="89"/>
        <v>1.1458171977366124E-3</v>
      </c>
      <c r="K128" s="166">
        <v>266</v>
      </c>
      <c r="L128" s="166">
        <v>315</v>
      </c>
      <c r="M128" s="166">
        <v>920</v>
      </c>
      <c r="N128" s="166">
        <v>1088</v>
      </c>
      <c r="O128" s="166">
        <v>1027</v>
      </c>
      <c r="P128" s="166">
        <v>1002</v>
      </c>
      <c r="Q128" s="167">
        <f t="shared" si="93"/>
        <v>-2.4342745861733239E-2</v>
      </c>
      <c r="R128" s="167">
        <f t="shared" si="91"/>
        <v>5.026186834701155E-4</v>
      </c>
      <c r="S128" s="166">
        <v>527</v>
      </c>
      <c r="T128" s="166">
        <v>1275</v>
      </c>
      <c r="U128" s="166">
        <v>1516</v>
      </c>
      <c r="V128" s="166">
        <v>1395</v>
      </c>
      <c r="W128" s="166">
        <v>1505</v>
      </c>
      <c r="X128" s="167">
        <f t="shared" si="94"/>
        <v>7.8853046594982157E-2</v>
      </c>
      <c r="Y128" s="167">
        <f t="shared" si="95"/>
        <v>6.1869308177807045E-4</v>
      </c>
    </row>
    <row r="129" spans="1:25" x14ac:dyDescent="0.25">
      <c r="A129" s="57"/>
      <c r="B129" s="165" t="s">
        <v>121</v>
      </c>
      <c r="C129" s="166">
        <v>170</v>
      </c>
      <c r="D129" s="166">
        <v>104</v>
      </c>
      <c r="E129" s="166">
        <v>302</v>
      </c>
      <c r="F129" s="166">
        <v>338</v>
      </c>
      <c r="G129" s="166">
        <v>348</v>
      </c>
      <c r="H129" s="166">
        <v>332</v>
      </c>
      <c r="I129" s="167">
        <f t="shared" si="92"/>
        <v>-4.5977011494252928E-2</v>
      </c>
      <c r="J129" s="167">
        <f t="shared" si="89"/>
        <v>7.5628490983808212E-4</v>
      </c>
      <c r="K129" s="166">
        <v>285</v>
      </c>
      <c r="L129" s="166">
        <v>284</v>
      </c>
      <c r="M129" s="166">
        <v>684</v>
      </c>
      <c r="N129" s="166">
        <v>737</v>
      </c>
      <c r="O129" s="166">
        <v>788</v>
      </c>
      <c r="P129" s="166">
        <v>981</v>
      </c>
      <c r="Q129" s="167">
        <f t="shared" si="93"/>
        <v>0.2449238578680204</v>
      </c>
      <c r="R129" s="167">
        <f t="shared" si="91"/>
        <v>4.920847589662508E-4</v>
      </c>
      <c r="S129" s="166">
        <v>455</v>
      </c>
      <c r="T129" s="166">
        <v>986</v>
      </c>
      <c r="U129" s="166">
        <v>1075</v>
      </c>
      <c r="V129" s="166">
        <v>1136</v>
      </c>
      <c r="W129" s="166">
        <v>1313</v>
      </c>
      <c r="X129" s="167">
        <f t="shared" si="94"/>
        <v>0.15580985915492951</v>
      </c>
      <c r="Y129" s="167">
        <f t="shared" si="95"/>
        <v>5.3976346602963889E-4</v>
      </c>
    </row>
    <row r="130" spans="1:25" x14ac:dyDescent="0.25">
      <c r="A130" s="57"/>
      <c r="B130" s="165" t="s">
        <v>130</v>
      </c>
      <c r="C130" s="166">
        <v>169</v>
      </c>
      <c r="D130" s="166">
        <v>21</v>
      </c>
      <c r="E130" s="166">
        <v>151</v>
      </c>
      <c r="F130" s="166">
        <v>149</v>
      </c>
      <c r="G130" s="166">
        <v>168</v>
      </c>
      <c r="H130" s="166">
        <v>193</v>
      </c>
      <c r="I130" s="167">
        <f t="shared" si="92"/>
        <v>0.14880952380952372</v>
      </c>
      <c r="J130" s="167">
        <f t="shared" si="89"/>
        <v>4.3964755300828271E-4</v>
      </c>
      <c r="K130" s="166">
        <v>461</v>
      </c>
      <c r="L130" s="166">
        <v>40</v>
      </c>
      <c r="M130" s="166">
        <v>451</v>
      </c>
      <c r="N130" s="166">
        <v>651</v>
      </c>
      <c r="O130" s="166">
        <v>736</v>
      </c>
      <c r="P130" s="166">
        <v>514</v>
      </c>
      <c r="Q130" s="167">
        <f t="shared" si="93"/>
        <v>-0.30163043478260865</v>
      </c>
      <c r="R130" s="167">
        <f t="shared" si="91"/>
        <v>2.5783034261840258E-4</v>
      </c>
      <c r="S130" s="166">
        <v>630</v>
      </c>
      <c r="T130" s="166">
        <v>602</v>
      </c>
      <c r="U130" s="166">
        <v>800</v>
      </c>
      <c r="V130" s="166">
        <v>904</v>
      </c>
      <c r="W130" s="166">
        <v>707</v>
      </c>
      <c r="X130" s="167">
        <f t="shared" si="94"/>
        <v>-0.21792035398230092</v>
      </c>
      <c r="Y130" s="167">
        <f t="shared" si="95"/>
        <v>2.9064186632365172E-4</v>
      </c>
    </row>
    <row r="131" spans="1:25" x14ac:dyDescent="0.25">
      <c r="A131" s="57"/>
      <c r="B131" s="165" t="s">
        <v>133</v>
      </c>
      <c r="C131" s="166">
        <v>146</v>
      </c>
      <c r="D131" s="166">
        <v>71</v>
      </c>
      <c r="E131" s="166">
        <v>143</v>
      </c>
      <c r="F131" s="166">
        <v>258</v>
      </c>
      <c r="G131" s="166">
        <v>183</v>
      </c>
      <c r="H131" s="166">
        <v>194</v>
      </c>
      <c r="I131" s="167">
        <f t="shared" si="92"/>
        <v>6.0109289617486406E-2</v>
      </c>
      <c r="J131" s="167">
        <f t="shared" si="89"/>
        <v>4.419255196041805E-4</v>
      </c>
      <c r="K131" s="166">
        <v>824</v>
      </c>
      <c r="L131" s="166">
        <v>95</v>
      </c>
      <c r="M131" s="166">
        <v>913</v>
      </c>
      <c r="N131" s="166">
        <v>1235</v>
      </c>
      <c r="O131" s="166">
        <v>1182</v>
      </c>
      <c r="P131" s="166">
        <v>1224</v>
      </c>
      <c r="Q131" s="167">
        <f t="shared" si="93"/>
        <v>3.5532994923857864E-2</v>
      </c>
      <c r="R131" s="167">
        <f t="shared" si="91"/>
        <v>6.1397731393954226E-4</v>
      </c>
      <c r="S131" s="166">
        <v>970</v>
      </c>
      <c r="T131" s="166">
        <v>1056</v>
      </c>
      <c r="U131" s="166">
        <v>1493</v>
      </c>
      <c r="V131" s="166">
        <v>1365</v>
      </c>
      <c r="W131" s="166">
        <v>1418</v>
      </c>
      <c r="X131" s="167">
        <f t="shared" si="94"/>
        <v>3.8827838827838912E-2</v>
      </c>
      <c r="Y131" s="167">
        <f t="shared" si="95"/>
        <v>5.8292809964206242E-4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10667</v>
      </c>
      <c r="E132" s="171">
        <f t="shared" si="97"/>
        <v>14639</v>
      </c>
      <c r="F132" s="171">
        <f t="shared" si="97"/>
        <v>13095</v>
      </c>
      <c r="G132" s="171">
        <f t="shared" si="97"/>
        <v>12604</v>
      </c>
      <c r="H132" s="171">
        <f t="shared" si="97"/>
        <v>12936</v>
      </c>
      <c r="I132" s="172">
        <f t="shared" si="92"/>
        <v>2.6340844176451883E-2</v>
      </c>
      <c r="J132" s="172">
        <f t="shared" si="89"/>
        <v>2.946777588453443E-2</v>
      </c>
      <c r="K132" s="171">
        <f t="shared" ref="K132:P132" si="98">K124-SUM(K125:K131)</f>
        <v>5197</v>
      </c>
      <c r="L132" s="171">
        <f t="shared" si="98"/>
        <v>6046</v>
      </c>
      <c r="M132" s="171">
        <f t="shared" si="98"/>
        <v>14101</v>
      </c>
      <c r="N132" s="171">
        <f t="shared" si="98"/>
        <v>17452</v>
      </c>
      <c r="O132" s="171">
        <f t="shared" si="98"/>
        <v>18517</v>
      </c>
      <c r="P132" s="171">
        <f t="shared" si="98"/>
        <v>21451</v>
      </c>
      <c r="Q132" s="172">
        <f t="shared" si="93"/>
        <v>0.15844899281741109</v>
      </c>
      <c r="R132" s="172">
        <f t="shared" si="91"/>
        <v>1.0760153072971505E-2</v>
      </c>
      <c r="S132" s="171">
        <f>S124-SUM(S125:S131)</f>
        <v>15677</v>
      </c>
      <c r="T132" s="171">
        <f>T124-SUM(T125:T131)</f>
        <v>28740</v>
      </c>
      <c r="U132" s="171">
        <f>U124-SUM(U125:U131)</f>
        <v>30547</v>
      </c>
      <c r="V132" s="171">
        <f>V124-SUM(V125:V131)</f>
        <v>31121</v>
      </c>
      <c r="W132" s="171">
        <f>W124-SUM(W125:W131)</f>
        <v>34387</v>
      </c>
      <c r="X132" s="172">
        <f t="shared" si="94"/>
        <v>0.10494521384274291</v>
      </c>
      <c r="Y132" s="172">
        <f t="shared" si="95"/>
        <v>1.4136211962194358E-2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2790</v>
      </c>
      <c r="E134" s="178">
        <f t="shared" si="99"/>
        <v>28464</v>
      </c>
      <c r="F134" s="178">
        <f t="shared" si="99"/>
        <v>27166</v>
      </c>
      <c r="G134" s="178">
        <f t="shared" si="99"/>
        <v>30519</v>
      </c>
      <c r="H134" s="178">
        <f t="shared" si="99"/>
        <v>29292</v>
      </c>
      <c r="I134" s="179">
        <f>IFERROR(H134/G134-1,"-")</f>
        <v>-4.0204462793669515E-2</v>
      </c>
      <c r="J134" s="179">
        <f t="shared" ref="J134:J146" si="100">H134/H$8</f>
        <v>6.6726197527039469E-2</v>
      </c>
      <c r="K134" s="178">
        <f t="shared" ref="K134:P134" si="101">K135+K138</f>
        <v>32534</v>
      </c>
      <c r="L134" s="178">
        <f t="shared" si="101"/>
        <v>5496</v>
      </c>
      <c r="M134" s="178">
        <f t="shared" si="101"/>
        <v>91426</v>
      </c>
      <c r="N134" s="178">
        <f t="shared" si="101"/>
        <v>103284</v>
      </c>
      <c r="O134" s="178">
        <f t="shared" si="101"/>
        <v>107994</v>
      </c>
      <c r="P134" s="178">
        <f t="shared" si="101"/>
        <v>102981</v>
      </c>
      <c r="Q134" s="179">
        <f>IFERROR(P134/O134-1,"-")</f>
        <v>-4.6419245513639629E-2</v>
      </c>
      <c r="R134" s="179">
        <f t="shared" ref="R134:R146" si="102">P134/P$8</f>
        <v>5.1656860920594773E-2</v>
      </c>
      <c r="S134" s="178">
        <f>S135+S138</f>
        <v>39287</v>
      </c>
      <c r="T134" s="178">
        <f>T135+T138</f>
        <v>119890</v>
      </c>
      <c r="U134" s="178">
        <f>U135+U138</f>
        <v>130450</v>
      </c>
      <c r="V134" s="178">
        <f>V135+V138</f>
        <v>138513</v>
      </c>
      <c r="W134" s="178">
        <f>W135+W138</f>
        <v>132273</v>
      </c>
      <c r="X134" s="179">
        <f>IFERROR(W134/V134-1,"-")</f>
        <v>-4.5049923111910029E-2</v>
      </c>
      <c r="Y134" s="179">
        <f>W134/W$8</f>
        <v>5.4376338874439011E-2</v>
      </c>
    </row>
    <row r="135" spans="1:25" x14ac:dyDescent="0.25">
      <c r="A135" s="57"/>
      <c r="B135" s="161" t="s">
        <v>99</v>
      </c>
      <c r="C135" s="162">
        <v>514</v>
      </c>
      <c r="D135" s="162">
        <v>1473</v>
      </c>
      <c r="E135" s="162">
        <v>3357</v>
      </c>
      <c r="F135" s="162">
        <v>4136</v>
      </c>
      <c r="G135" s="162">
        <v>3974</v>
      </c>
      <c r="H135" s="162">
        <v>1846</v>
      </c>
      <c r="I135" s="163">
        <f>IFERROR(H135/G135-1,"-")</f>
        <v>-0.53548062405636632</v>
      </c>
      <c r="J135" s="163">
        <f t="shared" si="100"/>
        <v>4.2051263360274082E-3</v>
      </c>
      <c r="K135" s="162">
        <v>1373</v>
      </c>
      <c r="L135" s="162">
        <v>1501</v>
      </c>
      <c r="M135" s="162">
        <v>7833</v>
      </c>
      <c r="N135" s="162">
        <v>9670</v>
      </c>
      <c r="O135" s="162">
        <v>7037</v>
      </c>
      <c r="P135" s="162">
        <v>8329</v>
      </c>
      <c r="Q135" s="163">
        <f>IFERROR(P135/O135-1,"-")</f>
        <v>0.1836009663208753</v>
      </c>
      <c r="R135" s="163">
        <f t="shared" si="102"/>
        <v>4.1779551044137647E-3</v>
      </c>
      <c r="S135" s="162">
        <v>1887</v>
      </c>
      <c r="T135" s="162">
        <v>11190</v>
      </c>
      <c r="U135" s="162">
        <v>13806</v>
      </c>
      <c r="V135" s="162">
        <v>11011</v>
      </c>
      <c r="W135" s="162">
        <v>10175</v>
      </c>
      <c r="X135" s="163">
        <f>IFERROR(W135/V135-1,"-")</f>
        <v>-7.5924075924075907E-2</v>
      </c>
      <c r="Y135" s="163">
        <f>W135/W$8</f>
        <v>4.1828585429181837E-3</v>
      </c>
    </row>
    <row r="136" spans="1:25" x14ac:dyDescent="0.25">
      <c r="A136" s="57"/>
      <c r="B136" s="165" t="s">
        <v>105</v>
      </c>
      <c r="C136" s="166">
        <v>514</v>
      </c>
      <c r="D136" s="166">
        <v>1473</v>
      </c>
      <c r="E136" s="166">
        <v>3286</v>
      </c>
      <c r="F136" s="166">
        <v>4136</v>
      </c>
      <c r="G136" s="166">
        <v>3974</v>
      </c>
      <c r="H136" s="166">
        <v>1846</v>
      </c>
      <c r="I136" s="167">
        <f>IFERROR(H136/G136-1,"-")</f>
        <v>-0.53548062405636632</v>
      </c>
      <c r="J136" s="167">
        <f t="shared" si="100"/>
        <v>4.2051263360274082E-3</v>
      </c>
      <c r="K136" s="166">
        <v>632</v>
      </c>
      <c r="L136" s="166">
        <v>0</v>
      </c>
      <c r="M136" s="166">
        <v>4234</v>
      </c>
      <c r="N136" s="166">
        <v>4783</v>
      </c>
      <c r="O136" s="166">
        <v>3118</v>
      </c>
      <c r="P136" s="166">
        <v>3893</v>
      </c>
      <c r="Q136" s="167">
        <f>IFERROR(P136/O136-1,"-")</f>
        <v>0.248556767158435</v>
      </c>
      <c r="R136" s="167">
        <f t="shared" si="102"/>
        <v>1.9527889568354887E-3</v>
      </c>
      <c r="S136" s="166">
        <v>1146</v>
      </c>
      <c r="T136" s="166">
        <v>7520</v>
      </c>
      <c r="U136" s="166">
        <v>8919</v>
      </c>
      <c r="V136" s="166">
        <v>7092</v>
      </c>
      <c r="W136" s="166">
        <v>5739</v>
      </c>
      <c r="X136" s="167">
        <f>IFERROR(W136/V136-1,"-")</f>
        <v>-0.19077834179357023</v>
      </c>
      <c r="Y136" s="167">
        <f>W136/W$8</f>
        <v>2.3592555457304628E-3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1501</v>
      </c>
      <c r="M137" s="166">
        <v>3599</v>
      </c>
      <c r="N137" s="166">
        <v>4887</v>
      </c>
      <c r="O137" s="166">
        <v>3919</v>
      </c>
      <c r="P137" s="166">
        <v>4436</v>
      </c>
      <c r="Q137" s="167">
        <f>IFERROR(P137/O137-1,"-")</f>
        <v>0.13192140852258238</v>
      </c>
      <c r="R137" s="167">
        <f t="shared" si="102"/>
        <v>2.2251661475782758E-3</v>
      </c>
      <c r="S137" s="166">
        <v>741</v>
      </c>
      <c r="T137" s="166">
        <v>3670</v>
      </c>
      <c r="U137" s="166">
        <v>4887</v>
      </c>
      <c r="V137" s="166">
        <v>3919</v>
      </c>
      <c r="W137" s="166">
        <v>4436</v>
      </c>
      <c r="X137" s="167">
        <f>IFERROR(W137/V137-1,"-")</f>
        <v>0.13192140852258238</v>
      </c>
      <c r="Y137" s="167">
        <f>W137/W$8</f>
        <v>1.8236029971877214E-3</v>
      </c>
    </row>
    <row r="138" spans="1:25" x14ac:dyDescent="0.25">
      <c r="A138" s="57"/>
      <c r="B138" s="161" t="s">
        <v>109</v>
      </c>
      <c r="C138" s="162">
        <v>6239</v>
      </c>
      <c r="D138" s="162">
        <v>1317</v>
      </c>
      <c r="E138" s="162">
        <v>25107</v>
      </c>
      <c r="F138" s="162">
        <v>23030</v>
      </c>
      <c r="G138" s="162">
        <v>26545</v>
      </c>
      <c r="H138" s="162">
        <v>27446</v>
      </c>
      <c r="I138" s="163">
        <f>IFERROR(H138/G138-1,"-")</f>
        <v>3.3942362026746942E-2</v>
      </c>
      <c r="J138" s="163">
        <f t="shared" si="100"/>
        <v>6.2521071191012051E-2</v>
      </c>
      <c r="K138" s="162">
        <v>31161</v>
      </c>
      <c r="L138" s="162">
        <v>3995</v>
      </c>
      <c r="M138" s="162">
        <v>83593</v>
      </c>
      <c r="N138" s="162">
        <v>93614</v>
      </c>
      <c r="O138" s="162">
        <v>100957</v>
      </c>
      <c r="P138" s="162">
        <v>94652</v>
      </c>
      <c r="Q138" s="163">
        <f>IFERROR(P138/O138-1,"-")</f>
        <v>-6.245233119050686E-2</v>
      </c>
      <c r="R138" s="163">
        <f t="shared" si="102"/>
        <v>4.7478905816181013E-2</v>
      </c>
      <c r="S138" s="162">
        <v>37400</v>
      </c>
      <c r="T138" s="162">
        <v>108700</v>
      </c>
      <c r="U138" s="162">
        <v>116644</v>
      </c>
      <c r="V138" s="162">
        <v>127502</v>
      </c>
      <c r="W138" s="162">
        <v>122098</v>
      </c>
      <c r="X138" s="163">
        <f>IFERROR(W138/V138-1,"-")</f>
        <v>-4.2383648883939085E-2</v>
      </c>
      <c r="Y138" s="163">
        <f>W138/W$8</f>
        <v>5.019348033152083E-2</v>
      </c>
    </row>
    <row r="139" spans="1:25" s="57" customFormat="1" x14ac:dyDescent="0.25">
      <c r="B139" s="165" t="s">
        <v>112</v>
      </c>
      <c r="C139" s="166">
        <v>3314</v>
      </c>
      <c r="D139" s="166">
        <v>189</v>
      </c>
      <c r="E139" s="166">
        <v>12522</v>
      </c>
      <c r="F139" s="166">
        <v>11768</v>
      </c>
      <c r="G139" s="166">
        <v>15180</v>
      </c>
      <c r="H139" s="166">
        <v>15582</v>
      </c>
      <c r="I139" s="167">
        <f t="shared" ref="I139:I146" si="103">IFERROR(H139/G139-1,"-")</f>
        <v>2.6482213438735247E-2</v>
      </c>
      <c r="J139" s="167">
        <f t="shared" si="100"/>
        <v>3.5495275497280106E-2</v>
      </c>
      <c r="K139" s="166">
        <v>12322</v>
      </c>
      <c r="L139" s="166">
        <v>332</v>
      </c>
      <c r="M139" s="166">
        <v>33530</v>
      </c>
      <c r="N139" s="166">
        <v>37048</v>
      </c>
      <c r="O139" s="166">
        <v>41409</v>
      </c>
      <c r="P139" s="166">
        <v>39360</v>
      </c>
      <c r="Q139" s="167">
        <f t="shared" ref="Q139:Q146" si="104">IFERROR(P139/O139-1,"-")</f>
        <v>-4.948199666739117E-2</v>
      </c>
      <c r="R139" s="167">
        <f t="shared" si="102"/>
        <v>1.974358421295783E-2</v>
      </c>
      <c r="S139" s="166">
        <v>15636</v>
      </c>
      <c r="T139" s="166">
        <v>46052</v>
      </c>
      <c r="U139" s="166">
        <v>48816</v>
      </c>
      <c r="V139" s="166">
        <v>56589</v>
      </c>
      <c r="W139" s="166">
        <v>54942</v>
      </c>
      <c r="X139" s="167">
        <f t="shared" ref="X139:X146" si="105">IFERROR(W139/V139-1,"-")</f>
        <v>-2.9104596299634244E-2</v>
      </c>
      <c r="Y139" s="167">
        <f t="shared" ref="Y139:Y146" si="106">W139/W$8</f>
        <v>2.2586202856512125E-2</v>
      </c>
    </row>
    <row r="140" spans="1:25" s="57" customFormat="1" x14ac:dyDescent="0.25">
      <c r="B140" s="165" t="s">
        <v>115</v>
      </c>
      <c r="C140" s="166">
        <v>966</v>
      </c>
      <c r="D140" s="166">
        <v>129</v>
      </c>
      <c r="E140" s="166">
        <v>808</v>
      </c>
      <c r="F140" s="166">
        <v>1099</v>
      </c>
      <c r="G140" s="166">
        <v>994</v>
      </c>
      <c r="H140" s="166">
        <v>1121</v>
      </c>
      <c r="I140" s="167">
        <f t="shared" si="103"/>
        <v>0.12776659959758541</v>
      </c>
      <c r="J140" s="167">
        <f t="shared" si="100"/>
        <v>2.5536005540014763E-3</v>
      </c>
      <c r="K140" s="166">
        <v>1709</v>
      </c>
      <c r="L140" s="166">
        <v>474</v>
      </c>
      <c r="M140" s="166">
        <v>6132</v>
      </c>
      <c r="N140" s="166">
        <v>9153</v>
      </c>
      <c r="O140" s="166">
        <v>10266</v>
      </c>
      <c r="P140" s="166">
        <v>9649</v>
      </c>
      <c r="Q140" s="167">
        <f t="shared" si="104"/>
        <v>-6.0101305279563588E-2</v>
      </c>
      <c r="R140" s="167">
        <f t="shared" si="102"/>
        <v>4.8400875017995454E-3</v>
      </c>
      <c r="S140" s="166">
        <v>2675</v>
      </c>
      <c r="T140" s="166">
        <v>6940</v>
      </c>
      <c r="U140" s="166">
        <v>10252</v>
      </c>
      <c r="V140" s="166">
        <v>11260</v>
      </c>
      <c r="W140" s="166">
        <v>10770</v>
      </c>
      <c r="X140" s="167">
        <f t="shared" si="105"/>
        <v>-4.3516873889875685E-2</v>
      </c>
      <c r="Y140" s="167">
        <f t="shared" si="106"/>
        <v>4.4274581333885845E-3</v>
      </c>
    </row>
    <row r="141" spans="1:25" x14ac:dyDescent="0.25">
      <c r="A141" s="57"/>
      <c r="B141" s="165" t="s">
        <v>118</v>
      </c>
      <c r="C141" s="166">
        <v>87</v>
      </c>
      <c r="D141" s="166">
        <v>199</v>
      </c>
      <c r="E141" s="166">
        <v>3811</v>
      </c>
      <c r="F141" s="166">
        <v>2925</v>
      </c>
      <c r="G141" s="166">
        <v>3062</v>
      </c>
      <c r="H141" s="166">
        <v>2922</v>
      </c>
      <c r="I141" s="167">
        <f t="shared" si="103"/>
        <v>-4.5721750489875923E-2</v>
      </c>
      <c r="J141" s="167">
        <f t="shared" si="100"/>
        <v>6.6562183932134819E-3</v>
      </c>
      <c r="K141" s="166">
        <v>3010</v>
      </c>
      <c r="L141" s="166">
        <v>782</v>
      </c>
      <c r="M141" s="166">
        <v>10346</v>
      </c>
      <c r="N141" s="166">
        <v>9638</v>
      </c>
      <c r="O141" s="166">
        <v>9917</v>
      </c>
      <c r="P141" s="166">
        <v>8170</v>
      </c>
      <c r="Q141" s="167">
        <f t="shared" si="104"/>
        <v>-0.17616214581022482</v>
      </c>
      <c r="R141" s="167">
        <f t="shared" si="102"/>
        <v>4.0981982474559316E-3</v>
      </c>
      <c r="S141" s="166">
        <v>3097</v>
      </c>
      <c r="T141" s="166">
        <v>14157</v>
      </c>
      <c r="U141" s="166">
        <v>12563</v>
      </c>
      <c r="V141" s="166">
        <v>12979</v>
      </c>
      <c r="W141" s="166">
        <v>11092</v>
      </c>
      <c r="X141" s="167">
        <f t="shared" si="105"/>
        <v>-0.14538870483088062</v>
      </c>
      <c r="Y141" s="167">
        <f t="shared" si="106"/>
        <v>4.5598296764666826E-3</v>
      </c>
    </row>
    <row r="142" spans="1:25" x14ac:dyDescent="0.25">
      <c r="A142" s="57"/>
      <c r="B142" s="165" t="s">
        <v>125</v>
      </c>
      <c r="C142" s="166">
        <v>94</v>
      </c>
      <c r="D142" s="166">
        <v>95</v>
      </c>
      <c r="E142" s="166">
        <v>2435</v>
      </c>
      <c r="F142" s="166">
        <v>1733</v>
      </c>
      <c r="G142" s="166">
        <v>1118</v>
      </c>
      <c r="H142" s="166">
        <v>789</v>
      </c>
      <c r="I142" s="167">
        <f t="shared" si="103"/>
        <v>-0.29427549194991054</v>
      </c>
      <c r="J142" s="167">
        <f t="shared" si="100"/>
        <v>1.7973156441633939E-3</v>
      </c>
      <c r="K142" s="166">
        <v>312</v>
      </c>
      <c r="L142" s="166">
        <v>50</v>
      </c>
      <c r="M142" s="166">
        <v>2419</v>
      </c>
      <c r="N142" s="166">
        <v>2370</v>
      </c>
      <c r="O142" s="166">
        <v>1936</v>
      </c>
      <c r="P142" s="166">
        <v>1950</v>
      </c>
      <c r="Q142" s="167">
        <f t="shared" si="104"/>
        <v>7.2314049586776896E-3</v>
      </c>
      <c r="R142" s="167">
        <f t="shared" si="102"/>
        <v>9.7815013250172173E-4</v>
      </c>
      <c r="S142" s="166">
        <v>406</v>
      </c>
      <c r="T142" s="166">
        <v>4854</v>
      </c>
      <c r="U142" s="166">
        <v>4103</v>
      </c>
      <c r="V142" s="166">
        <v>3054</v>
      </c>
      <c r="W142" s="166">
        <v>2739</v>
      </c>
      <c r="X142" s="167">
        <f t="shared" si="105"/>
        <v>-0.10314341846758346</v>
      </c>
      <c r="Y142" s="167">
        <f t="shared" si="106"/>
        <v>1.1259802996612192E-3</v>
      </c>
    </row>
    <row r="143" spans="1:25" x14ac:dyDescent="0.25">
      <c r="A143" s="57"/>
      <c r="B143" s="165" t="s">
        <v>121</v>
      </c>
      <c r="C143" s="166">
        <v>52</v>
      </c>
      <c r="D143" s="166">
        <v>89</v>
      </c>
      <c r="E143" s="166">
        <v>205</v>
      </c>
      <c r="F143" s="166">
        <v>505</v>
      </c>
      <c r="G143" s="166">
        <v>629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90</v>
      </c>
      <c r="M143" s="166">
        <v>1945</v>
      </c>
      <c r="N143" s="166">
        <v>2146</v>
      </c>
      <c r="O143" s="166">
        <v>2489</v>
      </c>
      <c r="P143" s="166">
        <v>2311</v>
      </c>
      <c r="Q143" s="167">
        <f t="shared" si="104"/>
        <v>-7.1514664523905203E-2</v>
      </c>
      <c r="R143" s="167">
        <f t="shared" si="102"/>
        <v>1.1592333108776816E-3</v>
      </c>
      <c r="S143" s="166">
        <v>671</v>
      </c>
      <c r="T143" s="166">
        <v>2150</v>
      </c>
      <c r="U143" s="166">
        <v>2651</v>
      </c>
      <c r="V143" s="166">
        <v>3118</v>
      </c>
      <c r="W143" s="166">
        <v>2311</v>
      </c>
      <c r="X143" s="167">
        <f t="shared" si="105"/>
        <v>-0.25881975625400899</v>
      </c>
      <c r="Y143" s="167">
        <f t="shared" si="106"/>
        <v>9.5003303122200727E-4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1561</v>
      </c>
      <c r="N144" s="166">
        <v>1812</v>
      </c>
      <c r="O144" s="166">
        <v>1807</v>
      </c>
      <c r="P144" s="166">
        <v>2011</v>
      </c>
      <c r="Q144" s="167">
        <f t="shared" si="104"/>
        <v>0.1128942999446596</v>
      </c>
      <c r="R144" s="167">
        <f t="shared" si="102"/>
        <v>1.008748675108186E-3</v>
      </c>
      <c r="S144" s="166">
        <v>1581</v>
      </c>
      <c r="T144" s="166">
        <v>1640</v>
      </c>
      <c r="U144" s="166">
        <v>1951</v>
      </c>
      <c r="V144" s="166">
        <v>1813</v>
      </c>
      <c r="W144" s="166">
        <v>2011</v>
      </c>
      <c r="X144" s="167">
        <f t="shared" si="105"/>
        <v>0.10921125206839499</v>
      </c>
      <c r="Y144" s="167">
        <f t="shared" si="106"/>
        <v>8.2670550661508285E-4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4</v>
      </c>
      <c r="M145" s="166">
        <v>686</v>
      </c>
      <c r="N145" s="166">
        <v>1243</v>
      </c>
      <c r="O145" s="166">
        <v>1108</v>
      </c>
      <c r="P145" s="166">
        <v>814</v>
      </c>
      <c r="Q145" s="167">
        <f t="shared" si="104"/>
        <v>-0.26534296028880866</v>
      </c>
      <c r="R145" s="167">
        <f t="shared" si="102"/>
        <v>4.0831497838789821E-4</v>
      </c>
      <c r="S145" s="166">
        <v>3277</v>
      </c>
      <c r="T145" s="166">
        <v>735</v>
      </c>
      <c r="U145" s="166">
        <v>1305</v>
      </c>
      <c r="V145" s="166">
        <v>1162</v>
      </c>
      <c r="W145" s="166">
        <v>814</v>
      </c>
      <c r="X145" s="167">
        <f t="shared" si="105"/>
        <v>-0.29948364888123924</v>
      </c>
      <c r="Y145" s="167">
        <f t="shared" si="106"/>
        <v>3.3462868343345475E-4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614</v>
      </c>
      <c r="E146" s="171">
        <f t="shared" si="108"/>
        <v>5198</v>
      </c>
      <c r="F146" s="171">
        <f t="shared" si="108"/>
        <v>4799</v>
      </c>
      <c r="G146" s="171">
        <f t="shared" si="108"/>
        <v>5502</v>
      </c>
      <c r="H146" s="171">
        <f t="shared" si="108"/>
        <v>7032</v>
      </c>
      <c r="I146" s="172">
        <f t="shared" si="103"/>
        <v>0.27808069792802614</v>
      </c>
      <c r="J146" s="172">
        <f t="shared" si="100"/>
        <v>1.6018661102353594E-2</v>
      </c>
      <c r="K146" s="171">
        <f t="shared" ref="K146:P146" si="109">K138-SUM(K139:K145)</f>
        <v>9288</v>
      </c>
      <c r="L146" s="171">
        <f t="shared" si="109"/>
        <v>2248</v>
      </c>
      <c r="M146" s="171">
        <f t="shared" si="109"/>
        <v>26974</v>
      </c>
      <c r="N146" s="171">
        <f t="shared" si="109"/>
        <v>30204</v>
      </c>
      <c r="O146" s="171">
        <f t="shared" si="109"/>
        <v>32025</v>
      </c>
      <c r="P146" s="171">
        <f t="shared" si="109"/>
        <v>30387</v>
      </c>
      <c r="Q146" s="172">
        <f t="shared" si="104"/>
        <v>-5.1147540983606521E-2</v>
      </c>
      <c r="R146" s="172">
        <f t="shared" si="102"/>
        <v>1.5242588757092215E-2</v>
      </c>
      <c r="S146" s="171">
        <f>S138-SUM(S139:S145)</f>
        <v>10057</v>
      </c>
      <c r="T146" s="171">
        <f>T138-SUM(T139:T145)</f>
        <v>32172</v>
      </c>
      <c r="U146" s="171">
        <f>U138-SUM(U139:U145)</f>
        <v>35003</v>
      </c>
      <c r="V146" s="171">
        <f>V138-SUM(V139:V145)</f>
        <v>37527</v>
      </c>
      <c r="W146" s="171">
        <f>W138-SUM(W139:W145)</f>
        <v>37419</v>
      </c>
      <c r="X146" s="172">
        <f t="shared" si="105"/>
        <v>-2.8779278919177642E-3</v>
      </c>
      <c r="Y146" s="172">
        <f t="shared" si="106"/>
        <v>1.5382642144221673E-2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4372</v>
      </c>
      <c r="E148" s="178">
        <f t="shared" si="110"/>
        <v>16339</v>
      </c>
      <c r="F148" s="178">
        <f t="shared" si="110"/>
        <v>16570</v>
      </c>
      <c r="G148" s="178">
        <f t="shared" si="110"/>
        <v>19906</v>
      </c>
      <c r="H148" s="178">
        <f t="shared" si="110"/>
        <v>19039</v>
      </c>
      <c r="I148" s="179">
        <f>IFERROR(H148/G148-1,"-")</f>
        <v>-4.3554707123480307E-2</v>
      </c>
      <c r="J148" s="179">
        <f t="shared" ref="J148:J160" si="111">H148/H$8</f>
        <v>4.3370206019298932E-2</v>
      </c>
      <c r="K148" s="178">
        <f t="shared" ref="K148:P148" si="112">K149+K152</f>
        <v>16907</v>
      </c>
      <c r="L148" s="178">
        <f t="shared" si="112"/>
        <v>22955</v>
      </c>
      <c r="M148" s="178">
        <f t="shared" si="112"/>
        <v>43745</v>
      </c>
      <c r="N148" s="178">
        <f t="shared" si="112"/>
        <v>46752</v>
      </c>
      <c r="O148" s="178">
        <f t="shared" si="112"/>
        <v>47305</v>
      </c>
      <c r="P148" s="178">
        <f t="shared" si="112"/>
        <v>44630</v>
      </c>
      <c r="Q148" s="179">
        <f>IFERROR(P148/O148-1,"-")</f>
        <v>-5.6547933622238644E-2</v>
      </c>
      <c r="R148" s="179">
        <f t="shared" ref="R148:R160" si="113">P148/P$8</f>
        <v>2.2387097647975304E-2</v>
      </c>
      <c r="S148" s="178">
        <f>S149+S152</f>
        <v>22394</v>
      </c>
      <c r="T148" s="178">
        <f>T149+T152</f>
        <v>60084</v>
      </c>
      <c r="U148" s="178">
        <f>U149+U152</f>
        <v>63322</v>
      </c>
      <c r="V148" s="178">
        <f>V149+V152</f>
        <v>67211</v>
      </c>
      <c r="W148" s="178">
        <f>W149+W152</f>
        <v>63669</v>
      </c>
      <c r="X148" s="179">
        <f>IFERROR(W148/V148-1,"-")</f>
        <v>-5.2699706893216902E-2</v>
      </c>
      <c r="Y148" s="179">
        <f>W148/W$8</f>
        <v>2.6173800547327555E-2</v>
      </c>
    </row>
    <row r="149" spans="1:25" x14ac:dyDescent="0.25">
      <c r="A149" s="57"/>
      <c r="B149" s="161" t="s">
        <v>99</v>
      </c>
      <c r="C149" s="162">
        <v>3443</v>
      </c>
      <c r="D149" s="162">
        <v>2227</v>
      </c>
      <c r="E149" s="162">
        <v>10042</v>
      </c>
      <c r="F149" s="162">
        <v>10712</v>
      </c>
      <c r="G149" s="162">
        <v>10921</v>
      </c>
      <c r="H149" s="162">
        <v>9632</v>
      </c>
      <c r="I149" s="163">
        <f>IFERROR(H149/G149-1,"-")</f>
        <v>-0.11802948447944328</v>
      </c>
      <c r="J149" s="163">
        <f t="shared" si="111"/>
        <v>2.1941374251687972E-2</v>
      </c>
      <c r="K149" s="162">
        <v>4415</v>
      </c>
      <c r="L149" s="162">
        <v>16477</v>
      </c>
      <c r="M149" s="162">
        <v>22320</v>
      </c>
      <c r="N149" s="162">
        <v>22358</v>
      </c>
      <c r="O149" s="162">
        <v>20442</v>
      </c>
      <c r="P149" s="162">
        <v>17918</v>
      </c>
      <c r="Q149" s="163">
        <f>IFERROR(P149/O149-1,"-")</f>
        <v>-0.12347128461011647</v>
      </c>
      <c r="R149" s="163">
        <f t="shared" si="113"/>
        <v>8.9879456790594101E-3</v>
      </c>
      <c r="S149" s="162">
        <v>7858</v>
      </c>
      <c r="T149" s="162">
        <v>32362</v>
      </c>
      <c r="U149" s="162">
        <v>33070</v>
      </c>
      <c r="V149" s="162">
        <v>31363</v>
      </c>
      <c r="W149" s="162">
        <v>27550</v>
      </c>
      <c r="X149" s="163">
        <f>IFERROR(W149/V149-1,"-")</f>
        <v>-0.12157637981060487</v>
      </c>
      <c r="Y149" s="163">
        <f>W149/W$8</f>
        <v>1.1325577676402552E-2</v>
      </c>
    </row>
    <row r="150" spans="1:25" x14ac:dyDescent="0.25">
      <c r="A150" s="57"/>
      <c r="B150" s="165" t="s">
        <v>105</v>
      </c>
      <c r="C150" s="166">
        <v>545</v>
      </c>
      <c r="D150" s="166">
        <v>1119</v>
      </c>
      <c r="E150" s="166">
        <v>3452</v>
      </c>
      <c r="F150" s="166">
        <v>2827</v>
      </c>
      <c r="G150" s="166">
        <v>2995</v>
      </c>
      <c r="H150" s="166">
        <v>2980</v>
      </c>
      <c r="I150" s="167">
        <f>IFERROR(H150/G150-1,"-")</f>
        <v>-5.008347245408995E-3</v>
      </c>
      <c r="J150" s="167">
        <f t="shared" si="111"/>
        <v>6.7883404557755565E-3</v>
      </c>
      <c r="K150" s="166">
        <v>3315</v>
      </c>
      <c r="L150" s="166">
        <v>14760</v>
      </c>
      <c r="M150" s="166">
        <v>19657</v>
      </c>
      <c r="N150" s="166">
        <v>20976</v>
      </c>
      <c r="O150" s="166">
        <v>19036</v>
      </c>
      <c r="P150" s="166">
        <v>14958</v>
      </c>
      <c r="Q150" s="167">
        <f>IFERROR(P150/O150-1,"-")</f>
        <v>-0.21422567766337464</v>
      </c>
      <c r="R150" s="167">
        <f t="shared" si="113"/>
        <v>7.5031639394670538E-3</v>
      </c>
      <c r="S150" s="166">
        <v>3860</v>
      </c>
      <c r="T150" s="166">
        <v>23109</v>
      </c>
      <c r="U150" s="166">
        <v>23803</v>
      </c>
      <c r="V150" s="166">
        <v>22031</v>
      </c>
      <c r="W150" s="166">
        <v>17938</v>
      </c>
      <c r="X150" s="167">
        <f>IFERROR(W150/V150-1,"-")</f>
        <v>-0.18578366846715988</v>
      </c>
      <c r="Y150" s="167">
        <f>W150/W$8</f>
        <v>7.3741637879966961E-3</v>
      </c>
    </row>
    <row r="151" spans="1:25" x14ac:dyDescent="0.25">
      <c r="A151" s="57"/>
      <c r="B151" s="165" t="s">
        <v>102</v>
      </c>
      <c r="C151" s="166">
        <v>2898</v>
      </c>
      <c r="D151" s="166">
        <v>1108</v>
      </c>
      <c r="E151" s="166">
        <v>6590</v>
      </c>
      <c r="F151" s="166">
        <v>7885</v>
      </c>
      <c r="G151" s="166">
        <v>7926</v>
      </c>
      <c r="H151" s="166">
        <v>6652</v>
      </c>
      <c r="I151" s="167">
        <f>IFERROR(H151/G151-1,"-")</f>
        <v>-0.16073681554377994</v>
      </c>
      <c r="J151" s="167">
        <f t="shared" si="111"/>
        <v>1.5153033795912417E-2</v>
      </c>
      <c r="K151" s="166">
        <v>1100</v>
      </c>
      <c r="L151" s="166">
        <v>1717</v>
      </c>
      <c r="M151" s="166">
        <v>2663</v>
      </c>
      <c r="N151" s="166">
        <v>1382</v>
      </c>
      <c r="O151" s="166">
        <v>1406</v>
      </c>
      <c r="P151" s="166">
        <v>2960</v>
      </c>
      <c r="Q151" s="167">
        <f>IFERROR(P151/O151-1,"-")</f>
        <v>1.1052631578947367</v>
      </c>
      <c r="R151" s="167">
        <f t="shared" si="113"/>
        <v>1.4847817395923571E-3</v>
      </c>
      <c r="S151" s="166">
        <v>3998</v>
      </c>
      <c r="T151" s="166">
        <v>9253</v>
      </c>
      <c r="U151" s="166">
        <v>9267</v>
      </c>
      <c r="V151" s="166">
        <v>9332</v>
      </c>
      <c r="W151" s="166">
        <v>9612</v>
      </c>
      <c r="X151" s="167">
        <f>IFERROR(W151/V151-1,"-")</f>
        <v>3.0004286326618113E-2</v>
      </c>
      <c r="Y151" s="167">
        <f>W151/W$8</f>
        <v>3.9514138884058558E-3</v>
      </c>
    </row>
    <row r="152" spans="1:25" x14ac:dyDescent="0.25">
      <c r="A152" s="57"/>
      <c r="B152" s="161" t="s">
        <v>109</v>
      </c>
      <c r="C152" s="162">
        <v>2044</v>
      </c>
      <c r="D152" s="162">
        <v>2145</v>
      </c>
      <c r="E152" s="162">
        <v>6297</v>
      </c>
      <c r="F152" s="162">
        <v>5858</v>
      </c>
      <c r="G152" s="162">
        <v>8985</v>
      </c>
      <c r="H152" s="162">
        <v>9407</v>
      </c>
      <c r="I152" s="163">
        <f>IFERROR(H152/G152-1,"-")</f>
        <v>4.6967167501391183E-2</v>
      </c>
      <c r="J152" s="163">
        <f t="shared" si="111"/>
        <v>2.142883176761096E-2</v>
      </c>
      <c r="K152" s="162">
        <v>12492</v>
      </c>
      <c r="L152" s="162">
        <v>6478</v>
      </c>
      <c r="M152" s="162">
        <v>21425</v>
      </c>
      <c r="N152" s="162">
        <v>24394</v>
      </c>
      <c r="O152" s="162">
        <v>26863</v>
      </c>
      <c r="P152" s="162">
        <v>26712</v>
      </c>
      <c r="Q152" s="163">
        <f>IFERROR(P152/O152-1,"-")</f>
        <v>-5.6211145441685817E-3</v>
      </c>
      <c r="R152" s="163">
        <f t="shared" si="113"/>
        <v>1.3399151968915893E-2</v>
      </c>
      <c r="S152" s="162">
        <v>14536</v>
      </c>
      <c r="T152" s="162">
        <v>27722</v>
      </c>
      <c r="U152" s="162">
        <v>30252</v>
      </c>
      <c r="V152" s="162">
        <v>35848</v>
      </c>
      <c r="W152" s="162">
        <v>36119</v>
      </c>
      <c r="X152" s="163">
        <f>IFERROR(W152/V152-1,"-")</f>
        <v>7.5596964963178248E-3</v>
      </c>
      <c r="Y152" s="163">
        <f>W152/W$8</f>
        <v>1.4848222870925002E-2</v>
      </c>
    </row>
    <row r="153" spans="1:25" s="57" customFormat="1" x14ac:dyDescent="0.25">
      <c r="B153" s="165" t="s">
        <v>112</v>
      </c>
      <c r="C153" s="166">
        <v>267</v>
      </c>
      <c r="D153" s="166">
        <v>98</v>
      </c>
      <c r="E153" s="166">
        <v>576</v>
      </c>
      <c r="F153" s="166">
        <v>455</v>
      </c>
      <c r="G153" s="166">
        <v>784</v>
      </c>
      <c r="H153" s="166">
        <v>848</v>
      </c>
      <c r="I153" s="167">
        <f t="shared" ref="I153:I160" si="114">IFERROR(H153/G153-1,"-")</f>
        <v>8.163265306122458E-2</v>
      </c>
      <c r="J153" s="167">
        <f t="shared" si="111"/>
        <v>1.9317156733213664E-3</v>
      </c>
      <c r="K153" s="166">
        <v>4639</v>
      </c>
      <c r="L153" s="166">
        <v>290</v>
      </c>
      <c r="M153" s="166">
        <v>9899</v>
      </c>
      <c r="N153" s="166">
        <v>10159</v>
      </c>
      <c r="O153" s="166">
        <v>11116</v>
      </c>
      <c r="P153" s="166">
        <v>9317</v>
      </c>
      <c r="Q153" s="167">
        <f t="shared" ref="Q153:Q160" si="115">IFERROR(P153/O153-1,"-")</f>
        <v>-0.16183879093198994</v>
      </c>
      <c r="R153" s="167">
        <f t="shared" si="113"/>
        <v>4.67355117154797E-3</v>
      </c>
      <c r="S153" s="166">
        <v>4906</v>
      </c>
      <c r="T153" s="166">
        <v>10475</v>
      </c>
      <c r="U153" s="166">
        <v>10614</v>
      </c>
      <c r="V153" s="166">
        <v>11900</v>
      </c>
      <c r="W153" s="166">
        <v>10165</v>
      </c>
      <c r="X153" s="167">
        <f t="shared" ref="X153:X160" si="116">IFERROR(W153/V153-1,"-")</f>
        <v>-0.14579831932773113</v>
      </c>
      <c r="Y153" s="167">
        <f t="shared" ref="Y153:Y160" si="117">W153/W$8</f>
        <v>4.1787476254312866E-3</v>
      </c>
    </row>
    <row r="154" spans="1:25" s="57" customFormat="1" x14ac:dyDescent="0.25">
      <c r="B154" s="165" t="s">
        <v>115</v>
      </c>
      <c r="C154" s="166">
        <v>395</v>
      </c>
      <c r="D154" s="166">
        <v>328</v>
      </c>
      <c r="E154" s="166">
        <v>1190</v>
      </c>
      <c r="F154" s="166">
        <v>1259</v>
      </c>
      <c r="G154" s="166">
        <v>1693</v>
      </c>
      <c r="H154" s="166">
        <v>1654</v>
      </c>
      <c r="I154" s="167">
        <f t="shared" si="114"/>
        <v>-2.3036030714707612E-2</v>
      </c>
      <c r="J154" s="167">
        <f t="shared" si="111"/>
        <v>3.7677567496150238E-3</v>
      </c>
      <c r="K154" s="166">
        <v>3440</v>
      </c>
      <c r="L154" s="166">
        <v>1307</v>
      </c>
      <c r="M154" s="166">
        <v>4325</v>
      </c>
      <c r="N154" s="166">
        <v>4290</v>
      </c>
      <c r="O154" s="166">
        <v>3951</v>
      </c>
      <c r="P154" s="166">
        <v>3973</v>
      </c>
      <c r="Q154" s="167">
        <f t="shared" si="115"/>
        <v>5.568210579599997E-3</v>
      </c>
      <c r="R154" s="167">
        <f t="shared" si="113"/>
        <v>1.9929181930406874E-3</v>
      </c>
      <c r="S154" s="166">
        <v>3835</v>
      </c>
      <c r="T154" s="166">
        <v>5515</v>
      </c>
      <c r="U154" s="166">
        <v>5549</v>
      </c>
      <c r="V154" s="166">
        <v>5644</v>
      </c>
      <c r="W154" s="166">
        <v>5627</v>
      </c>
      <c r="X154" s="167">
        <f t="shared" si="116"/>
        <v>-3.0120481927711218E-3</v>
      </c>
      <c r="Y154" s="167">
        <f t="shared" si="117"/>
        <v>2.313213269877211E-3</v>
      </c>
    </row>
    <row r="155" spans="1:25" x14ac:dyDescent="0.25">
      <c r="A155" s="57"/>
      <c r="B155" s="165" t="s">
        <v>118</v>
      </c>
      <c r="C155" s="166">
        <v>268</v>
      </c>
      <c r="D155" s="166">
        <v>514</v>
      </c>
      <c r="E155" s="166">
        <v>1164</v>
      </c>
      <c r="F155" s="166">
        <v>1090</v>
      </c>
      <c r="G155" s="166">
        <v>1505</v>
      </c>
      <c r="H155" s="166">
        <v>1583</v>
      </c>
      <c r="I155" s="167">
        <f t="shared" si="114"/>
        <v>5.1827242524916883E-2</v>
      </c>
      <c r="J155" s="167">
        <f t="shared" si="111"/>
        <v>3.6060211213062771E-3</v>
      </c>
      <c r="K155" s="166">
        <v>1433</v>
      </c>
      <c r="L155" s="166">
        <v>1900</v>
      </c>
      <c r="M155" s="166">
        <v>2085</v>
      </c>
      <c r="N155" s="166">
        <v>3629</v>
      </c>
      <c r="O155" s="166">
        <v>4419</v>
      </c>
      <c r="P155" s="166">
        <v>7188</v>
      </c>
      <c r="Q155" s="167">
        <f t="shared" si="115"/>
        <v>0.62661235573659191</v>
      </c>
      <c r="R155" s="167">
        <f t="shared" si="113"/>
        <v>3.605611873037116E-3</v>
      </c>
      <c r="S155" s="166">
        <v>1701</v>
      </c>
      <c r="T155" s="166">
        <v>3249</v>
      </c>
      <c r="U155" s="166">
        <v>4719</v>
      </c>
      <c r="V155" s="166">
        <v>5924</v>
      </c>
      <c r="W155" s="166">
        <v>8771</v>
      </c>
      <c r="X155" s="167">
        <f t="shared" si="116"/>
        <v>0.48058744091829841</v>
      </c>
      <c r="Y155" s="167">
        <f t="shared" si="117"/>
        <v>3.6056857277577781E-3</v>
      </c>
    </row>
    <row r="156" spans="1:25" x14ac:dyDescent="0.25">
      <c r="A156" s="57"/>
      <c r="B156" s="165" t="s">
        <v>125</v>
      </c>
      <c r="C156" s="166">
        <v>189</v>
      </c>
      <c r="D156" s="166">
        <v>82</v>
      </c>
      <c r="E156" s="166">
        <v>400</v>
      </c>
      <c r="F156" s="166">
        <v>363</v>
      </c>
      <c r="G156" s="166">
        <v>522</v>
      </c>
      <c r="H156" s="166">
        <v>584</v>
      </c>
      <c r="I156" s="167">
        <f t="shared" si="114"/>
        <v>0.11877394636015315</v>
      </c>
      <c r="J156" s="167">
        <f t="shared" si="111"/>
        <v>1.3303324920043373E-3</v>
      </c>
      <c r="K156" s="166">
        <v>306</v>
      </c>
      <c r="L156" s="166">
        <v>192</v>
      </c>
      <c r="M156" s="166">
        <v>480</v>
      </c>
      <c r="N156" s="166">
        <v>456</v>
      </c>
      <c r="O156" s="166">
        <v>611</v>
      </c>
      <c r="P156" s="166">
        <v>575</v>
      </c>
      <c r="Q156" s="167">
        <f t="shared" si="115"/>
        <v>-5.891980360065463E-2</v>
      </c>
      <c r="R156" s="167">
        <f t="shared" si="113"/>
        <v>2.8842888522486669E-4</v>
      </c>
      <c r="S156" s="166">
        <v>495</v>
      </c>
      <c r="T156" s="166">
        <v>880</v>
      </c>
      <c r="U156" s="166">
        <v>819</v>
      </c>
      <c r="V156" s="166">
        <v>1133</v>
      </c>
      <c r="W156" s="166">
        <v>1159</v>
      </c>
      <c r="X156" s="167">
        <f t="shared" si="116"/>
        <v>2.2947925860547169E-2</v>
      </c>
      <c r="Y156" s="167">
        <f t="shared" si="117"/>
        <v>4.7645533673141774E-4</v>
      </c>
    </row>
    <row r="157" spans="1:25" x14ac:dyDescent="0.25">
      <c r="A157" s="57"/>
      <c r="B157" s="165" t="s">
        <v>121</v>
      </c>
      <c r="C157" s="166">
        <v>114</v>
      </c>
      <c r="D157" s="166">
        <v>129</v>
      </c>
      <c r="E157" s="166">
        <v>275</v>
      </c>
      <c r="F157" s="166">
        <v>274</v>
      </c>
      <c r="G157" s="166">
        <v>420</v>
      </c>
      <c r="H157" s="166">
        <v>470</v>
      </c>
      <c r="I157" s="167">
        <f t="shared" si="114"/>
        <v>0.11904761904761907</v>
      </c>
      <c r="J157" s="167">
        <f t="shared" si="111"/>
        <v>1.0706443000719837E-3</v>
      </c>
      <c r="K157" s="166">
        <v>393</v>
      </c>
      <c r="L157" s="166">
        <v>359</v>
      </c>
      <c r="M157" s="166">
        <v>1300</v>
      </c>
      <c r="N157" s="166">
        <v>1214</v>
      </c>
      <c r="O157" s="166">
        <v>1324</v>
      </c>
      <c r="P157" s="166">
        <v>962</v>
      </c>
      <c r="Q157" s="167">
        <f t="shared" si="115"/>
        <v>-0.27341389728096677</v>
      </c>
      <c r="R157" s="167">
        <f t="shared" si="113"/>
        <v>4.8255406536751609E-4</v>
      </c>
      <c r="S157" s="166">
        <v>507</v>
      </c>
      <c r="T157" s="166">
        <v>1575</v>
      </c>
      <c r="U157" s="166">
        <v>1488</v>
      </c>
      <c r="V157" s="166">
        <v>1744</v>
      </c>
      <c r="W157" s="166">
        <v>1432</v>
      </c>
      <c r="X157" s="167">
        <f t="shared" si="116"/>
        <v>-0.17889908256880738</v>
      </c>
      <c r="Y157" s="167">
        <f t="shared" si="117"/>
        <v>5.8868338412371884E-4</v>
      </c>
    </row>
    <row r="158" spans="1:25" x14ac:dyDescent="0.25">
      <c r="A158" s="57"/>
      <c r="B158" s="165" t="s">
        <v>130</v>
      </c>
      <c r="C158" s="166">
        <v>42</v>
      </c>
      <c r="D158" s="166">
        <v>19</v>
      </c>
      <c r="E158" s="166">
        <v>78</v>
      </c>
      <c r="F158" s="166">
        <v>71</v>
      </c>
      <c r="G158" s="166">
        <v>66</v>
      </c>
      <c r="H158" s="166">
        <v>52</v>
      </c>
      <c r="I158" s="167">
        <f t="shared" si="114"/>
        <v>-0.21212121212121215</v>
      </c>
      <c r="J158" s="167">
        <f t="shared" si="111"/>
        <v>1.1845426298668756E-4</v>
      </c>
      <c r="K158" s="166">
        <v>167</v>
      </c>
      <c r="L158" s="166">
        <v>9</v>
      </c>
      <c r="M158" s="166">
        <v>178</v>
      </c>
      <c r="N158" s="166">
        <v>177</v>
      </c>
      <c r="O158" s="166">
        <v>197</v>
      </c>
      <c r="P158" s="166">
        <v>148</v>
      </c>
      <c r="Q158" s="167">
        <f t="shared" si="115"/>
        <v>-0.24873096446700504</v>
      </c>
      <c r="R158" s="167">
        <f t="shared" si="113"/>
        <v>7.4239086979617863E-5</v>
      </c>
      <c r="S158" s="166">
        <v>209</v>
      </c>
      <c r="T158" s="166">
        <v>256</v>
      </c>
      <c r="U158" s="166">
        <v>248</v>
      </c>
      <c r="V158" s="166">
        <v>263</v>
      </c>
      <c r="W158" s="166">
        <v>200</v>
      </c>
      <c r="X158" s="167">
        <f t="shared" si="116"/>
        <v>-0.23954372623574149</v>
      </c>
      <c r="Y158" s="167">
        <f t="shared" si="117"/>
        <v>8.221834973794957E-5</v>
      </c>
    </row>
    <row r="159" spans="1:25" x14ac:dyDescent="0.25">
      <c r="A159" s="57"/>
      <c r="B159" s="165" t="s">
        <v>133</v>
      </c>
      <c r="C159" s="166">
        <v>56</v>
      </c>
      <c r="D159" s="166">
        <v>27</v>
      </c>
      <c r="E159" s="166">
        <v>60</v>
      </c>
      <c r="F159" s="166">
        <v>49</v>
      </c>
      <c r="G159" s="166">
        <v>46</v>
      </c>
      <c r="H159" s="166">
        <v>65</v>
      </c>
      <c r="I159" s="167">
        <f t="shared" si="114"/>
        <v>0.41304347826086962</v>
      </c>
      <c r="J159" s="167">
        <f t="shared" si="111"/>
        <v>1.4806782873335946E-4</v>
      </c>
      <c r="K159" s="166">
        <v>221</v>
      </c>
      <c r="L159" s="166">
        <v>41</v>
      </c>
      <c r="M159" s="166">
        <v>334</v>
      </c>
      <c r="N159" s="166">
        <v>462</v>
      </c>
      <c r="O159" s="166">
        <v>327</v>
      </c>
      <c r="P159" s="166">
        <v>211</v>
      </c>
      <c r="Q159" s="167">
        <f t="shared" si="115"/>
        <v>-0.35474006116207946</v>
      </c>
      <c r="R159" s="167">
        <f t="shared" si="113"/>
        <v>1.0584086049121195E-4</v>
      </c>
      <c r="S159" s="166">
        <v>277</v>
      </c>
      <c r="T159" s="166">
        <v>394</v>
      </c>
      <c r="U159" s="166">
        <v>511</v>
      </c>
      <c r="V159" s="166">
        <v>373</v>
      </c>
      <c r="W159" s="166">
        <v>276</v>
      </c>
      <c r="X159" s="167">
        <f t="shared" si="116"/>
        <v>-0.26005361930294901</v>
      </c>
      <c r="Y159" s="167">
        <f t="shared" si="117"/>
        <v>1.134613226383704E-4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948</v>
      </c>
      <c r="E160" s="171">
        <f t="shared" si="119"/>
        <v>2554</v>
      </c>
      <c r="F160" s="171">
        <f t="shared" si="119"/>
        <v>2297</v>
      </c>
      <c r="G160" s="171">
        <f t="shared" si="119"/>
        <v>3949</v>
      </c>
      <c r="H160" s="171">
        <f t="shared" si="119"/>
        <v>4151</v>
      </c>
      <c r="I160" s="172">
        <f t="shared" si="114"/>
        <v>5.1152190427956379E-2</v>
      </c>
      <c r="J160" s="172">
        <f t="shared" si="111"/>
        <v>9.455839339571925E-3</v>
      </c>
      <c r="K160" s="171">
        <f t="shared" ref="K160:P160" si="120">K152-SUM(K153:K159)</f>
        <v>1893</v>
      </c>
      <c r="L160" s="171">
        <f t="shared" si="120"/>
        <v>2380</v>
      </c>
      <c r="M160" s="171">
        <f t="shared" si="120"/>
        <v>2824</v>
      </c>
      <c r="N160" s="171">
        <f t="shared" si="120"/>
        <v>4007</v>
      </c>
      <c r="O160" s="171">
        <f t="shared" si="120"/>
        <v>4918</v>
      </c>
      <c r="P160" s="171">
        <f t="shared" si="120"/>
        <v>4338</v>
      </c>
      <c r="Q160" s="172">
        <f t="shared" si="115"/>
        <v>-0.11793411956079702</v>
      </c>
      <c r="R160" s="172">
        <f t="shared" si="113"/>
        <v>2.1760078332269074E-3</v>
      </c>
      <c r="S160" s="171">
        <f>S152-SUM(S153:S159)</f>
        <v>2606</v>
      </c>
      <c r="T160" s="171">
        <f>T152-SUM(T153:T159)</f>
        <v>5378</v>
      </c>
      <c r="U160" s="171">
        <f>U152-SUM(U153:U159)</f>
        <v>6304</v>
      </c>
      <c r="V160" s="171">
        <f>V152-SUM(V153:V159)</f>
        <v>8867</v>
      </c>
      <c r="W160" s="171">
        <f>W152-SUM(W153:W159)</f>
        <v>8489</v>
      </c>
      <c r="X160" s="172">
        <f t="shared" si="116"/>
        <v>-4.2629976316679863E-2</v>
      </c>
      <c r="Y160" s="172">
        <f t="shared" si="117"/>
        <v>3.4897578546272691E-3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68C1C-0DEA-4292-AD71-C3AEECEEF208}">
  <sheetPr>
    <tabColor theme="7" tint="0.79998168889431442"/>
    <pageSetUpPr fitToPage="1"/>
  </sheetPr>
  <dimension ref="A1:Z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D8632-3B1B-4FAA-A5EA-FAB1DC5407A0}">
  <sheetPr>
    <tabColor theme="8" tint="0.59999389629810485"/>
  </sheetPr>
  <dimension ref="A4:L7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227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2" x14ac:dyDescent="0.25">
      <c r="B7" s="296" t="s">
        <v>48</v>
      </c>
      <c r="C7" s="291" t="s">
        <v>8</v>
      </c>
      <c r="D7" s="15" t="s">
        <v>32</v>
      </c>
      <c r="E7" s="16">
        <v>1838</v>
      </c>
      <c r="F7" s="16">
        <v>2342</v>
      </c>
      <c r="G7" s="16">
        <v>2800</v>
      </c>
      <c r="H7" s="16">
        <v>2508</v>
      </c>
      <c r="I7" s="16">
        <v>2685</v>
      </c>
      <c r="J7" s="17">
        <f>I7/H7-1</f>
        <v>7.0574162679425845E-2</v>
      </c>
      <c r="K7" s="16">
        <f>I7-H7</f>
        <v>177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1838</v>
      </c>
      <c r="F8" s="20">
        <v>2342</v>
      </c>
      <c r="G8" s="20">
        <v>2765</v>
      </c>
      <c r="H8" s="20">
        <v>2458</v>
      </c>
      <c r="I8" s="20">
        <v>2619</v>
      </c>
      <c r="J8" s="21">
        <f t="shared" ref="J8:J20" si="0">I8/H8-1</f>
        <v>6.5500406834825053E-2</v>
      </c>
      <c r="K8" s="20">
        <f t="shared" ref="K8:K17" si="1">I8-H8</f>
        <v>161</v>
      </c>
      <c r="L8" s="22">
        <f>I8/$I$7</f>
        <v>0.97541899441340785</v>
      </c>
    </row>
    <row r="9" spans="2:12" x14ac:dyDescent="0.25">
      <c r="B9" s="284"/>
      <c r="C9" s="287"/>
      <c r="D9" s="23" t="s">
        <v>34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84"/>
      <c r="C10" s="288" t="s">
        <v>35</v>
      </c>
      <c r="D10" s="26" t="s">
        <v>32</v>
      </c>
      <c r="E10" s="27">
        <v>2038</v>
      </c>
      <c r="F10" s="27">
        <v>2613</v>
      </c>
      <c r="G10" s="27">
        <v>3056</v>
      </c>
      <c r="H10" s="27">
        <v>2720</v>
      </c>
      <c r="I10" s="27">
        <v>3023</v>
      </c>
      <c r="J10" s="28">
        <f t="shared" si="0"/>
        <v>0.11139705882352935</v>
      </c>
      <c r="K10" s="27">
        <f t="shared" si="1"/>
        <v>303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2038</v>
      </c>
      <c r="F11" s="29">
        <v>2613</v>
      </c>
      <c r="G11" s="29">
        <v>3014</v>
      </c>
      <c r="H11" s="29">
        <v>2663</v>
      </c>
      <c r="I11" s="29">
        <v>2957</v>
      </c>
      <c r="J11" s="30">
        <f t="shared" si="0"/>
        <v>0.11040180247840792</v>
      </c>
      <c r="K11" s="29">
        <f t="shared" si="1"/>
        <v>294</v>
      </c>
      <c r="L11" s="31">
        <f>I11/$I$10</f>
        <v>0.97816738339397946</v>
      </c>
    </row>
    <row r="12" spans="2:12" x14ac:dyDescent="0.25">
      <c r="B12" s="284"/>
      <c r="C12" s="290"/>
      <c r="D12" s="32" t="s">
        <v>34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IFERROR(I12/$I$10,"-")</f>
        <v>0</v>
      </c>
    </row>
    <row r="13" spans="2:12" x14ac:dyDescent="0.25">
      <c r="B13" s="284"/>
      <c r="C13" s="291" t="s">
        <v>21</v>
      </c>
      <c r="D13" s="15" t="s">
        <v>32</v>
      </c>
      <c r="E13" s="16">
        <v>8689</v>
      </c>
      <c r="F13" s="16">
        <v>11471</v>
      </c>
      <c r="G13" s="16">
        <v>10514</v>
      </c>
      <c r="H13" s="16">
        <v>12513</v>
      </c>
      <c r="I13" s="16">
        <v>13153</v>
      </c>
      <c r="J13" s="17">
        <f t="shared" si="0"/>
        <v>5.11468073203869E-2</v>
      </c>
      <c r="K13" s="16">
        <f t="shared" si="1"/>
        <v>640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8689</v>
      </c>
      <c r="F14" s="20">
        <v>11471</v>
      </c>
      <c r="G14" s="20">
        <v>10245</v>
      </c>
      <c r="H14" s="20">
        <v>12144</v>
      </c>
      <c r="I14" s="20">
        <v>12757</v>
      </c>
      <c r="J14" s="21">
        <f t="shared" si="0"/>
        <v>5.0477602108036868E-2</v>
      </c>
      <c r="K14" s="20">
        <f t="shared" si="1"/>
        <v>613</v>
      </c>
      <c r="L14" s="22">
        <f>I14/$I$13</f>
        <v>0.96989280012164525</v>
      </c>
    </row>
    <row r="15" spans="2:12" x14ac:dyDescent="0.25">
      <c r="B15" s="284"/>
      <c r="C15" s="287"/>
      <c r="D15" s="23" t="s">
        <v>34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IFERROR(I15/$I$13,"-")</f>
        <v>0</v>
      </c>
    </row>
    <row r="16" spans="2:12" x14ac:dyDescent="0.25">
      <c r="B16" s="284"/>
      <c r="C16" s="288" t="s">
        <v>22</v>
      </c>
      <c r="D16" s="26" t="s">
        <v>32</v>
      </c>
      <c r="E16" s="35">
        <v>4.7274211099020675</v>
      </c>
      <c r="F16" s="35">
        <v>4.897950469684031</v>
      </c>
      <c r="G16" s="35">
        <v>3.7549999999999999</v>
      </c>
      <c r="H16" s="35">
        <v>4.9892344497607652</v>
      </c>
      <c r="I16" s="35">
        <v>4.8986964618249536</v>
      </c>
      <c r="J16" s="36">
        <f t="shared" si="0"/>
        <v>-1.8146669363303447E-2</v>
      </c>
      <c r="K16" s="37">
        <f t="shared" si="1"/>
        <v>-9.0537987935811692E-2</v>
      </c>
      <c r="L16" s="38"/>
    </row>
    <row r="17" spans="2:12" x14ac:dyDescent="0.25">
      <c r="B17" s="284"/>
      <c r="C17" s="289"/>
      <c r="D17" s="4" t="s">
        <v>33</v>
      </c>
      <c r="E17" s="39">
        <f>E14/E8</f>
        <v>4.7274211099020675</v>
      </c>
      <c r="F17" s="39">
        <f t="shared" ref="F17:I17" si="2">F14/F8</f>
        <v>4.897950469684031</v>
      </c>
      <c r="G17" s="39">
        <f t="shared" si="2"/>
        <v>3.7052441229656421</v>
      </c>
      <c r="H17" s="39">
        <f t="shared" si="2"/>
        <v>4.9406021155410906</v>
      </c>
      <c r="I17" s="39">
        <f t="shared" si="2"/>
        <v>4.87094310805651</v>
      </c>
      <c r="J17" s="40">
        <f t="shared" si="0"/>
        <v>-1.40992951578639E-2</v>
      </c>
      <c r="K17" s="41">
        <f t="shared" si="1"/>
        <v>-6.9659007484580648E-2</v>
      </c>
      <c r="L17" s="42"/>
    </row>
    <row r="18" spans="2:12" x14ac:dyDescent="0.25">
      <c r="B18" s="284"/>
      <c r="C18" s="290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0.34950000000000003</v>
      </c>
      <c r="F19" s="18">
        <v>0.43840000000000001</v>
      </c>
      <c r="G19" s="18">
        <v>0.44450000000000001</v>
      </c>
      <c r="H19" s="18">
        <v>0.44259999999999999</v>
      </c>
      <c r="I19" s="18">
        <v>0.4632</v>
      </c>
      <c r="J19" s="17">
        <f t="shared" si="0"/>
        <v>4.6543154089471406E-2</v>
      </c>
      <c r="K19" s="44">
        <f>(I19-H19)*100</f>
        <v>2.0600000000000005</v>
      </c>
      <c r="L19" s="18"/>
    </row>
    <row r="20" spans="2:12" x14ac:dyDescent="0.25">
      <c r="B20" s="284"/>
      <c r="C20" s="293"/>
      <c r="D20" s="19" t="s">
        <v>33</v>
      </c>
      <c r="E20" s="22">
        <v>0.34950000000000003</v>
      </c>
      <c r="F20" s="22">
        <v>0.43840000000000001</v>
      </c>
      <c r="G20" s="22">
        <v>0.44119999999999998</v>
      </c>
      <c r="H20" s="22">
        <v>0.43619999999999998</v>
      </c>
      <c r="I20" s="22">
        <v>0.45829999999999999</v>
      </c>
      <c r="J20" s="21">
        <f t="shared" si="0"/>
        <v>5.0664832645575419E-2</v>
      </c>
      <c r="K20" s="46">
        <f>(I20-H20)*100</f>
        <v>2.2100000000000009</v>
      </c>
      <c r="L20" s="22"/>
    </row>
    <row r="21" spans="2:12" x14ac:dyDescent="0.25">
      <c r="B21" s="284"/>
      <c r="C21" s="294"/>
      <c r="D21" s="23" t="s">
        <v>34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802</v>
      </c>
      <c r="F22" s="27">
        <v>844</v>
      </c>
      <c r="G22" s="27">
        <v>763</v>
      </c>
      <c r="H22" s="27">
        <v>912</v>
      </c>
      <c r="I22" s="27">
        <v>916</v>
      </c>
      <c r="J22" s="36">
        <f>I22/H22-1</f>
        <v>4.3859649122806044E-3</v>
      </c>
      <c r="K22" s="27">
        <f>I22-H22</f>
        <v>4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802</v>
      </c>
      <c r="F23" s="29">
        <v>844</v>
      </c>
      <c r="G23" s="29">
        <v>749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2">
        <f>I23/$I$22</f>
        <v>0.98034934497816595</v>
      </c>
    </row>
    <row r="24" spans="2:12" x14ac:dyDescent="0.25">
      <c r="B24" s="285"/>
      <c r="C24" s="298"/>
      <c r="D24" s="32" t="s">
        <v>34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IFERROR(I24/$I$22,"-")</f>
        <v>0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227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233</v>
      </c>
      <c r="F31" s="13" t="s">
        <v>234</v>
      </c>
      <c r="G31" s="13" t="s">
        <v>235</v>
      </c>
      <c r="H31" s="13" t="s">
        <v>236</v>
      </c>
      <c r="I31" s="13" t="s">
        <v>237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julio 2025</v>
      </c>
    </row>
    <row r="32" spans="2:12" ht="15" customHeight="1" x14ac:dyDescent="0.25">
      <c r="B32" s="296" t="s">
        <v>48</v>
      </c>
      <c r="C32" s="291" t="s">
        <v>8</v>
      </c>
      <c r="D32" s="15" t="s">
        <v>32</v>
      </c>
      <c r="E32" s="50">
        <v>6896</v>
      </c>
      <c r="F32" s="50">
        <v>19165</v>
      </c>
      <c r="G32" s="50">
        <v>30246</v>
      </c>
      <c r="H32" s="50">
        <v>25739</v>
      </c>
      <c r="I32" s="50">
        <v>24470</v>
      </c>
      <c r="J32" s="17">
        <f>I32/H32-1</f>
        <v>-4.9302614709196169E-2</v>
      </c>
      <c r="K32" s="16">
        <f>I32-H32</f>
        <v>-1269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6896</v>
      </c>
      <c r="F33" s="51">
        <v>19165</v>
      </c>
      <c r="G33" s="51">
        <v>29890</v>
      </c>
      <c r="H33" s="51">
        <v>25396</v>
      </c>
      <c r="I33" s="51">
        <v>24109</v>
      </c>
      <c r="J33" s="21">
        <f t="shared" ref="J33:J45" si="4">I33/H33-1</f>
        <v>-5.0677272011340424E-2</v>
      </c>
      <c r="K33" s="20">
        <f t="shared" ref="K33:K42" si="5">I33-H33</f>
        <v>-1287</v>
      </c>
      <c r="L33" s="22">
        <f>I33/$I$32</f>
        <v>0.9852472415202288</v>
      </c>
    </row>
    <row r="34" spans="1:12" x14ac:dyDescent="0.25">
      <c r="B34" s="284"/>
      <c r="C34" s="287"/>
      <c r="D34" s="23" t="s">
        <v>34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IFERROR(I34/I32,"-")</f>
        <v>0</v>
      </c>
    </row>
    <row r="35" spans="1:12" x14ac:dyDescent="0.25">
      <c r="B35" s="284"/>
      <c r="C35" s="288" t="s">
        <v>35</v>
      </c>
      <c r="D35" s="26" t="s">
        <v>32</v>
      </c>
      <c r="E35" s="52">
        <v>7616</v>
      </c>
      <c r="F35" s="52">
        <v>21504</v>
      </c>
      <c r="G35" s="52">
        <v>32605</v>
      </c>
      <c r="H35" s="52">
        <v>28406</v>
      </c>
      <c r="I35" s="52">
        <v>27330</v>
      </c>
      <c r="J35" s="28">
        <f t="shared" si="4"/>
        <v>-3.7879321270154143E-2</v>
      </c>
      <c r="K35" s="27">
        <f t="shared" si="5"/>
        <v>-1076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7616</v>
      </c>
      <c r="F36" s="53">
        <v>21504</v>
      </c>
      <c r="G36" s="53">
        <v>32178</v>
      </c>
      <c r="H36" s="53">
        <v>28013</v>
      </c>
      <c r="I36" s="53">
        <v>26933</v>
      </c>
      <c r="J36" s="30">
        <f t="shared" si="4"/>
        <v>-3.8553528718809127E-2</v>
      </c>
      <c r="K36" s="29">
        <f t="shared" si="5"/>
        <v>-1080</v>
      </c>
      <c r="L36" s="31">
        <f>I36/$I$35</f>
        <v>0.98547383827296009</v>
      </c>
    </row>
    <row r="37" spans="1:12" x14ac:dyDescent="0.25">
      <c r="B37" s="284"/>
      <c r="C37" s="290"/>
      <c r="D37" s="32" t="s">
        <v>34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IFERROR(I37/I35,"-")</f>
        <v>0</v>
      </c>
    </row>
    <row r="38" spans="1:12" x14ac:dyDescent="0.25">
      <c r="B38" s="284"/>
      <c r="C38" s="291" t="s">
        <v>21</v>
      </c>
      <c r="D38" s="15" t="s">
        <v>32</v>
      </c>
      <c r="E38" s="50">
        <v>30230</v>
      </c>
      <c r="F38" s="50">
        <v>90655</v>
      </c>
      <c r="G38" s="50">
        <v>97937</v>
      </c>
      <c r="H38" s="50">
        <v>107952</v>
      </c>
      <c r="I38" s="50">
        <v>111349</v>
      </c>
      <c r="J38" s="17">
        <f t="shared" si="4"/>
        <v>3.146768934341182E-2</v>
      </c>
      <c r="K38" s="16">
        <f t="shared" si="5"/>
        <v>3397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30230</v>
      </c>
      <c r="F39" s="51">
        <v>90655</v>
      </c>
      <c r="G39" s="51">
        <v>95588</v>
      </c>
      <c r="H39" s="51">
        <v>105777</v>
      </c>
      <c r="I39" s="51">
        <v>109324</v>
      </c>
      <c r="J39" s="21">
        <f t="shared" si="4"/>
        <v>3.3532809589986501E-2</v>
      </c>
      <c r="K39" s="20">
        <f t="shared" si="5"/>
        <v>3547</v>
      </c>
      <c r="L39" s="22">
        <f>I39/$I$38</f>
        <v>0.98181393636224845</v>
      </c>
    </row>
    <row r="40" spans="1:12" x14ac:dyDescent="0.25">
      <c r="B40" s="284"/>
      <c r="C40" s="287"/>
      <c r="D40" s="23" t="s">
        <v>34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IFERROR(I40/I38,"-")</f>
        <v>0</v>
      </c>
    </row>
    <row r="41" spans="1:12" x14ac:dyDescent="0.25">
      <c r="B41" s="284"/>
      <c r="C41" s="288" t="s">
        <v>22</v>
      </c>
      <c r="D41" s="26" t="s">
        <v>32</v>
      </c>
      <c r="E41" s="54">
        <v>4.3837006960556844</v>
      </c>
      <c r="F41" s="54">
        <v>4.730237411948865</v>
      </c>
      <c r="G41" s="54">
        <v>3.2380149441248429</v>
      </c>
      <c r="H41" s="54">
        <v>4.1941023349780489</v>
      </c>
      <c r="I41" s="54">
        <v>4.5504290968532901</v>
      </c>
      <c r="J41" s="36">
        <f t="shared" si="4"/>
        <v>8.4959005149574107E-2</v>
      </c>
      <c r="K41" s="37">
        <f t="shared" si="5"/>
        <v>0.35632676187524126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4.3837006960556844</v>
      </c>
      <c r="F42" s="55">
        <f t="shared" si="6"/>
        <v>4.730237411948865</v>
      </c>
      <c r="G42" s="55">
        <f t="shared" si="6"/>
        <v>3.1979926396788225</v>
      </c>
      <c r="H42" s="55">
        <f t="shared" si="6"/>
        <v>4.1651047409040798</v>
      </c>
      <c r="I42" s="55">
        <f t="shared" si="6"/>
        <v>4.5345721514787005</v>
      </c>
      <c r="J42" s="40">
        <f t="shared" si="4"/>
        <v>8.8705430849362887E-2</v>
      </c>
      <c r="K42" s="41">
        <f t="shared" si="5"/>
        <v>0.36946741057462074</v>
      </c>
      <c r="L42" s="42"/>
    </row>
    <row r="43" spans="1:12" x14ac:dyDescent="0.25">
      <c r="B43" s="284"/>
      <c r="C43" s="290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0.24838953526589103</v>
      </c>
      <c r="F44" s="58">
        <v>0.51377160668744681</v>
      </c>
      <c r="G44" s="58">
        <v>0.51894025698768054</v>
      </c>
      <c r="H44" s="58">
        <v>0.56880907970029404</v>
      </c>
      <c r="I44" s="58">
        <v>0.57376280479007358</v>
      </c>
      <c r="J44" s="58">
        <f t="shared" si="4"/>
        <v>8.7089416582268875E-3</v>
      </c>
      <c r="K44" s="44">
        <f>(I44-H44)*100</f>
        <v>0.49537250897795371</v>
      </c>
      <c r="L44" s="18"/>
    </row>
    <row r="45" spans="1:12" x14ac:dyDescent="0.25">
      <c r="B45" s="284"/>
      <c r="C45" s="293"/>
      <c r="D45" s="19" t="s">
        <v>33</v>
      </c>
      <c r="E45" s="59">
        <v>0.24838953526589103</v>
      </c>
      <c r="F45" s="59">
        <v>0.51377160668744681</v>
      </c>
      <c r="G45" s="59">
        <v>0.51458626054469014</v>
      </c>
      <c r="H45" s="59">
        <v>0.56624590479861248</v>
      </c>
      <c r="I45" s="59">
        <v>0.57425305710803887</v>
      </c>
      <c r="J45" s="59">
        <f t="shared" si="4"/>
        <v>1.4140768598183806E-2</v>
      </c>
      <c r="K45" s="46">
        <f>(I45-H45)*100</f>
        <v>0.80071523094263908</v>
      </c>
      <c r="L45" s="22"/>
    </row>
    <row r="46" spans="1:12" x14ac:dyDescent="0.25">
      <c r="B46" s="284"/>
      <c r="C46" s="294"/>
      <c r="D46" s="23" t="s">
        <v>34</v>
      </c>
      <c r="E46" s="60" t="s">
        <v>238</v>
      </c>
      <c r="F46" s="60" t="s">
        <v>238</v>
      </c>
      <c r="G46" s="60" t="s">
        <v>238</v>
      </c>
      <c r="H46" s="60" t="s">
        <v>238</v>
      </c>
      <c r="I46" s="60" t="s">
        <v>238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573.42857142857144</v>
      </c>
      <c r="F49" s="52">
        <v>832</v>
      </c>
      <c r="G49" s="52">
        <v>890.71428571428567</v>
      </c>
      <c r="H49" s="52">
        <v>890.71428571428567</v>
      </c>
      <c r="I49" s="52">
        <v>915.42857142857144</v>
      </c>
      <c r="J49" s="36">
        <f>I49/H49-1</f>
        <v>2.7746591820368982E-2</v>
      </c>
      <c r="K49" s="27">
        <f>I49-H49</f>
        <v>24.714285714285779</v>
      </c>
      <c r="L49" s="38">
        <f>I49/$I$22</f>
        <v>0.9993761696818465</v>
      </c>
    </row>
    <row r="50" spans="2:12" x14ac:dyDescent="0.25">
      <c r="B50" s="284"/>
      <c r="C50" s="289"/>
      <c r="D50" s="4" t="s">
        <v>33</v>
      </c>
      <c r="E50" s="53">
        <v>573.42857142857144</v>
      </c>
      <c r="F50" s="53">
        <v>832</v>
      </c>
      <c r="G50" s="53">
        <v>876.71428571428567</v>
      </c>
      <c r="H50" s="53">
        <v>876.71428571428567</v>
      </c>
      <c r="I50" s="53">
        <v>898</v>
      </c>
      <c r="J50" s="40">
        <f>I50/H50-1</f>
        <v>2.427896366302762E-2</v>
      </c>
      <c r="K50" s="29">
        <f>I50-H50</f>
        <v>21.285714285714334</v>
      </c>
      <c r="L50" s="42">
        <f>I50/$I$22</f>
        <v>0.98034934497816595</v>
      </c>
    </row>
    <row r="51" spans="2:12" x14ac:dyDescent="0.25">
      <c r="B51" s="285"/>
      <c r="C51" s="290"/>
      <c r="D51" s="32" t="s">
        <v>34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4" t="str">
        <f>IFERROR(I51/H51-1,"-")</f>
        <v>-</v>
      </c>
      <c r="K51" s="33">
        <f>IFERROR(I51-H51,"-")</f>
        <v>0</v>
      </c>
      <c r="L51" s="34">
        <f>IFERROR(I51/I49,"-")</f>
        <v>0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227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10755</v>
      </c>
      <c r="F59" s="51">
        <v>20161</v>
      </c>
      <c r="G59" s="51">
        <v>37638</v>
      </c>
      <c r="H59" s="51">
        <v>50521</v>
      </c>
      <c r="I59" s="51">
        <v>43075</v>
      </c>
      <c r="J59" s="21">
        <f t="shared" ref="J59:J74" si="8">I59/H59-1</f>
        <v>-0.14738425605193883</v>
      </c>
      <c r="K59" s="20">
        <f t="shared" ref="K59:K74" si="9">I59-H59</f>
        <v>-7446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>
        <v>1878</v>
      </c>
      <c r="F60" s="24">
        <v>0</v>
      </c>
      <c r="G60" s="24">
        <v>0</v>
      </c>
      <c r="H60" s="24">
        <v>0</v>
      </c>
      <c r="I60" s="24">
        <v>0</v>
      </c>
      <c r="J60" s="25" t="str">
        <f>IFERROR(I60/H60-1,"-")</f>
        <v>-</v>
      </c>
      <c r="K60" s="24">
        <f>IFERROR(I60-H60,"-")</f>
        <v>0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12633</v>
      </c>
      <c r="F61" s="52">
        <v>20161</v>
      </c>
      <c r="G61" s="52">
        <v>37751</v>
      </c>
      <c r="H61" s="52">
        <v>51166</v>
      </c>
      <c r="I61" s="52">
        <v>43737</v>
      </c>
      <c r="J61" s="36">
        <f t="shared" si="8"/>
        <v>-0.14519407418989172</v>
      </c>
      <c r="K61" s="52">
        <f t="shared" si="9"/>
        <v>-7429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10755</v>
      </c>
      <c r="F62" s="53">
        <v>20161</v>
      </c>
      <c r="G62" s="53">
        <v>37638</v>
      </c>
      <c r="H62" s="53">
        <v>50521</v>
      </c>
      <c r="I62" s="53">
        <v>43075</v>
      </c>
      <c r="J62" s="40">
        <f t="shared" si="8"/>
        <v>-0.14738425605193883</v>
      </c>
      <c r="K62" s="53">
        <f t="shared" si="9"/>
        <v>-7446</v>
      </c>
      <c r="L62" s="40">
        <f t="shared" ref="L62" si="10">I62/$I$61</f>
        <v>0.98486407389624342</v>
      </c>
    </row>
    <row r="63" spans="2:12" x14ac:dyDescent="0.25">
      <c r="B63" s="284"/>
      <c r="C63" s="290"/>
      <c r="D63" s="32" t="s">
        <v>34</v>
      </c>
      <c r="E63" s="33">
        <v>1878</v>
      </c>
      <c r="F63" s="33">
        <v>0</v>
      </c>
      <c r="G63" s="33">
        <v>0</v>
      </c>
      <c r="H63" s="33">
        <v>0</v>
      </c>
      <c r="I63" s="33">
        <v>0</v>
      </c>
      <c r="J63" s="34" t="str">
        <f>IFERROR(I63/H63-1,"-")</f>
        <v>-</v>
      </c>
      <c r="K63" s="33">
        <f>IFERROR(I63-H63,"-")</f>
        <v>0</v>
      </c>
      <c r="L63" s="65">
        <f>IFERROR(I63/I61,"-")</f>
        <v>0</v>
      </c>
    </row>
    <row r="64" spans="2:12" x14ac:dyDescent="0.25">
      <c r="B64" s="284"/>
      <c r="C64" s="291" t="s">
        <v>21</v>
      </c>
      <c r="D64" s="15" t="s">
        <v>32</v>
      </c>
      <c r="E64" s="50">
        <v>65275</v>
      </c>
      <c r="F64" s="50">
        <v>98762</v>
      </c>
      <c r="G64" s="50">
        <v>168339</v>
      </c>
      <c r="H64" s="50">
        <v>182035</v>
      </c>
      <c r="I64" s="50">
        <v>194642</v>
      </c>
      <c r="J64" s="17">
        <f t="shared" si="8"/>
        <v>6.925591232455286E-2</v>
      </c>
      <c r="K64" s="16">
        <f t="shared" si="9"/>
        <v>12607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54033</v>
      </c>
      <c r="F65" s="51">
        <v>98762</v>
      </c>
      <c r="G65" s="51">
        <v>167710</v>
      </c>
      <c r="H65" s="51">
        <v>177835</v>
      </c>
      <c r="I65" s="51">
        <v>190648</v>
      </c>
      <c r="J65" s="21">
        <f t="shared" si="8"/>
        <v>7.2049933927517129E-2</v>
      </c>
      <c r="K65" s="20">
        <f t="shared" si="9"/>
        <v>12813</v>
      </c>
      <c r="L65" s="21">
        <f t="shared" ref="L65" si="11">I65/$I$64</f>
        <v>0.97948027661039239</v>
      </c>
    </row>
    <row r="66" spans="2:12" x14ac:dyDescent="0.25">
      <c r="B66" s="284"/>
      <c r="C66" s="287"/>
      <c r="D66" s="23" t="s">
        <v>34</v>
      </c>
      <c r="E66" s="24">
        <v>11242</v>
      </c>
      <c r="F66" s="24">
        <v>0</v>
      </c>
      <c r="G66" s="24">
        <v>0</v>
      </c>
      <c r="H66" s="24">
        <v>0</v>
      </c>
      <c r="I66" s="24">
        <v>0</v>
      </c>
      <c r="J66" s="25" t="str">
        <f>IFERROR(I66/H66-1,"-")</f>
        <v>-</v>
      </c>
      <c r="K66" s="24">
        <f>IFERROR(I66-H66,"-")</f>
        <v>0</v>
      </c>
      <c r="L66" s="25">
        <f>IFERROR(I66/I64,"-")</f>
        <v>0</v>
      </c>
    </row>
    <row r="67" spans="2:12" x14ac:dyDescent="0.25">
      <c r="B67" s="284"/>
      <c r="C67" s="288" t="s">
        <v>22</v>
      </c>
      <c r="D67" s="26" t="s">
        <v>32</v>
      </c>
      <c r="E67" s="54">
        <v>5.1670228765930499</v>
      </c>
      <c r="F67" s="54">
        <v>4.8986657407866669</v>
      </c>
      <c r="G67" s="54">
        <v>4.4591931339567168</v>
      </c>
      <c r="H67" s="54">
        <v>3.5577336512527848</v>
      </c>
      <c r="I67" s="54">
        <v>4.4502823696184013</v>
      </c>
      <c r="J67" s="36">
        <f t="shared" si="8"/>
        <v>0.25087564327681555</v>
      </c>
      <c r="K67" s="37">
        <f t="shared" si="9"/>
        <v>0.89254871836561644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5.0239888423988841</v>
      </c>
      <c r="F68" s="55">
        <f t="shared" si="12"/>
        <v>4.8986657407866669</v>
      </c>
      <c r="G68" s="55">
        <f t="shared" si="12"/>
        <v>4.4558690684946063</v>
      </c>
      <c r="H68" s="55">
        <f t="shared" si="12"/>
        <v>3.5200213772490647</v>
      </c>
      <c r="I68" s="55">
        <f t="shared" si="12"/>
        <v>4.4259547301218802</v>
      </c>
      <c r="J68" s="40">
        <f t="shared" si="8"/>
        <v>0.25736586678936946</v>
      </c>
      <c r="K68" s="41">
        <f t="shared" si="9"/>
        <v>0.90593335287281551</v>
      </c>
      <c r="L68" s="40"/>
    </row>
    <row r="69" spans="2:12" x14ac:dyDescent="0.25">
      <c r="B69" s="284"/>
      <c r="C69" s="290"/>
      <c r="D69" s="32" t="s">
        <v>34</v>
      </c>
      <c r="E69" s="43">
        <f>IFERROR(E66/E60,"-")</f>
        <v>5.98615548455804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4"/>
      <c r="C70" s="292" t="s">
        <v>36</v>
      </c>
      <c r="D70" s="15" t="s">
        <v>32</v>
      </c>
      <c r="E70" s="58">
        <v>0.42174668708366447</v>
      </c>
      <c r="F70" s="58">
        <v>0.40408330264719122</v>
      </c>
      <c r="G70" s="58">
        <v>0.53778304538949095</v>
      </c>
      <c r="H70" s="58">
        <v>0.55454348826086564</v>
      </c>
      <c r="I70" s="58">
        <v>0.59082327086406716</v>
      </c>
      <c r="J70" s="58">
        <f t="shared" si="8"/>
        <v>6.5422790766113792E-2</v>
      </c>
      <c r="K70" s="44">
        <f t="shared" si="9"/>
        <v>3.6279782603201527E-2</v>
      </c>
      <c r="L70" s="17"/>
    </row>
    <row r="71" spans="2:12" x14ac:dyDescent="0.25">
      <c r="B71" s="284"/>
      <c r="C71" s="293"/>
      <c r="D71" s="19" t="s">
        <v>33</v>
      </c>
      <c r="E71" s="59">
        <v>0.39669184855626283</v>
      </c>
      <c r="F71" s="59">
        <v>0.40408330264719122</v>
      </c>
      <c r="G71" s="59">
        <v>0.5372393247269116</v>
      </c>
      <c r="H71" s="59">
        <v>0.55031548718710444</v>
      </c>
      <c r="I71" s="59">
        <v>0.58806038285245432</v>
      </c>
      <c r="J71" s="59">
        <f t="shared" si="8"/>
        <v>6.8587740203860159E-2</v>
      </c>
      <c r="K71" s="46">
        <f t="shared" si="9"/>
        <v>3.7744895665349887E-2</v>
      </c>
      <c r="L71" s="21"/>
    </row>
    <row r="72" spans="2:12" x14ac:dyDescent="0.25">
      <c r="B72" s="284"/>
      <c r="C72" s="294"/>
      <c r="D72" s="23" t="s">
        <v>34</v>
      </c>
      <c r="E72" s="60">
        <v>0.60558069381598789</v>
      </c>
      <c r="F72" s="60" t="s">
        <v>238</v>
      </c>
      <c r="G72" s="60" t="s">
        <v>238</v>
      </c>
      <c r="H72" s="60" t="s">
        <v>238</v>
      </c>
      <c r="I72" s="60" t="s">
        <v>238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4"/>
      <c r="C73" s="295" t="s">
        <v>41</v>
      </c>
      <c r="D73" s="26" t="s">
        <v>32</v>
      </c>
      <c r="E73" s="52">
        <v>437</v>
      </c>
      <c r="F73" s="52">
        <v>669</v>
      </c>
      <c r="G73" s="52">
        <v>857</v>
      </c>
      <c r="H73" s="52">
        <v>900</v>
      </c>
      <c r="I73" s="52">
        <v>900</v>
      </c>
      <c r="J73" s="36">
        <f t="shared" si="8"/>
        <v>0</v>
      </c>
      <c r="K73" s="27">
        <f t="shared" si="9"/>
        <v>0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386</v>
      </c>
      <c r="F74" s="53">
        <v>669</v>
      </c>
      <c r="G74" s="53">
        <v>855</v>
      </c>
      <c r="H74" s="53">
        <v>886</v>
      </c>
      <c r="I74" s="53">
        <v>886</v>
      </c>
      <c r="J74" s="40">
        <f t="shared" si="8"/>
        <v>0</v>
      </c>
      <c r="K74" s="29">
        <f t="shared" si="9"/>
        <v>0</v>
      </c>
      <c r="L74" s="40">
        <f t="shared" ref="L74" si="14">I74/$I$73</f>
        <v>0.98444444444444446</v>
      </c>
    </row>
    <row r="75" spans="2:12" x14ac:dyDescent="0.25">
      <c r="B75" s="285"/>
      <c r="C75" s="290"/>
      <c r="D75" s="32" t="s">
        <v>34</v>
      </c>
      <c r="E75" s="33">
        <v>51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D4DA0-0765-4904-9C76-E48A3CC79F92}">
  <sheetPr>
    <tabColor rgb="FFFFC00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D5E3-3134-4549-B110-2A88D084352C}">
  <sheetPr>
    <tabColor rgb="FFFFC000"/>
  </sheetPr>
  <dimension ref="A1:V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273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228</v>
      </c>
      <c r="D8" s="174" t="s">
        <v>229</v>
      </c>
      <c r="E8" s="174" t="s">
        <v>230</v>
      </c>
      <c r="F8" s="174" t="s">
        <v>231</v>
      </c>
      <c r="G8" s="174" t="s">
        <v>232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228</v>
      </c>
      <c r="M8" s="174" t="s">
        <v>229</v>
      </c>
      <c r="N8" s="174" t="s">
        <v>230</v>
      </c>
      <c r="O8" s="174" t="s">
        <v>231</v>
      </c>
      <c r="P8" s="174" t="s">
        <v>232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48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246325</v>
      </c>
      <c r="D10" s="178">
        <v>525893</v>
      </c>
      <c r="E10" s="178">
        <v>533489</v>
      </c>
      <c r="F10" s="178">
        <v>558529</v>
      </c>
      <c r="G10" s="178">
        <v>564894</v>
      </c>
      <c r="H10" s="179">
        <f t="shared" ref="H10:H22" si="0">IFERROR(G10/F10-1,"-")</f>
        <v>1.1396006295107286E-2</v>
      </c>
      <c r="I10" s="179">
        <f t="shared" ref="I10:I22" si="1">G10/G$10</f>
        <v>1</v>
      </c>
      <c r="K10" s="158" t="s">
        <v>70</v>
      </c>
      <c r="L10" s="178">
        <v>2038</v>
      </c>
      <c r="M10" s="178">
        <v>2613</v>
      </c>
      <c r="N10" s="178">
        <v>3056</v>
      </c>
      <c r="O10" s="178">
        <v>2720</v>
      </c>
      <c r="P10" s="178">
        <v>3023</v>
      </c>
      <c r="Q10" s="179">
        <f t="shared" ref="Q10:Q22" si="2">IFERROR(P10/O10-1,"-")</f>
        <v>0.11139705882352935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118375</v>
      </c>
      <c r="D11" s="162">
        <v>147620</v>
      </c>
      <c r="E11" s="162">
        <v>138535</v>
      </c>
      <c r="F11" s="162">
        <v>130850</v>
      </c>
      <c r="G11" s="162">
        <v>140642</v>
      </c>
      <c r="H11" s="163">
        <f t="shared" si="0"/>
        <v>7.4833779136415757E-2</v>
      </c>
      <c r="I11" s="163">
        <f t="shared" si="1"/>
        <v>0.24897060333443088</v>
      </c>
      <c r="J11" s="81"/>
      <c r="K11" s="161" t="s">
        <v>99</v>
      </c>
      <c r="L11" s="162">
        <v>863</v>
      </c>
      <c r="M11" s="162">
        <v>538</v>
      </c>
      <c r="N11" s="162">
        <v>1385</v>
      </c>
      <c r="O11" s="162">
        <v>937</v>
      </c>
      <c r="P11" s="162">
        <v>481</v>
      </c>
      <c r="Q11" s="163">
        <f t="shared" si="2"/>
        <v>-0.48665955176093911</v>
      </c>
      <c r="R11" s="163">
        <f t="shared" si="3"/>
        <v>0.15911346344690705</v>
      </c>
    </row>
    <row r="12" spans="1:18" x14ac:dyDescent="0.25">
      <c r="B12" s="165" t="s">
        <v>105</v>
      </c>
      <c r="C12" s="166">
        <v>53382</v>
      </c>
      <c r="D12" s="166">
        <v>67495</v>
      </c>
      <c r="E12" s="166">
        <v>62070</v>
      </c>
      <c r="F12" s="166">
        <v>56598</v>
      </c>
      <c r="G12" s="166">
        <v>58124</v>
      </c>
      <c r="H12" s="167">
        <f t="shared" si="0"/>
        <v>2.6962083465846831E-2</v>
      </c>
      <c r="I12" s="167">
        <f t="shared" si="1"/>
        <v>0.10289364022276745</v>
      </c>
      <c r="J12" s="81"/>
      <c r="K12" s="165" t="s">
        <v>105</v>
      </c>
      <c r="L12" s="166">
        <v>480</v>
      </c>
      <c r="M12" s="166">
        <v>274</v>
      </c>
      <c r="N12" s="166">
        <v>1086</v>
      </c>
      <c r="O12" s="166">
        <v>651</v>
      </c>
      <c r="P12" s="166">
        <v>42</v>
      </c>
      <c r="Q12" s="167">
        <f t="shared" si="2"/>
        <v>-0.93548387096774199</v>
      </c>
      <c r="R12" s="167">
        <f t="shared" si="3"/>
        <v>1.3893483294740324E-2</v>
      </c>
    </row>
    <row r="13" spans="1:18" x14ac:dyDescent="0.25">
      <c r="B13" s="165" t="s">
        <v>102</v>
      </c>
      <c r="C13" s="166">
        <v>64993</v>
      </c>
      <c r="D13" s="166">
        <v>80125</v>
      </c>
      <c r="E13" s="166">
        <v>76465</v>
      </c>
      <c r="F13" s="166">
        <v>74252</v>
      </c>
      <c r="G13" s="166">
        <v>82518</v>
      </c>
      <c r="H13" s="167">
        <f t="shared" si="0"/>
        <v>0.11132360071109204</v>
      </c>
      <c r="I13" s="167">
        <f t="shared" si="1"/>
        <v>0.14607696311166343</v>
      </c>
      <c r="J13" s="81"/>
      <c r="K13" s="165" t="s">
        <v>102</v>
      </c>
      <c r="L13" s="166">
        <v>383</v>
      </c>
      <c r="M13" s="166">
        <v>264</v>
      </c>
      <c r="N13" s="166">
        <v>299</v>
      </c>
      <c r="O13" s="166">
        <v>286</v>
      </c>
      <c r="P13" s="166">
        <v>439</v>
      </c>
      <c r="Q13" s="167">
        <f t="shared" si="2"/>
        <v>0.534965034965035</v>
      </c>
      <c r="R13" s="167">
        <f>P13/P$10</f>
        <v>0.14521998015216672</v>
      </c>
    </row>
    <row r="14" spans="1:18" x14ac:dyDescent="0.25">
      <c r="B14" s="161" t="s">
        <v>109</v>
      </c>
      <c r="C14" s="162">
        <v>127950</v>
      </c>
      <c r="D14" s="162">
        <v>378273</v>
      </c>
      <c r="E14" s="162">
        <v>394954</v>
      </c>
      <c r="F14" s="162">
        <v>427679</v>
      </c>
      <c r="G14" s="162">
        <v>424252</v>
      </c>
      <c r="H14" s="163">
        <f t="shared" si="0"/>
        <v>-8.0130191101269732E-3</v>
      </c>
      <c r="I14" s="163">
        <f t="shared" si="1"/>
        <v>0.75102939666556912</v>
      </c>
      <c r="J14" s="81"/>
      <c r="K14" s="161" t="s">
        <v>109</v>
      </c>
      <c r="L14" s="162">
        <v>1175</v>
      </c>
      <c r="M14" s="162">
        <v>2075</v>
      </c>
      <c r="N14" s="162">
        <v>1671</v>
      </c>
      <c r="O14" s="162">
        <v>1783</v>
      </c>
      <c r="P14" s="162">
        <v>2542</v>
      </c>
      <c r="Q14" s="163">
        <f t="shared" si="2"/>
        <v>0.42568704430734727</v>
      </c>
      <c r="R14" s="163">
        <f t="shared" si="3"/>
        <v>0.84088653655309298</v>
      </c>
    </row>
    <row r="15" spans="1:18" x14ac:dyDescent="0.25">
      <c r="B15" s="165" t="s">
        <v>112</v>
      </c>
      <c r="C15" s="166">
        <v>18968</v>
      </c>
      <c r="D15" s="166">
        <v>196714</v>
      </c>
      <c r="E15" s="166">
        <v>205434</v>
      </c>
      <c r="F15" s="166">
        <v>222639</v>
      </c>
      <c r="G15" s="166">
        <v>220393</v>
      </c>
      <c r="H15" s="167">
        <f t="shared" si="0"/>
        <v>-1.0088079806323202E-2</v>
      </c>
      <c r="I15" s="167">
        <f t="shared" si="1"/>
        <v>0.39014930234698897</v>
      </c>
      <c r="J15" s="81"/>
      <c r="K15" s="165" t="s">
        <v>112</v>
      </c>
      <c r="L15" s="166">
        <v>61</v>
      </c>
      <c r="M15" s="166">
        <v>1011</v>
      </c>
      <c r="N15" s="166">
        <v>667</v>
      </c>
      <c r="O15" s="166">
        <v>807</v>
      </c>
      <c r="P15" s="166">
        <v>1050</v>
      </c>
      <c r="Q15" s="167">
        <f t="shared" si="2"/>
        <v>0.3011152416356877</v>
      </c>
      <c r="R15" s="167">
        <f t="shared" si="3"/>
        <v>0.34733708236850813</v>
      </c>
    </row>
    <row r="16" spans="1:18" x14ac:dyDescent="0.25">
      <c r="B16" s="165" t="s">
        <v>115</v>
      </c>
      <c r="C16" s="166">
        <v>21184</v>
      </c>
      <c r="D16" s="166">
        <v>32365</v>
      </c>
      <c r="E16" s="166">
        <v>32809</v>
      </c>
      <c r="F16" s="166">
        <v>34006</v>
      </c>
      <c r="G16" s="166">
        <v>32209</v>
      </c>
      <c r="H16" s="167">
        <f t="shared" si="0"/>
        <v>-5.284361583250019E-2</v>
      </c>
      <c r="I16" s="167">
        <f t="shared" si="1"/>
        <v>5.7017776786441349E-2</v>
      </c>
      <c r="J16" s="81"/>
      <c r="K16" s="165" t="s">
        <v>115</v>
      </c>
      <c r="L16" s="166">
        <v>442</v>
      </c>
      <c r="M16" s="166">
        <v>252</v>
      </c>
      <c r="N16" s="166">
        <v>215</v>
      </c>
      <c r="O16" s="166">
        <v>311</v>
      </c>
      <c r="P16" s="166">
        <v>350</v>
      </c>
      <c r="Q16" s="167">
        <f t="shared" si="2"/>
        <v>0.12540192926045024</v>
      </c>
      <c r="R16" s="167">
        <f t="shared" si="3"/>
        <v>0.11577902745616937</v>
      </c>
    </row>
    <row r="17" spans="2:22" x14ac:dyDescent="0.25">
      <c r="B17" s="165" t="s">
        <v>118</v>
      </c>
      <c r="C17" s="166">
        <v>13322</v>
      </c>
      <c r="D17" s="166">
        <v>17413</v>
      </c>
      <c r="E17" s="166">
        <v>18119</v>
      </c>
      <c r="F17" s="166">
        <v>20543</v>
      </c>
      <c r="G17" s="166">
        <v>21930</v>
      </c>
      <c r="H17" s="167">
        <f t="shared" si="0"/>
        <v>6.7516915737720895E-2</v>
      </c>
      <c r="I17" s="167">
        <f t="shared" si="1"/>
        <v>3.8821442606931565E-2</v>
      </c>
      <c r="J17" s="81"/>
      <c r="K17" s="165" t="s">
        <v>118</v>
      </c>
      <c r="L17" s="166">
        <v>108</v>
      </c>
      <c r="M17" s="166">
        <v>166</v>
      </c>
      <c r="N17" s="166">
        <v>173</v>
      </c>
      <c r="O17" s="166">
        <v>61</v>
      </c>
      <c r="P17" s="166">
        <v>285</v>
      </c>
      <c r="Q17" s="167">
        <f t="shared" si="2"/>
        <v>3.6721311475409832</v>
      </c>
      <c r="R17" s="167">
        <f t="shared" si="3"/>
        <v>9.4277208071452206E-2</v>
      </c>
    </row>
    <row r="18" spans="2:22" x14ac:dyDescent="0.25">
      <c r="B18" s="165" t="s">
        <v>125</v>
      </c>
      <c r="C18" s="166">
        <v>9389</v>
      </c>
      <c r="D18" s="166">
        <v>17486</v>
      </c>
      <c r="E18" s="166">
        <v>17107</v>
      </c>
      <c r="F18" s="166">
        <v>18906</v>
      </c>
      <c r="G18" s="166">
        <v>18024</v>
      </c>
      <c r="H18" s="167">
        <f t="shared" si="0"/>
        <v>-4.6651856553475035E-2</v>
      </c>
      <c r="I18" s="167">
        <f t="shared" si="1"/>
        <v>3.1906871023590265E-2</v>
      </c>
      <c r="J18" s="81"/>
      <c r="K18" s="165" t="s">
        <v>125</v>
      </c>
      <c r="L18" s="166">
        <v>34</v>
      </c>
      <c r="M18" s="166">
        <v>77</v>
      </c>
      <c r="N18" s="166">
        <v>39</v>
      </c>
      <c r="O18" s="166">
        <v>41</v>
      </c>
      <c r="P18" s="166">
        <v>58</v>
      </c>
      <c r="Q18" s="167">
        <f t="shared" si="2"/>
        <v>0.41463414634146334</v>
      </c>
      <c r="R18" s="167">
        <f t="shared" si="3"/>
        <v>1.9186238835593779E-2</v>
      </c>
    </row>
    <row r="19" spans="2:22" x14ac:dyDescent="0.25">
      <c r="B19" s="165" t="s">
        <v>121</v>
      </c>
      <c r="C19" s="166">
        <v>10451</v>
      </c>
      <c r="D19" s="166">
        <v>16173</v>
      </c>
      <c r="E19" s="166">
        <v>17642</v>
      </c>
      <c r="F19" s="166">
        <v>17970</v>
      </c>
      <c r="G19" s="166">
        <v>15861</v>
      </c>
      <c r="H19" s="167">
        <f t="shared" si="0"/>
        <v>-0.1173622704507512</v>
      </c>
      <c r="I19" s="167">
        <f t="shared" si="1"/>
        <v>2.8077834071524924E-2</v>
      </c>
      <c r="J19" s="81"/>
      <c r="K19" s="165" t="s">
        <v>121</v>
      </c>
      <c r="L19" s="166">
        <v>61</v>
      </c>
      <c r="M19" s="166">
        <v>51</v>
      </c>
      <c r="N19" s="166">
        <v>27</v>
      </c>
      <c r="O19" s="166">
        <v>5</v>
      </c>
      <c r="P19" s="166">
        <v>64</v>
      </c>
      <c r="Q19" s="167">
        <f t="shared" si="2"/>
        <v>11.8</v>
      </c>
      <c r="R19" s="167">
        <f t="shared" si="3"/>
        <v>2.1171022163413829E-2</v>
      </c>
    </row>
    <row r="20" spans="2:22" x14ac:dyDescent="0.25">
      <c r="B20" s="165" t="s">
        <v>130</v>
      </c>
      <c r="C20" s="166">
        <v>1424</v>
      </c>
      <c r="D20" s="166">
        <v>2442</v>
      </c>
      <c r="E20" s="166">
        <v>1682</v>
      </c>
      <c r="F20" s="166">
        <v>2553</v>
      </c>
      <c r="G20" s="166">
        <v>2157</v>
      </c>
      <c r="H20" s="167">
        <f t="shared" si="0"/>
        <v>-0.15511163337250289</v>
      </c>
      <c r="I20" s="167">
        <f t="shared" si="1"/>
        <v>3.8184154903397804E-3</v>
      </c>
      <c r="J20" s="81"/>
      <c r="K20" s="165" t="s">
        <v>130</v>
      </c>
      <c r="L20" s="166">
        <v>10</v>
      </c>
      <c r="M20" s="166">
        <v>13</v>
      </c>
      <c r="N20" s="166">
        <v>3</v>
      </c>
      <c r="O20" s="166">
        <v>6</v>
      </c>
      <c r="P20" s="166">
        <v>6</v>
      </c>
      <c r="Q20" s="167">
        <f t="shared" si="2"/>
        <v>0</v>
      </c>
      <c r="R20" s="167">
        <f t="shared" si="3"/>
        <v>1.9847833278200462E-3</v>
      </c>
    </row>
    <row r="21" spans="2:22" x14ac:dyDescent="0.25">
      <c r="B21" s="165" t="s">
        <v>133</v>
      </c>
      <c r="C21" s="166">
        <v>254</v>
      </c>
      <c r="D21" s="166">
        <v>818</v>
      </c>
      <c r="E21" s="166">
        <v>1076</v>
      </c>
      <c r="F21" s="166">
        <v>713</v>
      </c>
      <c r="G21" s="166">
        <v>566</v>
      </c>
      <c r="H21" s="167">
        <f t="shared" si="0"/>
        <v>-0.20617110799438987</v>
      </c>
      <c r="I21" s="167">
        <f t="shared" si="1"/>
        <v>1.0019578894447454E-3</v>
      </c>
      <c r="J21" s="81"/>
      <c r="K21" s="165" t="s">
        <v>133</v>
      </c>
      <c r="L21" s="166">
        <v>3</v>
      </c>
      <c r="M21" s="166">
        <v>6</v>
      </c>
      <c r="N21" s="166">
        <v>0</v>
      </c>
      <c r="O21" s="166">
        <v>0</v>
      </c>
      <c r="P21" s="166">
        <v>12</v>
      </c>
      <c r="Q21" s="167" t="str">
        <f t="shared" si="2"/>
        <v>-</v>
      </c>
      <c r="R21" s="167">
        <f t="shared" si="3"/>
        <v>3.9695666556400925E-3</v>
      </c>
    </row>
    <row r="22" spans="2:22" x14ac:dyDescent="0.25">
      <c r="B22" s="170" t="s">
        <v>147</v>
      </c>
      <c r="C22" s="171">
        <f>C14-SUM(C15:C21)</f>
        <v>52958</v>
      </c>
      <c r="D22" s="171">
        <f>D14-SUM(D15:D21)</f>
        <v>94862</v>
      </c>
      <c r="E22" s="171">
        <f>E14-SUM(E15:E21)</f>
        <v>101085</v>
      </c>
      <c r="F22" s="171">
        <f>F14-SUM(F15:F21)</f>
        <v>110349</v>
      </c>
      <c r="G22" s="171">
        <f>G14-SUM(G15:G21)</f>
        <v>113112</v>
      </c>
      <c r="H22" s="172">
        <f t="shared" si="0"/>
        <v>2.503874072261647E-2</v>
      </c>
      <c r="I22" s="172">
        <f t="shared" si="1"/>
        <v>0.20023579645030748</v>
      </c>
      <c r="J22" s="81"/>
      <c r="K22" s="170" t="s">
        <v>147</v>
      </c>
      <c r="L22" s="171">
        <f>L14-SUM(L15:L21)</f>
        <v>456</v>
      </c>
      <c r="M22" s="171">
        <f>M14-SUM(M15:M21)</f>
        <v>499</v>
      </c>
      <c r="N22" s="171">
        <f>N14-SUM(N15:N21)</f>
        <v>547</v>
      </c>
      <c r="O22" s="171">
        <f>O14-SUM(O15:O21)</f>
        <v>552</v>
      </c>
      <c r="P22" s="171">
        <f>P14-SUM(P15:P21)</f>
        <v>717</v>
      </c>
      <c r="Q22" s="172">
        <f t="shared" si="2"/>
        <v>0.29891304347826098</v>
      </c>
      <c r="R22" s="172">
        <f t="shared" si="3"/>
        <v>0.23718160767449553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104300</v>
      </c>
      <c r="D24" s="178">
        <v>193056</v>
      </c>
      <c r="E24" s="178">
        <v>195421</v>
      </c>
      <c r="F24" s="178">
        <v>198178</v>
      </c>
      <c r="G24" s="178">
        <v>184181</v>
      </c>
      <c r="H24" s="179">
        <f t="shared" ref="H24:H36" si="4">IFERROR(G24/F24-1,"-")</f>
        <v>-7.062842495130639E-2</v>
      </c>
      <c r="I24" s="179">
        <f t="shared" ref="I24:I36" si="5">G24/G$10</f>
        <v>0.32604524034597643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44439</v>
      </c>
      <c r="D25" s="162">
        <v>33408</v>
      </c>
      <c r="E25" s="162">
        <v>26219</v>
      </c>
      <c r="F25" s="162">
        <v>21651</v>
      </c>
      <c r="G25" s="162">
        <v>19540</v>
      </c>
      <c r="H25" s="163">
        <f t="shared" si="4"/>
        <v>-9.7501270149184749E-2</v>
      </c>
      <c r="I25" s="163">
        <f t="shared" si="5"/>
        <v>3.4590560352915765E-2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20331</v>
      </c>
      <c r="D26" s="166">
        <v>13052</v>
      </c>
      <c r="E26" s="166">
        <v>10656</v>
      </c>
      <c r="F26" s="166">
        <v>8502</v>
      </c>
      <c r="G26" s="166">
        <v>9123</v>
      </c>
      <c r="H26" s="167">
        <f t="shared" si="4"/>
        <v>7.304163726182078E-2</v>
      </c>
      <c r="I26" s="167">
        <f t="shared" si="5"/>
        <v>1.6149932553718042E-2</v>
      </c>
    </row>
    <row r="27" spans="2:22" x14ac:dyDescent="0.25">
      <c r="B27" s="165" t="s">
        <v>102</v>
      </c>
      <c r="C27" s="166">
        <v>24108</v>
      </c>
      <c r="D27" s="166">
        <v>20356</v>
      </c>
      <c r="E27" s="166">
        <v>15563</v>
      </c>
      <c r="F27" s="166">
        <v>13149</v>
      </c>
      <c r="G27" s="166">
        <v>10417</v>
      </c>
      <c r="H27" s="167">
        <f t="shared" si="4"/>
        <v>-0.20777245417902501</v>
      </c>
      <c r="I27" s="167">
        <f t="shared" si="5"/>
        <v>1.8440627799197726E-2</v>
      </c>
    </row>
    <row r="28" spans="2:22" x14ac:dyDescent="0.25">
      <c r="B28" s="161" t="s">
        <v>109</v>
      </c>
      <c r="C28" s="162">
        <v>59861</v>
      </c>
      <c r="D28" s="162">
        <v>159648</v>
      </c>
      <c r="E28" s="162">
        <v>169202</v>
      </c>
      <c r="F28" s="162">
        <v>176527</v>
      </c>
      <c r="G28" s="162">
        <v>164641</v>
      </c>
      <c r="H28" s="163">
        <f t="shared" si="4"/>
        <v>-6.7332476051822132E-2</v>
      </c>
      <c r="I28" s="163">
        <f t="shared" si="5"/>
        <v>0.29145467999306063</v>
      </c>
    </row>
    <row r="29" spans="2:22" x14ac:dyDescent="0.25">
      <c r="B29" s="165" t="s">
        <v>112</v>
      </c>
      <c r="C29" s="166">
        <v>10198</v>
      </c>
      <c r="D29" s="166">
        <v>86684</v>
      </c>
      <c r="E29" s="166">
        <v>91801</v>
      </c>
      <c r="F29" s="166">
        <v>96458</v>
      </c>
      <c r="G29" s="166">
        <v>90115</v>
      </c>
      <c r="H29" s="167">
        <f t="shared" si="4"/>
        <v>-6.5759190528520195E-2</v>
      </c>
      <c r="I29" s="167">
        <f t="shared" si="5"/>
        <v>0.15952550389984671</v>
      </c>
    </row>
    <row r="30" spans="2:22" x14ac:dyDescent="0.25">
      <c r="B30" s="165" t="s">
        <v>115</v>
      </c>
      <c r="C30" s="166">
        <v>12681</v>
      </c>
      <c r="D30" s="166">
        <v>16321</v>
      </c>
      <c r="E30" s="166">
        <v>16981</v>
      </c>
      <c r="F30" s="166">
        <v>16678</v>
      </c>
      <c r="G30" s="166">
        <v>14849</v>
      </c>
      <c r="H30" s="167">
        <f t="shared" si="4"/>
        <v>-0.10966542750929364</v>
      </c>
      <c r="I30" s="167">
        <f t="shared" si="5"/>
        <v>2.6286347527146686E-2</v>
      </c>
    </row>
    <row r="31" spans="2:22" x14ac:dyDescent="0.25">
      <c r="B31" s="165" t="s">
        <v>118</v>
      </c>
      <c r="C31" s="166">
        <v>5169</v>
      </c>
      <c r="D31" s="166">
        <v>5785</v>
      </c>
      <c r="E31" s="166">
        <v>5824</v>
      </c>
      <c r="F31" s="166">
        <v>4971</v>
      </c>
      <c r="G31" s="166">
        <v>4699</v>
      </c>
      <c r="H31" s="167">
        <f t="shared" si="4"/>
        <v>-5.4717360692013717E-2</v>
      </c>
      <c r="I31" s="167">
        <f t="shared" si="5"/>
        <v>8.3183747747364988E-3</v>
      </c>
    </row>
    <row r="32" spans="2:22" x14ac:dyDescent="0.25">
      <c r="B32" s="165" t="s">
        <v>125</v>
      </c>
      <c r="C32" s="166">
        <v>4408</v>
      </c>
      <c r="D32" s="166">
        <v>7612</v>
      </c>
      <c r="E32" s="166">
        <v>7630</v>
      </c>
      <c r="F32" s="166">
        <v>7871</v>
      </c>
      <c r="G32" s="166">
        <v>7330</v>
      </c>
      <c r="H32" s="167">
        <f t="shared" si="4"/>
        <v>-6.8733324863422651E-2</v>
      </c>
      <c r="I32" s="167">
        <f t="shared" si="5"/>
        <v>1.2975885741395731E-2</v>
      </c>
    </row>
    <row r="33" spans="2:9" x14ac:dyDescent="0.25">
      <c r="B33" s="165" t="s">
        <v>121</v>
      </c>
      <c r="C33" s="166">
        <v>6150</v>
      </c>
      <c r="D33" s="166">
        <v>8809</v>
      </c>
      <c r="E33" s="166">
        <v>9100</v>
      </c>
      <c r="F33" s="166">
        <v>9325</v>
      </c>
      <c r="G33" s="166">
        <v>8150</v>
      </c>
      <c r="H33" s="167">
        <f t="shared" si="4"/>
        <v>-0.12600536193029488</v>
      </c>
      <c r="I33" s="167">
        <f t="shared" si="5"/>
        <v>1.4427485510555962E-2</v>
      </c>
    </row>
    <row r="34" spans="2:9" x14ac:dyDescent="0.25">
      <c r="B34" s="165" t="s">
        <v>130</v>
      </c>
      <c r="C34" s="166">
        <v>210</v>
      </c>
      <c r="D34" s="166">
        <v>804</v>
      </c>
      <c r="E34" s="166">
        <v>650</v>
      </c>
      <c r="F34" s="166">
        <v>1422</v>
      </c>
      <c r="G34" s="166">
        <v>854</v>
      </c>
      <c r="H34" s="167">
        <f t="shared" si="4"/>
        <v>-0.39943741209563999</v>
      </c>
      <c r="I34" s="167">
        <f t="shared" si="5"/>
        <v>1.5117880522717536E-3</v>
      </c>
    </row>
    <row r="35" spans="2:9" x14ac:dyDescent="0.25">
      <c r="B35" s="165" t="s">
        <v>133</v>
      </c>
      <c r="C35" s="166">
        <v>87</v>
      </c>
      <c r="D35" s="166">
        <v>350</v>
      </c>
      <c r="E35" s="166">
        <v>498</v>
      </c>
      <c r="F35" s="166">
        <v>342</v>
      </c>
      <c r="G35" s="166">
        <v>155</v>
      </c>
      <c r="H35" s="167">
        <f t="shared" si="4"/>
        <v>-0.54678362573099415</v>
      </c>
      <c r="I35" s="167">
        <f t="shared" si="5"/>
        <v>2.7438776124370237E-4</v>
      </c>
    </row>
    <row r="36" spans="2:9" x14ac:dyDescent="0.25">
      <c r="B36" s="170" t="s">
        <v>147</v>
      </c>
      <c r="C36" s="171">
        <f>C28-SUM(C29:C35)</f>
        <v>20958</v>
      </c>
      <c r="D36" s="171">
        <f>D28-SUM(D29:D35)</f>
        <v>33283</v>
      </c>
      <c r="E36" s="171">
        <f>E28-SUM(E29:E35)</f>
        <v>36718</v>
      </c>
      <c r="F36" s="171">
        <f>F28-SUM(F29:F35)</f>
        <v>39460</v>
      </c>
      <c r="G36" s="171">
        <f>G28-SUM(G29:G35)</f>
        <v>38489</v>
      </c>
      <c r="H36" s="172">
        <f t="shared" si="4"/>
        <v>-2.4607197161682692E-2</v>
      </c>
      <c r="I36" s="172">
        <f t="shared" si="5"/>
        <v>6.8134906725863614E-2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46309</v>
      </c>
      <c r="D38" s="178">
        <v>140298</v>
      </c>
      <c r="E38" s="178">
        <v>135627</v>
      </c>
      <c r="F38" s="178">
        <v>144210</v>
      </c>
      <c r="G38" s="178">
        <v>151264</v>
      </c>
      <c r="H38" s="179">
        <f t="shared" ref="H38:H50" si="6">IFERROR(G38/F38-1,"-")</f>
        <v>4.8914777061230152E-2</v>
      </c>
      <c r="I38" s="179">
        <f t="shared" ref="I38:I50" si="7">G38/G$10</f>
        <v>0.26777413107591869</v>
      </c>
    </row>
    <row r="39" spans="2:9" x14ac:dyDescent="0.25">
      <c r="B39" s="161" t="s">
        <v>99</v>
      </c>
      <c r="C39" s="162">
        <v>15242</v>
      </c>
      <c r="D39" s="162">
        <v>19503</v>
      </c>
      <c r="E39" s="162">
        <v>15910</v>
      </c>
      <c r="F39" s="162">
        <v>15999</v>
      </c>
      <c r="G39" s="162">
        <v>15683</v>
      </c>
      <c r="H39" s="163">
        <f t="shared" si="6"/>
        <v>-1.975123445215321E-2</v>
      </c>
      <c r="I39" s="163">
        <f t="shared" si="7"/>
        <v>2.7762730706999899E-2</v>
      </c>
    </row>
    <row r="40" spans="2:9" x14ac:dyDescent="0.25">
      <c r="B40" s="165" t="s">
        <v>105</v>
      </c>
      <c r="C40" s="166">
        <v>8365</v>
      </c>
      <c r="D40" s="166">
        <v>8182</v>
      </c>
      <c r="E40" s="166">
        <v>7519</v>
      </c>
      <c r="F40" s="166">
        <v>7601</v>
      </c>
      <c r="G40" s="166">
        <v>6885</v>
      </c>
      <c r="H40" s="167">
        <f t="shared" si="6"/>
        <v>-9.419813182475989E-2</v>
      </c>
      <c r="I40" s="167">
        <f t="shared" si="7"/>
        <v>1.2188127330083166E-2</v>
      </c>
    </row>
    <row r="41" spans="2:9" x14ac:dyDescent="0.25">
      <c r="B41" s="165" t="s">
        <v>102</v>
      </c>
      <c r="C41" s="166">
        <v>6877</v>
      </c>
      <c r="D41" s="166">
        <v>11321</v>
      </c>
      <c r="E41" s="166">
        <v>8391</v>
      </c>
      <c r="F41" s="166">
        <v>8398</v>
      </c>
      <c r="G41" s="166">
        <v>8798</v>
      </c>
      <c r="H41" s="167">
        <f t="shared" si="6"/>
        <v>4.763038818766363E-2</v>
      </c>
      <c r="I41" s="167">
        <f t="shared" si="7"/>
        <v>1.5574603376916732E-2</v>
      </c>
    </row>
    <row r="42" spans="2:9" x14ac:dyDescent="0.25">
      <c r="B42" s="161" t="s">
        <v>109</v>
      </c>
      <c r="C42" s="162">
        <v>31067</v>
      </c>
      <c r="D42" s="162">
        <v>120795</v>
      </c>
      <c r="E42" s="162">
        <v>119717</v>
      </c>
      <c r="F42" s="162">
        <v>128211</v>
      </c>
      <c r="G42" s="162">
        <v>135581</v>
      </c>
      <c r="H42" s="163">
        <f t="shared" si="6"/>
        <v>5.7483367261779383E-2</v>
      </c>
      <c r="I42" s="163">
        <f t="shared" si="7"/>
        <v>0.24001140036891877</v>
      </c>
    </row>
    <row r="43" spans="2:9" x14ac:dyDescent="0.25">
      <c r="B43" s="165" t="s">
        <v>112</v>
      </c>
      <c r="C43" s="166">
        <v>5219</v>
      </c>
      <c r="D43" s="166">
        <v>71288</v>
      </c>
      <c r="E43" s="166">
        <v>73066</v>
      </c>
      <c r="F43" s="166">
        <v>77891</v>
      </c>
      <c r="G43" s="166">
        <v>79751</v>
      </c>
      <c r="H43" s="167">
        <f t="shared" si="6"/>
        <v>2.3879523950135484E-2</v>
      </c>
      <c r="I43" s="167">
        <f t="shared" si="7"/>
        <v>0.14117869901255811</v>
      </c>
    </row>
    <row r="44" spans="2:9" x14ac:dyDescent="0.25">
      <c r="B44" s="165" t="s">
        <v>115</v>
      </c>
      <c r="C44" s="166">
        <v>1616</v>
      </c>
      <c r="D44" s="166">
        <v>3513</v>
      </c>
      <c r="E44" s="166">
        <v>3042</v>
      </c>
      <c r="F44" s="166">
        <v>3031</v>
      </c>
      <c r="G44" s="166">
        <v>3747</v>
      </c>
      <c r="H44" s="167">
        <f t="shared" si="6"/>
        <v>0.23622566809633794</v>
      </c>
      <c r="I44" s="167">
        <f t="shared" si="7"/>
        <v>6.6331028476138889E-3</v>
      </c>
    </row>
    <row r="45" spans="2:9" x14ac:dyDescent="0.25">
      <c r="B45" s="165" t="s">
        <v>118</v>
      </c>
      <c r="C45" s="166">
        <v>2196</v>
      </c>
      <c r="D45" s="166">
        <v>2336</v>
      </c>
      <c r="E45" s="166">
        <v>2338</v>
      </c>
      <c r="F45" s="166">
        <v>2776</v>
      </c>
      <c r="G45" s="166">
        <v>3320</v>
      </c>
      <c r="H45" s="167">
        <f t="shared" si="6"/>
        <v>0.19596541786743527</v>
      </c>
      <c r="I45" s="167">
        <f t="shared" si="7"/>
        <v>5.8772088214780116E-3</v>
      </c>
    </row>
    <row r="46" spans="2:9" x14ac:dyDescent="0.25">
      <c r="B46" s="165" t="s">
        <v>125</v>
      </c>
      <c r="C46" s="166">
        <v>3501</v>
      </c>
      <c r="D46" s="166">
        <v>6530</v>
      </c>
      <c r="E46" s="166">
        <v>5758</v>
      </c>
      <c r="F46" s="166">
        <v>6584</v>
      </c>
      <c r="G46" s="166">
        <v>6332</v>
      </c>
      <c r="H46" s="167">
        <f t="shared" si="6"/>
        <v>-3.8274605103280734E-2</v>
      </c>
      <c r="I46" s="167">
        <f t="shared" si="7"/>
        <v>1.1209182607710474E-2</v>
      </c>
    </row>
    <row r="47" spans="2:9" x14ac:dyDescent="0.25">
      <c r="B47" s="165" t="s">
        <v>121</v>
      </c>
      <c r="C47" s="166">
        <v>2476</v>
      </c>
      <c r="D47" s="166">
        <v>4173</v>
      </c>
      <c r="E47" s="166">
        <v>4704</v>
      </c>
      <c r="F47" s="166">
        <v>4974</v>
      </c>
      <c r="G47" s="166">
        <v>4454</v>
      </c>
      <c r="H47" s="167">
        <f t="shared" si="6"/>
        <v>-0.10454362685967034</v>
      </c>
      <c r="I47" s="167">
        <f t="shared" si="7"/>
        <v>7.8846650876093563E-3</v>
      </c>
    </row>
    <row r="48" spans="2:9" x14ac:dyDescent="0.25">
      <c r="B48" s="165" t="s">
        <v>130</v>
      </c>
      <c r="C48" s="166">
        <v>965</v>
      </c>
      <c r="D48" s="166">
        <v>992</v>
      </c>
      <c r="E48" s="166">
        <v>601</v>
      </c>
      <c r="F48" s="166">
        <v>761</v>
      </c>
      <c r="G48" s="166">
        <v>636</v>
      </c>
      <c r="H48" s="167">
        <f t="shared" si="6"/>
        <v>-0.16425755584756896</v>
      </c>
      <c r="I48" s="167">
        <f t="shared" si="7"/>
        <v>1.1258749429096432E-3</v>
      </c>
    </row>
    <row r="49" spans="2:9" x14ac:dyDescent="0.25">
      <c r="B49" s="165" t="s">
        <v>133</v>
      </c>
      <c r="C49" s="166">
        <v>71</v>
      </c>
      <c r="D49" s="166">
        <v>194</v>
      </c>
      <c r="E49" s="166">
        <v>285</v>
      </c>
      <c r="F49" s="166">
        <v>136</v>
      </c>
      <c r="G49" s="166">
        <v>144</v>
      </c>
      <c r="H49" s="167">
        <f t="shared" si="6"/>
        <v>5.8823529411764719E-2</v>
      </c>
      <c r="I49" s="167">
        <f t="shared" si="7"/>
        <v>2.5491508141350412E-4</v>
      </c>
    </row>
    <row r="50" spans="2:9" x14ac:dyDescent="0.25">
      <c r="B50" s="170" t="s">
        <v>147</v>
      </c>
      <c r="C50" s="171">
        <f>C42-SUM(C43:C49)</f>
        <v>15023</v>
      </c>
      <c r="D50" s="171">
        <f>D42-SUM(D43:D49)</f>
        <v>31769</v>
      </c>
      <c r="E50" s="171">
        <f>E42-SUM(E43:E49)</f>
        <v>29923</v>
      </c>
      <c r="F50" s="171">
        <f>F42-SUM(F43:F49)</f>
        <v>32058</v>
      </c>
      <c r="G50" s="171">
        <f>G42-SUM(G43:G49)</f>
        <v>37197</v>
      </c>
      <c r="H50" s="172">
        <f t="shared" si="6"/>
        <v>0.16030320044918578</v>
      </c>
      <c r="I50" s="172">
        <f t="shared" si="7"/>
        <v>6.5847751967625781E-2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2038</v>
      </c>
      <c r="D52" s="178">
        <v>2613</v>
      </c>
      <c r="E52" s="178">
        <v>3056</v>
      </c>
      <c r="F52" s="178">
        <v>2720</v>
      </c>
      <c r="G52" s="178">
        <v>3023</v>
      </c>
      <c r="H52" s="179">
        <f t="shared" ref="H52:H64" si="8">IFERROR(G52/F52-1,"-")</f>
        <v>0.11139705882352935</v>
      </c>
      <c r="I52" s="179">
        <f t="shared" ref="I52:I64" si="9">G52/G$10</f>
        <v>5.35144646606266E-3</v>
      </c>
    </row>
    <row r="53" spans="2:9" x14ac:dyDescent="0.25">
      <c r="B53" s="161" t="s">
        <v>99</v>
      </c>
      <c r="C53" s="162">
        <v>863</v>
      </c>
      <c r="D53" s="162">
        <v>538</v>
      </c>
      <c r="E53" s="162">
        <v>1385</v>
      </c>
      <c r="F53" s="162">
        <v>937</v>
      </c>
      <c r="G53" s="162">
        <v>481</v>
      </c>
      <c r="H53" s="163">
        <f t="shared" si="8"/>
        <v>-0.48665955176093911</v>
      </c>
      <c r="I53" s="163">
        <f t="shared" si="9"/>
        <v>8.5148718166594092E-4</v>
      </c>
    </row>
    <row r="54" spans="2:9" x14ac:dyDescent="0.25">
      <c r="B54" s="165" t="s">
        <v>105</v>
      </c>
      <c r="C54" s="166">
        <v>480</v>
      </c>
      <c r="D54" s="166">
        <v>274</v>
      </c>
      <c r="E54" s="166">
        <v>1086</v>
      </c>
      <c r="F54" s="166">
        <v>651</v>
      </c>
      <c r="G54" s="166">
        <v>42</v>
      </c>
      <c r="H54" s="167">
        <f t="shared" si="8"/>
        <v>-0.93548387096774199</v>
      </c>
      <c r="I54" s="167">
        <f t="shared" si="9"/>
        <v>7.4350232078938699E-5</v>
      </c>
    </row>
    <row r="55" spans="2:9" x14ac:dyDescent="0.25">
      <c r="B55" s="165" t="s">
        <v>102</v>
      </c>
      <c r="C55" s="166">
        <v>383</v>
      </c>
      <c r="D55" s="166">
        <v>264</v>
      </c>
      <c r="E55" s="166">
        <v>299</v>
      </c>
      <c r="F55" s="166">
        <v>286</v>
      </c>
      <c r="G55" s="166">
        <v>439</v>
      </c>
      <c r="H55" s="167">
        <f t="shared" si="8"/>
        <v>0.534965034965035</v>
      </c>
      <c r="I55" s="167">
        <f t="shared" si="9"/>
        <v>7.7713694958700212E-4</v>
      </c>
    </row>
    <row r="56" spans="2:9" x14ac:dyDescent="0.25">
      <c r="B56" s="161" t="s">
        <v>109</v>
      </c>
      <c r="C56" s="162">
        <v>1175</v>
      </c>
      <c r="D56" s="162">
        <v>2075</v>
      </c>
      <c r="E56" s="162">
        <v>1671</v>
      </c>
      <c r="F56" s="162">
        <v>1783</v>
      </c>
      <c r="G56" s="162">
        <v>2542</v>
      </c>
      <c r="H56" s="163">
        <f t="shared" si="8"/>
        <v>0.42568704430734727</v>
      </c>
      <c r="I56" s="163">
        <f t="shared" si="9"/>
        <v>4.4999592843967184E-3</v>
      </c>
    </row>
    <row r="57" spans="2:9" x14ac:dyDescent="0.25">
      <c r="B57" s="165" t="s">
        <v>112</v>
      </c>
      <c r="C57" s="166">
        <v>61</v>
      </c>
      <c r="D57" s="166">
        <v>1011</v>
      </c>
      <c r="E57" s="166">
        <v>667</v>
      </c>
      <c r="F57" s="166">
        <v>807</v>
      </c>
      <c r="G57" s="166">
        <v>1050</v>
      </c>
      <c r="H57" s="167">
        <f t="shared" si="8"/>
        <v>0.3011152416356877</v>
      </c>
      <c r="I57" s="167">
        <f t="shared" si="9"/>
        <v>1.8587558019734676E-3</v>
      </c>
    </row>
    <row r="58" spans="2:9" x14ac:dyDescent="0.25">
      <c r="B58" s="165" t="s">
        <v>115</v>
      </c>
      <c r="C58" s="166">
        <v>442</v>
      </c>
      <c r="D58" s="166">
        <v>252</v>
      </c>
      <c r="E58" s="166">
        <v>215</v>
      </c>
      <c r="F58" s="166">
        <v>311</v>
      </c>
      <c r="G58" s="166">
        <v>350</v>
      </c>
      <c r="H58" s="167">
        <f t="shared" si="8"/>
        <v>0.12540192926045024</v>
      </c>
      <c r="I58" s="167">
        <f t="shared" si="9"/>
        <v>6.1958526732448923E-4</v>
      </c>
    </row>
    <row r="59" spans="2:9" x14ac:dyDescent="0.25">
      <c r="B59" s="165" t="s">
        <v>118</v>
      </c>
      <c r="C59" s="166">
        <v>108</v>
      </c>
      <c r="D59" s="166">
        <v>166</v>
      </c>
      <c r="E59" s="166">
        <v>173</v>
      </c>
      <c r="F59" s="166">
        <v>61</v>
      </c>
      <c r="G59" s="166">
        <v>285</v>
      </c>
      <c r="H59" s="167">
        <f t="shared" si="8"/>
        <v>3.6721311475409832</v>
      </c>
      <c r="I59" s="167">
        <f t="shared" si="9"/>
        <v>5.0451943196422691E-4</v>
      </c>
    </row>
    <row r="60" spans="2:9" x14ac:dyDescent="0.25">
      <c r="B60" s="165" t="s">
        <v>125</v>
      </c>
      <c r="C60" s="166">
        <v>34</v>
      </c>
      <c r="D60" s="166">
        <v>77</v>
      </c>
      <c r="E60" s="166">
        <v>39</v>
      </c>
      <c r="F60" s="166">
        <v>41</v>
      </c>
      <c r="G60" s="166">
        <v>58</v>
      </c>
      <c r="H60" s="167">
        <f t="shared" si="8"/>
        <v>0.41463414634146334</v>
      </c>
      <c r="I60" s="167">
        <f t="shared" si="9"/>
        <v>1.0267413001377249E-4</v>
      </c>
    </row>
    <row r="61" spans="2:9" x14ac:dyDescent="0.25">
      <c r="B61" s="165" t="s">
        <v>121</v>
      </c>
      <c r="C61" s="166">
        <v>61</v>
      </c>
      <c r="D61" s="166">
        <v>51</v>
      </c>
      <c r="E61" s="166">
        <v>27</v>
      </c>
      <c r="F61" s="166">
        <v>5</v>
      </c>
      <c r="G61" s="166">
        <v>64</v>
      </c>
      <c r="H61" s="167">
        <f t="shared" si="8"/>
        <v>11.8</v>
      </c>
      <c r="I61" s="167">
        <f t="shared" si="9"/>
        <v>1.1329559173933516E-4</v>
      </c>
    </row>
    <row r="62" spans="2:9" x14ac:dyDescent="0.25">
      <c r="B62" s="165" t="s">
        <v>130</v>
      </c>
      <c r="C62" s="166">
        <v>10</v>
      </c>
      <c r="D62" s="166">
        <v>13</v>
      </c>
      <c r="E62" s="166">
        <v>3</v>
      </c>
      <c r="F62" s="166">
        <v>6</v>
      </c>
      <c r="G62" s="166">
        <v>6</v>
      </c>
      <c r="H62" s="167">
        <f t="shared" si="8"/>
        <v>0</v>
      </c>
      <c r="I62" s="167">
        <f t="shared" si="9"/>
        <v>1.0621461725562671E-5</v>
      </c>
    </row>
    <row r="63" spans="2:9" x14ac:dyDescent="0.25">
      <c r="B63" s="165" t="s">
        <v>133</v>
      </c>
      <c r="C63" s="166">
        <v>3</v>
      </c>
      <c r="D63" s="166">
        <v>6</v>
      </c>
      <c r="E63" s="166">
        <v>0</v>
      </c>
      <c r="F63" s="166">
        <v>0</v>
      </c>
      <c r="G63" s="166">
        <v>12</v>
      </c>
      <c r="H63" s="167" t="str">
        <f t="shared" si="8"/>
        <v>-</v>
      </c>
      <c r="I63" s="167">
        <f t="shared" si="9"/>
        <v>2.1242923451125342E-5</v>
      </c>
    </row>
    <row r="64" spans="2:9" x14ac:dyDescent="0.25">
      <c r="B64" s="170" t="s">
        <v>147</v>
      </c>
      <c r="C64" s="171">
        <f>C56-SUM(C57:C63)</f>
        <v>456</v>
      </c>
      <c r="D64" s="171">
        <f>D56-SUM(D57:D63)</f>
        <v>499</v>
      </c>
      <c r="E64" s="171">
        <f>E56-SUM(E57:E63)</f>
        <v>547</v>
      </c>
      <c r="F64" s="171">
        <f>F56-SUM(F57:F63)</f>
        <v>552</v>
      </c>
      <c r="G64" s="171">
        <f>G56-SUM(G57:G63)</f>
        <v>717</v>
      </c>
      <c r="H64" s="172">
        <f t="shared" si="8"/>
        <v>0.29891304347826098</v>
      </c>
      <c r="I64" s="172">
        <f t="shared" si="9"/>
        <v>1.2692646762047393E-3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2426</v>
      </c>
      <c r="D66" s="178">
        <v>27893</v>
      </c>
      <c r="E66" s="178">
        <v>26664</v>
      </c>
      <c r="F66" s="178">
        <v>19100</v>
      </c>
      <c r="G66" s="178">
        <v>20231</v>
      </c>
      <c r="H66" s="179">
        <f t="shared" ref="H66:H78" si="10">IFERROR(G66/F66-1,"-")</f>
        <v>5.9214659685863813E-2</v>
      </c>
      <c r="I66" s="179">
        <f t="shared" ref="I66:I78" si="11">G66/G$10</f>
        <v>3.5813798694976404E-2</v>
      </c>
    </row>
    <row r="67" spans="2:9" x14ac:dyDescent="0.25">
      <c r="B67" s="161" t="s">
        <v>99</v>
      </c>
      <c r="C67" s="162">
        <v>2106</v>
      </c>
      <c r="D67" s="162">
        <v>12732</v>
      </c>
      <c r="E67" s="162">
        <v>13348</v>
      </c>
      <c r="F67" s="162">
        <v>4578</v>
      </c>
      <c r="G67" s="162">
        <v>7294</v>
      </c>
      <c r="H67" s="163">
        <f t="shared" si="10"/>
        <v>0.5932721712538227</v>
      </c>
      <c r="I67" s="163">
        <f t="shared" si="11"/>
        <v>1.2912156971042355E-2</v>
      </c>
    </row>
    <row r="68" spans="2:9" x14ac:dyDescent="0.25">
      <c r="B68" s="165" t="s">
        <v>105</v>
      </c>
      <c r="C68" s="166">
        <v>1992</v>
      </c>
      <c r="D68" s="166">
        <v>11475</v>
      </c>
      <c r="E68" s="166">
        <v>10243</v>
      </c>
      <c r="F68" s="166">
        <v>2063</v>
      </c>
      <c r="G68" s="166">
        <v>2741</v>
      </c>
      <c r="H68" s="167">
        <f t="shared" si="10"/>
        <v>0.32864760058167719</v>
      </c>
      <c r="I68" s="167">
        <f t="shared" si="11"/>
        <v>4.8522377649612139E-3</v>
      </c>
    </row>
    <row r="69" spans="2:9" x14ac:dyDescent="0.25">
      <c r="B69" s="165" t="s">
        <v>102</v>
      </c>
      <c r="C69" s="166">
        <v>114</v>
      </c>
      <c r="D69" s="166">
        <v>1257</v>
      </c>
      <c r="E69" s="166">
        <v>3105</v>
      </c>
      <c r="F69" s="166">
        <v>2515</v>
      </c>
      <c r="G69" s="166">
        <v>4553</v>
      </c>
      <c r="H69" s="167">
        <f t="shared" si="10"/>
        <v>0.8103379721669981</v>
      </c>
      <c r="I69" s="167">
        <f t="shared" si="11"/>
        <v>8.0599192060811405E-3</v>
      </c>
    </row>
    <row r="70" spans="2:9" x14ac:dyDescent="0.25">
      <c r="B70" s="161" t="s">
        <v>109</v>
      </c>
      <c r="C70" s="162">
        <v>320</v>
      </c>
      <c r="D70" s="162">
        <v>15161</v>
      </c>
      <c r="E70" s="162">
        <v>13316</v>
      </c>
      <c r="F70" s="162">
        <v>14522</v>
      </c>
      <c r="G70" s="162">
        <v>12937</v>
      </c>
      <c r="H70" s="163">
        <f t="shared" si="10"/>
        <v>-0.10914474590276824</v>
      </c>
      <c r="I70" s="163">
        <f t="shared" si="11"/>
        <v>2.2901641723934048E-2</v>
      </c>
    </row>
    <row r="71" spans="2:9" x14ac:dyDescent="0.25">
      <c r="B71" s="165" t="s">
        <v>112</v>
      </c>
      <c r="C71" s="166">
        <v>0</v>
      </c>
      <c r="D71" s="166">
        <v>8685</v>
      </c>
      <c r="E71" s="166">
        <v>5779</v>
      </c>
      <c r="F71" s="166">
        <v>8571</v>
      </c>
      <c r="G71" s="166">
        <v>7350</v>
      </c>
      <c r="H71" s="167">
        <f t="shared" si="10"/>
        <v>-0.14245712285614276</v>
      </c>
      <c r="I71" s="167">
        <f t="shared" si="11"/>
        <v>1.3011290613814274E-2</v>
      </c>
    </row>
    <row r="72" spans="2:9" x14ac:dyDescent="0.25">
      <c r="B72" s="165" t="s">
        <v>115</v>
      </c>
      <c r="C72" s="166">
        <v>30</v>
      </c>
      <c r="D72" s="166">
        <v>237</v>
      </c>
      <c r="E72" s="166">
        <v>540</v>
      </c>
      <c r="F72" s="166">
        <v>747</v>
      </c>
      <c r="G72" s="166">
        <v>614</v>
      </c>
      <c r="H72" s="167">
        <f t="shared" si="10"/>
        <v>-0.17804551539491298</v>
      </c>
      <c r="I72" s="167">
        <f t="shared" si="11"/>
        <v>1.0869295832492468E-3</v>
      </c>
    </row>
    <row r="73" spans="2:9" x14ac:dyDescent="0.25">
      <c r="B73" s="165" t="s">
        <v>118</v>
      </c>
      <c r="C73" s="166">
        <v>184</v>
      </c>
      <c r="D73" s="166">
        <v>1882</v>
      </c>
      <c r="E73" s="166">
        <v>1806</v>
      </c>
      <c r="F73" s="166">
        <v>1006</v>
      </c>
      <c r="G73" s="166">
        <v>925</v>
      </c>
      <c r="H73" s="167">
        <f t="shared" si="10"/>
        <v>-8.0516898608349874E-2</v>
      </c>
      <c r="I73" s="167">
        <f t="shared" si="11"/>
        <v>1.6374753493575787E-3</v>
      </c>
    </row>
    <row r="74" spans="2:9" x14ac:dyDescent="0.25">
      <c r="B74" s="165" t="s">
        <v>125</v>
      </c>
      <c r="C74" s="166">
        <v>6</v>
      </c>
      <c r="D74" s="166">
        <v>275</v>
      </c>
      <c r="E74" s="166">
        <v>481</v>
      </c>
      <c r="F74" s="166">
        <v>278</v>
      </c>
      <c r="G74" s="166">
        <v>544</v>
      </c>
      <c r="H74" s="167">
        <f t="shared" si="10"/>
        <v>0.95683453237410077</v>
      </c>
      <c r="I74" s="167">
        <f t="shared" si="11"/>
        <v>9.6301252978434895E-4</v>
      </c>
    </row>
    <row r="75" spans="2:9" x14ac:dyDescent="0.25">
      <c r="B75" s="165" t="s">
        <v>121</v>
      </c>
      <c r="C75" s="166">
        <v>33</v>
      </c>
      <c r="D75" s="166">
        <v>569</v>
      </c>
      <c r="E75" s="166">
        <v>610</v>
      </c>
      <c r="F75" s="166">
        <v>514</v>
      </c>
      <c r="G75" s="166">
        <v>231</v>
      </c>
      <c r="H75" s="167">
        <f t="shared" si="10"/>
        <v>-0.55058365758754868</v>
      </c>
      <c r="I75" s="167">
        <f t="shared" si="11"/>
        <v>4.0892627643416288E-4</v>
      </c>
    </row>
    <row r="76" spans="2:9" x14ac:dyDescent="0.25">
      <c r="B76" s="165" t="s">
        <v>130</v>
      </c>
      <c r="C76" s="166">
        <v>0</v>
      </c>
      <c r="D76" s="166">
        <v>13</v>
      </c>
      <c r="E76" s="166">
        <v>29</v>
      </c>
      <c r="F76" s="166">
        <v>4</v>
      </c>
      <c r="G76" s="166">
        <v>85</v>
      </c>
      <c r="H76" s="167">
        <f t="shared" si="10"/>
        <v>20.25</v>
      </c>
      <c r="I76" s="167">
        <f t="shared" si="11"/>
        <v>1.5047070777880452E-4</v>
      </c>
    </row>
    <row r="77" spans="2:9" x14ac:dyDescent="0.25">
      <c r="B77" s="165" t="s">
        <v>133</v>
      </c>
      <c r="C77" s="166">
        <v>0</v>
      </c>
      <c r="D77" s="166">
        <v>10</v>
      </c>
      <c r="E77" s="166">
        <v>27</v>
      </c>
      <c r="F77" s="166">
        <v>0</v>
      </c>
      <c r="G77" s="166">
        <v>71</v>
      </c>
      <c r="H77" s="167" t="str">
        <f t="shared" si="10"/>
        <v>-</v>
      </c>
      <c r="I77" s="167">
        <f t="shared" si="11"/>
        <v>1.2568729708582494E-4</v>
      </c>
    </row>
    <row r="78" spans="2:9" x14ac:dyDescent="0.25">
      <c r="B78" s="170" t="s">
        <v>147</v>
      </c>
      <c r="C78" s="171">
        <f>C70-SUM(C71:C77)</f>
        <v>67</v>
      </c>
      <c r="D78" s="171">
        <f>D70-SUM(D71:D77)</f>
        <v>3490</v>
      </c>
      <c r="E78" s="171">
        <f>E70-SUM(E71:E77)</f>
        <v>4044</v>
      </c>
      <c r="F78" s="171">
        <f>F70-SUM(F71:F77)</f>
        <v>3402</v>
      </c>
      <c r="G78" s="171">
        <f>G70-SUM(G71:G77)</f>
        <v>3117</v>
      </c>
      <c r="H78" s="172">
        <f t="shared" si="10"/>
        <v>-8.3774250440917131E-2</v>
      </c>
      <c r="I78" s="172">
        <f t="shared" si="11"/>
        <v>5.5178493664298084E-3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44986</v>
      </c>
      <c r="D80" s="178">
        <v>84199</v>
      </c>
      <c r="E80" s="178">
        <v>86585</v>
      </c>
      <c r="F80" s="178">
        <v>101084</v>
      </c>
      <c r="G80" s="178">
        <v>104813</v>
      </c>
      <c r="H80" s="179">
        <f t="shared" ref="H80:H92" si="12">IFERROR(G80/F80-1,"-")</f>
        <v>3.6890111194650022E-2</v>
      </c>
      <c r="I80" s="179">
        <f t="shared" ref="I80:I92" si="13">G80/G$10</f>
        <v>0.1855445446402334</v>
      </c>
    </row>
    <row r="81" spans="2:9" x14ac:dyDescent="0.25">
      <c r="B81" s="161" t="s">
        <v>99</v>
      </c>
      <c r="C81" s="162">
        <v>29508</v>
      </c>
      <c r="D81" s="162">
        <v>49388</v>
      </c>
      <c r="E81" s="162">
        <v>47019</v>
      </c>
      <c r="F81" s="162">
        <v>49842</v>
      </c>
      <c r="G81" s="162">
        <v>55731</v>
      </c>
      <c r="H81" s="163">
        <f t="shared" si="12"/>
        <v>0.11815336463223791</v>
      </c>
      <c r="I81" s="163">
        <f t="shared" si="13"/>
        <v>9.8657447237888884E-2</v>
      </c>
    </row>
    <row r="82" spans="2:9" x14ac:dyDescent="0.25">
      <c r="B82" s="165" t="s">
        <v>105</v>
      </c>
      <c r="C82" s="166">
        <v>10173</v>
      </c>
      <c r="D82" s="166">
        <v>16867</v>
      </c>
      <c r="E82" s="166">
        <v>14974</v>
      </c>
      <c r="F82" s="166">
        <v>15712</v>
      </c>
      <c r="G82" s="166">
        <v>14537</v>
      </c>
      <c r="H82" s="167">
        <f t="shared" si="12"/>
        <v>-7.4783604887983746E-2</v>
      </c>
      <c r="I82" s="167">
        <f t="shared" si="13"/>
        <v>2.5734031517417426E-2</v>
      </c>
    </row>
    <row r="83" spans="2:9" x14ac:dyDescent="0.25">
      <c r="B83" s="165" t="s">
        <v>102</v>
      </c>
      <c r="C83" s="166">
        <v>19335</v>
      </c>
      <c r="D83" s="166">
        <v>32521</v>
      </c>
      <c r="E83" s="166">
        <v>32045</v>
      </c>
      <c r="F83" s="166">
        <v>34130</v>
      </c>
      <c r="G83" s="166">
        <v>41194</v>
      </c>
      <c r="H83" s="167">
        <f t="shared" si="12"/>
        <v>0.20697333723996492</v>
      </c>
      <c r="I83" s="167">
        <f t="shared" si="13"/>
        <v>7.2923415720471452E-2</v>
      </c>
    </row>
    <row r="84" spans="2:9" x14ac:dyDescent="0.25">
      <c r="B84" s="161" t="s">
        <v>109</v>
      </c>
      <c r="C84" s="162">
        <v>15478</v>
      </c>
      <c r="D84" s="162">
        <v>34811</v>
      </c>
      <c r="E84" s="162">
        <v>39566</v>
      </c>
      <c r="F84" s="162">
        <v>51242</v>
      </c>
      <c r="G84" s="162">
        <v>49082</v>
      </c>
      <c r="H84" s="163">
        <f t="shared" si="12"/>
        <v>-4.2152921431638068E-2</v>
      </c>
      <c r="I84" s="163">
        <f t="shared" si="13"/>
        <v>8.6887097402344515E-2</v>
      </c>
    </row>
    <row r="85" spans="2:9" x14ac:dyDescent="0.25">
      <c r="B85" s="165" t="s">
        <v>112</v>
      </c>
      <c r="C85" s="166">
        <v>1002</v>
      </c>
      <c r="D85" s="166">
        <v>8917</v>
      </c>
      <c r="E85" s="166">
        <v>9578</v>
      </c>
      <c r="F85" s="166">
        <v>12336</v>
      </c>
      <c r="G85" s="166">
        <v>14562</v>
      </c>
      <c r="H85" s="167">
        <f t="shared" si="12"/>
        <v>0.18044747081712065</v>
      </c>
      <c r="I85" s="167">
        <f t="shared" si="13"/>
        <v>2.5778287607940605E-2</v>
      </c>
    </row>
    <row r="86" spans="2:9" x14ac:dyDescent="0.25">
      <c r="B86" s="165" t="s">
        <v>115</v>
      </c>
      <c r="C86" s="166">
        <v>4013</v>
      </c>
      <c r="D86" s="166">
        <v>9215</v>
      </c>
      <c r="E86" s="166">
        <v>8519</v>
      </c>
      <c r="F86" s="166">
        <v>9969</v>
      </c>
      <c r="G86" s="166">
        <v>8440</v>
      </c>
      <c r="H86" s="167">
        <f t="shared" si="12"/>
        <v>-0.15337546393820845</v>
      </c>
      <c r="I86" s="167">
        <f t="shared" si="13"/>
        <v>1.4940856160624825E-2</v>
      </c>
    </row>
    <row r="87" spans="2:9" x14ac:dyDescent="0.25">
      <c r="B87" s="165" t="s">
        <v>118</v>
      </c>
      <c r="C87" s="166">
        <v>2209</v>
      </c>
      <c r="D87" s="166">
        <v>2595</v>
      </c>
      <c r="E87" s="166">
        <v>3394</v>
      </c>
      <c r="F87" s="166">
        <v>6368</v>
      </c>
      <c r="G87" s="166">
        <v>5938</v>
      </c>
      <c r="H87" s="167">
        <f t="shared" si="12"/>
        <v>-6.7525125628140725E-2</v>
      </c>
      <c r="I87" s="167">
        <f t="shared" si="13"/>
        <v>1.0511706621065191E-2</v>
      </c>
    </row>
    <row r="88" spans="2:9" x14ac:dyDescent="0.25">
      <c r="B88" s="165" t="s">
        <v>125</v>
      </c>
      <c r="C88" s="166">
        <v>573</v>
      </c>
      <c r="D88" s="166">
        <v>1125</v>
      </c>
      <c r="E88" s="166">
        <v>1281</v>
      </c>
      <c r="F88" s="166">
        <v>2772</v>
      </c>
      <c r="G88" s="166">
        <v>1841</v>
      </c>
      <c r="H88" s="167">
        <f t="shared" si="12"/>
        <v>-0.33585858585858586</v>
      </c>
      <c r="I88" s="167">
        <f t="shared" si="13"/>
        <v>3.259018506126813E-3</v>
      </c>
    </row>
    <row r="89" spans="2:9" x14ac:dyDescent="0.25">
      <c r="B89" s="165" t="s">
        <v>121</v>
      </c>
      <c r="C89" s="166">
        <v>431</v>
      </c>
      <c r="D89" s="166">
        <v>588</v>
      </c>
      <c r="E89" s="166">
        <v>873</v>
      </c>
      <c r="F89" s="166">
        <v>1365</v>
      </c>
      <c r="G89" s="166">
        <v>1082</v>
      </c>
      <c r="H89" s="167">
        <f t="shared" si="12"/>
        <v>-0.20732600732600737</v>
      </c>
      <c r="I89" s="167">
        <f t="shared" si="13"/>
        <v>1.9154035978431352E-3</v>
      </c>
    </row>
    <row r="90" spans="2:9" x14ac:dyDescent="0.25">
      <c r="B90" s="165" t="s">
        <v>130</v>
      </c>
      <c r="C90" s="166">
        <v>145</v>
      </c>
      <c r="D90" s="166">
        <v>437</v>
      </c>
      <c r="E90" s="166">
        <v>185</v>
      </c>
      <c r="F90" s="166">
        <v>247</v>
      </c>
      <c r="G90" s="166">
        <v>405</v>
      </c>
      <c r="H90" s="167">
        <f t="shared" si="12"/>
        <v>0.63967611336032393</v>
      </c>
      <c r="I90" s="167">
        <f t="shared" si="13"/>
        <v>7.169486664754804E-4</v>
      </c>
    </row>
    <row r="91" spans="2:9" x14ac:dyDescent="0.25">
      <c r="B91" s="165" t="s">
        <v>133</v>
      </c>
      <c r="C91" s="166">
        <v>42</v>
      </c>
      <c r="D91" s="166">
        <v>166</v>
      </c>
      <c r="E91" s="166">
        <v>161</v>
      </c>
      <c r="F91" s="166">
        <v>98</v>
      </c>
      <c r="G91" s="166">
        <v>69</v>
      </c>
      <c r="H91" s="167">
        <f t="shared" si="12"/>
        <v>-0.29591836734693877</v>
      </c>
      <c r="I91" s="167">
        <f t="shared" si="13"/>
        <v>1.2214680984397073E-4</v>
      </c>
    </row>
    <row r="92" spans="2:9" x14ac:dyDescent="0.25">
      <c r="B92" s="170" t="s">
        <v>147</v>
      </c>
      <c r="C92" s="171">
        <f>C84-SUM(C85:C91)</f>
        <v>7063</v>
      </c>
      <c r="D92" s="171">
        <f>D84-SUM(D85:D91)</f>
        <v>11768</v>
      </c>
      <c r="E92" s="171">
        <f>E84-SUM(E85:E91)</f>
        <v>15575</v>
      </c>
      <c r="F92" s="171">
        <f>F84-SUM(F85:F91)</f>
        <v>18087</v>
      </c>
      <c r="G92" s="171">
        <f>G84-SUM(G85:G91)</f>
        <v>16745</v>
      </c>
      <c r="H92" s="172">
        <f t="shared" si="12"/>
        <v>-7.419693702659369E-2</v>
      </c>
      <c r="I92" s="172">
        <f t="shared" si="13"/>
        <v>2.9642729432424492E-2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2531</v>
      </c>
      <c r="D94" s="178">
        <v>4460</v>
      </c>
      <c r="E94" s="178">
        <v>4564</v>
      </c>
      <c r="F94" s="178">
        <v>4705</v>
      </c>
      <c r="G94" s="178">
        <v>3825</v>
      </c>
      <c r="H94" s="179">
        <f t="shared" ref="H94:H106" si="14">IFERROR(G94/F94-1,"-")</f>
        <v>-0.18703506907545164</v>
      </c>
      <c r="I94" s="179">
        <f t="shared" ref="I94:I106" si="15">G94/G$10</f>
        <v>6.7711818500462029E-3</v>
      </c>
    </row>
    <row r="95" spans="2:9" x14ac:dyDescent="0.25">
      <c r="B95" s="161" t="s">
        <v>99</v>
      </c>
      <c r="C95" s="162">
        <v>1673</v>
      </c>
      <c r="D95" s="162">
        <v>3404</v>
      </c>
      <c r="E95" s="162">
        <v>3332</v>
      </c>
      <c r="F95" s="162">
        <v>3522</v>
      </c>
      <c r="G95" s="162">
        <v>2586</v>
      </c>
      <c r="H95" s="163">
        <f t="shared" si="14"/>
        <v>-0.26575809199318567</v>
      </c>
      <c r="I95" s="163">
        <f t="shared" si="15"/>
        <v>4.577850003717512E-3</v>
      </c>
    </row>
    <row r="96" spans="2:9" x14ac:dyDescent="0.25">
      <c r="B96" s="165" t="s">
        <v>105</v>
      </c>
      <c r="C96" s="166">
        <v>647</v>
      </c>
      <c r="D96" s="166">
        <v>1737</v>
      </c>
      <c r="E96" s="166">
        <v>1249</v>
      </c>
      <c r="F96" s="166">
        <v>1629</v>
      </c>
      <c r="G96" s="166">
        <v>869</v>
      </c>
      <c r="H96" s="167">
        <f t="shared" si="14"/>
        <v>-0.46654389195825663</v>
      </c>
      <c r="I96" s="167">
        <f t="shared" si="15"/>
        <v>1.5383417065856604E-3</v>
      </c>
    </row>
    <row r="97" spans="2:9" x14ac:dyDescent="0.25">
      <c r="B97" s="165" t="s">
        <v>102</v>
      </c>
      <c r="C97" s="166">
        <v>1026</v>
      </c>
      <c r="D97" s="166">
        <v>1667</v>
      </c>
      <c r="E97" s="166">
        <v>2083</v>
      </c>
      <c r="F97" s="166">
        <v>1893</v>
      </c>
      <c r="G97" s="166">
        <v>1717</v>
      </c>
      <c r="H97" s="167">
        <f t="shared" si="14"/>
        <v>-9.2974115161119864E-2</v>
      </c>
      <c r="I97" s="167">
        <f t="shared" si="15"/>
        <v>3.0395082971318515E-3</v>
      </c>
    </row>
    <row r="98" spans="2:9" x14ac:dyDescent="0.25">
      <c r="B98" s="161" t="s">
        <v>109</v>
      </c>
      <c r="C98" s="162">
        <v>858</v>
      </c>
      <c r="D98" s="162">
        <v>1056</v>
      </c>
      <c r="E98" s="162">
        <v>1232</v>
      </c>
      <c r="F98" s="162">
        <v>1183</v>
      </c>
      <c r="G98" s="162">
        <v>1239</v>
      </c>
      <c r="H98" s="163">
        <f t="shared" si="14"/>
        <v>4.7337278106508895E-2</v>
      </c>
      <c r="I98" s="163">
        <f t="shared" si="15"/>
        <v>2.1933318463286918E-3</v>
      </c>
    </row>
    <row r="99" spans="2:9" x14ac:dyDescent="0.25">
      <c r="B99" s="165" t="s">
        <v>112</v>
      </c>
      <c r="C99" s="166">
        <v>58</v>
      </c>
      <c r="D99" s="166">
        <v>101</v>
      </c>
      <c r="E99" s="166">
        <v>174</v>
      </c>
      <c r="F99" s="166">
        <v>160</v>
      </c>
      <c r="G99" s="166">
        <v>140</v>
      </c>
      <c r="H99" s="167">
        <f t="shared" si="14"/>
        <v>-0.125</v>
      </c>
      <c r="I99" s="167">
        <f t="shared" si="15"/>
        <v>2.4783410692979569E-4</v>
      </c>
    </row>
    <row r="100" spans="2:9" x14ac:dyDescent="0.25">
      <c r="B100" s="165" t="s">
        <v>115</v>
      </c>
      <c r="C100" s="166">
        <v>149</v>
      </c>
      <c r="D100" s="166">
        <v>159</v>
      </c>
      <c r="E100" s="166">
        <v>128</v>
      </c>
      <c r="F100" s="166">
        <v>126</v>
      </c>
      <c r="G100" s="166">
        <v>130</v>
      </c>
      <c r="H100" s="167">
        <f t="shared" si="14"/>
        <v>3.1746031746031855E-2</v>
      </c>
      <c r="I100" s="167">
        <f t="shared" si="15"/>
        <v>2.3013167072052457E-4</v>
      </c>
    </row>
    <row r="101" spans="2:9" x14ac:dyDescent="0.25">
      <c r="B101" s="165" t="s">
        <v>118</v>
      </c>
      <c r="C101" s="166">
        <v>219</v>
      </c>
      <c r="D101" s="166">
        <v>201</v>
      </c>
      <c r="E101" s="166">
        <v>190</v>
      </c>
      <c r="F101" s="166">
        <v>188</v>
      </c>
      <c r="G101" s="166">
        <v>146</v>
      </c>
      <c r="H101" s="167">
        <f t="shared" si="14"/>
        <v>-0.22340425531914898</v>
      </c>
      <c r="I101" s="167">
        <f t="shared" si="15"/>
        <v>2.5845556865535836E-4</v>
      </c>
    </row>
    <row r="102" spans="2:9" x14ac:dyDescent="0.25">
      <c r="B102" s="165" t="s">
        <v>125</v>
      </c>
      <c r="C102" s="166">
        <v>15</v>
      </c>
      <c r="D102" s="166">
        <v>55</v>
      </c>
      <c r="E102" s="166">
        <v>44</v>
      </c>
      <c r="F102" s="166">
        <v>35</v>
      </c>
      <c r="G102" s="166">
        <v>46</v>
      </c>
      <c r="H102" s="167">
        <f t="shared" si="14"/>
        <v>0.31428571428571428</v>
      </c>
      <c r="I102" s="167">
        <f t="shared" si="15"/>
        <v>8.1431206562647155E-5</v>
      </c>
    </row>
    <row r="103" spans="2:9" x14ac:dyDescent="0.25">
      <c r="B103" s="165" t="s">
        <v>121</v>
      </c>
      <c r="C103" s="166">
        <v>47</v>
      </c>
      <c r="D103" s="166">
        <v>62</v>
      </c>
      <c r="E103" s="166">
        <v>43</v>
      </c>
      <c r="F103" s="166">
        <v>25</v>
      </c>
      <c r="G103" s="166">
        <v>41</v>
      </c>
      <c r="H103" s="167">
        <f t="shared" si="14"/>
        <v>0.6399999999999999</v>
      </c>
      <c r="I103" s="167">
        <f t="shared" si="15"/>
        <v>7.2579988458011592E-5</v>
      </c>
    </row>
    <row r="104" spans="2:9" x14ac:dyDescent="0.25">
      <c r="B104" s="165" t="s">
        <v>130</v>
      </c>
      <c r="C104" s="166">
        <v>2</v>
      </c>
      <c r="D104" s="166">
        <v>8</v>
      </c>
      <c r="E104" s="166">
        <v>9</v>
      </c>
      <c r="F104" s="166">
        <v>12</v>
      </c>
      <c r="G104" s="166">
        <v>27</v>
      </c>
      <c r="H104" s="167">
        <f t="shared" si="14"/>
        <v>1.25</v>
      </c>
      <c r="I104" s="167">
        <f t="shared" si="15"/>
        <v>4.7796577765032026E-5</v>
      </c>
    </row>
    <row r="105" spans="2:9" x14ac:dyDescent="0.25">
      <c r="B105" s="165" t="s">
        <v>133</v>
      </c>
      <c r="C105" s="166">
        <v>2</v>
      </c>
      <c r="D105" s="166">
        <v>5</v>
      </c>
      <c r="E105" s="166">
        <v>9</v>
      </c>
      <c r="F105" s="166">
        <v>2</v>
      </c>
      <c r="G105" s="166">
        <v>6</v>
      </c>
      <c r="H105" s="167">
        <f t="shared" si="14"/>
        <v>2</v>
      </c>
      <c r="I105" s="167">
        <f t="shared" si="15"/>
        <v>1.0621461725562671E-5</v>
      </c>
    </row>
    <row r="106" spans="2:9" x14ac:dyDescent="0.25">
      <c r="B106" s="170" t="s">
        <v>147</v>
      </c>
      <c r="C106" s="171">
        <f>C98-SUM(C99:C105)</f>
        <v>366</v>
      </c>
      <c r="D106" s="171">
        <f>D98-SUM(D99:D105)</f>
        <v>465</v>
      </c>
      <c r="E106" s="171">
        <f>E98-SUM(E99:E105)</f>
        <v>635</v>
      </c>
      <c r="F106" s="171">
        <f>F98-SUM(F99:F105)</f>
        <v>635</v>
      </c>
      <c r="G106" s="171">
        <f>G98-SUM(G99:G105)</f>
        <v>703</v>
      </c>
      <c r="H106" s="172">
        <f t="shared" si="14"/>
        <v>0.10708661417322829</v>
      </c>
      <c r="I106" s="172">
        <f t="shared" si="15"/>
        <v>1.2444812655117597E-3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12400</v>
      </c>
      <c r="D108" s="178">
        <v>17775</v>
      </c>
      <c r="E108" s="178">
        <v>24316</v>
      </c>
      <c r="F108" s="178">
        <v>23859</v>
      </c>
      <c r="G108" s="178">
        <v>29368</v>
      </c>
      <c r="H108" s="179">
        <f t="shared" ref="H108:H120" si="16">IFERROR(G108/F108-1,"-")</f>
        <v>0.23089819355379526</v>
      </c>
      <c r="I108" s="179">
        <f t="shared" ref="I108:I120" si="17">G108/G$10</f>
        <v>5.1988514659387426E-2</v>
      </c>
    </row>
    <row r="109" spans="2:9" x14ac:dyDescent="0.25">
      <c r="B109" s="161" t="s">
        <v>99</v>
      </c>
      <c r="C109" s="162">
        <v>6642</v>
      </c>
      <c r="D109" s="162">
        <v>5780</v>
      </c>
      <c r="E109" s="162">
        <v>7532</v>
      </c>
      <c r="F109" s="162">
        <v>6028</v>
      </c>
      <c r="G109" s="162">
        <v>9343</v>
      </c>
      <c r="H109" s="163">
        <f t="shared" si="16"/>
        <v>0.54993364299933645</v>
      </c>
      <c r="I109" s="163">
        <f t="shared" si="17"/>
        <v>1.6539386150322008E-2</v>
      </c>
    </row>
    <row r="110" spans="2:9" x14ac:dyDescent="0.25">
      <c r="B110" s="165" t="s">
        <v>105</v>
      </c>
      <c r="C110" s="166">
        <v>2137</v>
      </c>
      <c r="D110" s="166">
        <v>1312</v>
      </c>
      <c r="E110" s="166">
        <v>3177</v>
      </c>
      <c r="F110" s="166">
        <v>2143</v>
      </c>
      <c r="G110" s="166">
        <v>4774</v>
      </c>
      <c r="H110" s="167">
        <f t="shared" si="16"/>
        <v>1.2277181521231917</v>
      </c>
      <c r="I110" s="167">
        <f t="shared" si="17"/>
        <v>8.4511430463060332E-3</v>
      </c>
    </row>
    <row r="111" spans="2:9" x14ac:dyDescent="0.25">
      <c r="B111" s="165" t="s">
        <v>102</v>
      </c>
      <c r="C111" s="166">
        <v>4505</v>
      </c>
      <c r="D111" s="166">
        <v>4468</v>
      </c>
      <c r="E111" s="166">
        <v>4355</v>
      </c>
      <c r="F111" s="166">
        <v>3885</v>
      </c>
      <c r="G111" s="166">
        <v>4569</v>
      </c>
      <c r="H111" s="167">
        <f t="shared" si="16"/>
        <v>0.17606177606177598</v>
      </c>
      <c r="I111" s="167">
        <f t="shared" si="17"/>
        <v>8.0882431040159748E-3</v>
      </c>
    </row>
    <row r="112" spans="2:9" x14ac:dyDescent="0.25">
      <c r="B112" s="161" t="s">
        <v>109</v>
      </c>
      <c r="C112" s="162">
        <v>5758</v>
      </c>
      <c r="D112" s="162">
        <v>11995</v>
      </c>
      <c r="E112" s="162">
        <v>16784</v>
      </c>
      <c r="F112" s="162">
        <v>17831</v>
      </c>
      <c r="G112" s="162">
        <v>20025</v>
      </c>
      <c r="H112" s="163">
        <f t="shared" si="16"/>
        <v>0.12304413661600577</v>
      </c>
      <c r="I112" s="163">
        <f t="shared" si="17"/>
        <v>3.5449128509065418E-2</v>
      </c>
    </row>
    <row r="113" spans="2:9" x14ac:dyDescent="0.25">
      <c r="B113" s="165" t="s">
        <v>112</v>
      </c>
      <c r="C113" s="166">
        <v>1423</v>
      </c>
      <c r="D113" s="166">
        <v>7409</v>
      </c>
      <c r="E113" s="166">
        <v>11006</v>
      </c>
      <c r="F113" s="166">
        <v>11723</v>
      </c>
      <c r="G113" s="166">
        <v>13574</v>
      </c>
      <c r="H113" s="167">
        <f t="shared" si="16"/>
        <v>0.15789473684210531</v>
      </c>
      <c r="I113" s="167">
        <f t="shared" si="17"/>
        <v>2.4029286910464617E-2</v>
      </c>
    </row>
    <row r="114" spans="2:9" x14ac:dyDescent="0.25">
      <c r="B114" s="165" t="s">
        <v>115</v>
      </c>
      <c r="C114" s="166">
        <v>516</v>
      </c>
      <c r="D114" s="166">
        <v>315</v>
      </c>
      <c r="E114" s="166">
        <v>405</v>
      </c>
      <c r="F114" s="166">
        <v>602</v>
      </c>
      <c r="G114" s="166">
        <v>478</v>
      </c>
      <c r="H114" s="167">
        <f t="shared" si="16"/>
        <v>-0.20598006644518274</v>
      </c>
      <c r="I114" s="167">
        <f t="shared" si="17"/>
        <v>8.4617645080315958E-4</v>
      </c>
    </row>
    <row r="115" spans="2:9" x14ac:dyDescent="0.25">
      <c r="B115" s="165" t="s">
        <v>118</v>
      </c>
      <c r="C115" s="166">
        <v>902</v>
      </c>
      <c r="D115" s="166">
        <v>554</v>
      </c>
      <c r="E115" s="166">
        <v>840</v>
      </c>
      <c r="F115" s="166">
        <v>1350</v>
      </c>
      <c r="G115" s="166">
        <v>1407</v>
      </c>
      <c r="H115" s="167">
        <f t="shared" si="16"/>
        <v>4.2222222222222161E-2</v>
      </c>
      <c r="I115" s="167">
        <f t="shared" si="17"/>
        <v>2.4907327746444465E-3</v>
      </c>
    </row>
    <row r="116" spans="2:9" x14ac:dyDescent="0.25">
      <c r="B116" s="165" t="s">
        <v>125</v>
      </c>
      <c r="C116" s="166">
        <v>496</v>
      </c>
      <c r="D116" s="166">
        <v>283</v>
      </c>
      <c r="E116" s="166">
        <v>444</v>
      </c>
      <c r="F116" s="166">
        <v>333</v>
      </c>
      <c r="G116" s="166">
        <v>832</v>
      </c>
      <c r="H116" s="167">
        <f t="shared" si="16"/>
        <v>1.4984984984984986</v>
      </c>
      <c r="I116" s="167">
        <f t="shared" si="17"/>
        <v>1.4728426926113572E-3</v>
      </c>
    </row>
    <row r="117" spans="2:9" x14ac:dyDescent="0.25">
      <c r="B117" s="165" t="s">
        <v>121</v>
      </c>
      <c r="C117" s="166">
        <v>713</v>
      </c>
      <c r="D117" s="166">
        <v>646</v>
      </c>
      <c r="E117" s="166">
        <v>1087</v>
      </c>
      <c r="F117" s="166">
        <v>382</v>
      </c>
      <c r="G117" s="166">
        <v>598</v>
      </c>
      <c r="H117" s="167">
        <f t="shared" si="16"/>
        <v>0.5654450261780104</v>
      </c>
      <c r="I117" s="167">
        <f t="shared" si="17"/>
        <v>1.0586056853144129E-3</v>
      </c>
    </row>
    <row r="118" spans="2:9" x14ac:dyDescent="0.25">
      <c r="B118" s="165" t="s">
        <v>130</v>
      </c>
      <c r="C118" s="166">
        <v>30</v>
      </c>
      <c r="D118" s="166">
        <v>29</v>
      </c>
      <c r="E118" s="166">
        <v>153</v>
      </c>
      <c r="F118" s="166">
        <v>23</v>
      </c>
      <c r="G118" s="166">
        <v>44</v>
      </c>
      <c r="H118" s="167">
        <f t="shared" si="16"/>
        <v>0.91304347826086962</v>
      </c>
      <c r="I118" s="167">
        <f t="shared" si="17"/>
        <v>7.7890719320792927E-5</v>
      </c>
    </row>
    <row r="119" spans="2:9" x14ac:dyDescent="0.25">
      <c r="B119" s="165" t="s">
        <v>133</v>
      </c>
      <c r="C119" s="166">
        <v>1</v>
      </c>
      <c r="D119" s="166">
        <v>7</v>
      </c>
      <c r="E119" s="166">
        <v>18</v>
      </c>
      <c r="F119" s="166">
        <v>55</v>
      </c>
      <c r="G119" s="166">
        <v>21</v>
      </c>
      <c r="H119" s="167">
        <f t="shared" si="16"/>
        <v>-0.61818181818181817</v>
      </c>
      <c r="I119" s="167">
        <f t="shared" si="17"/>
        <v>3.717511603946935E-5</v>
      </c>
    </row>
    <row r="120" spans="2:9" x14ac:dyDescent="0.25">
      <c r="B120" s="170" t="s">
        <v>147</v>
      </c>
      <c r="C120" s="171">
        <f>C112-SUM(C113:C119)</f>
        <v>1677</v>
      </c>
      <c r="D120" s="171">
        <f>D112-SUM(D113:D119)</f>
        <v>2752</v>
      </c>
      <c r="E120" s="171">
        <f>E112-SUM(E113:E119)</f>
        <v>2831</v>
      </c>
      <c r="F120" s="171">
        <f>F112-SUM(F113:F119)</f>
        <v>3363</v>
      </c>
      <c r="G120" s="171">
        <f>G112-SUM(G113:G119)</f>
        <v>3071</v>
      </c>
      <c r="H120" s="172">
        <f t="shared" si="16"/>
        <v>-8.6827237585489159E-2</v>
      </c>
      <c r="I120" s="172">
        <f t="shared" si="17"/>
        <v>5.4364181598671613E-3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14859</v>
      </c>
      <c r="D122" s="178">
        <v>18761</v>
      </c>
      <c r="E122" s="178">
        <v>17627</v>
      </c>
      <c r="F122" s="178">
        <v>22231</v>
      </c>
      <c r="G122" s="178">
        <v>24531</v>
      </c>
      <c r="H122" s="179">
        <f t="shared" ref="H122:H134" si="18">IFERROR(G122/F122-1,"-")</f>
        <v>0.10345913364221127</v>
      </c>
      <c r="I122" s="179">
        <f t="shared" ref="I122:I134" si="19">G122/G$10</f>
        <v>4.3425846264962986E-2</v>
      </c>
    </row>
    <row r="123" spans="2:9" x14ac:dyDescent="0.25">
      <c r="B123" s="161" t="s">
        <v>99</v>
      </c>
      <c r="C123" s="162">
        <v>10238</v>
      </c>
      <c r="D123" s="162">
        <v>12867</v>
      </c>
      <c r="E123" s="162">
        <v>12297</v>
      </c>
      <c r="F123" s="162">
        <v>16725</v>
      </c>
      <c r="G123" s="162">
        <v>18311</v>
      </c>
      <c r="H123" s="163">
        <f t="shared" si="18"/>
        <v>9.4828101644245155E-2</v>
      </c>
      <c r="I123" s="163">
        <f t="shared" si="19"/>
        <v>3.2414930942796349E-2</v>
      </c>
    </row>
    <row r="124" spans="2:9" x14ac:dyDescent="0.25">
      <c r="B124" s="165" t="s">
        <v>105</v>
      </c>
      <c r="C124" s="166">
        <v>4713</v>
      </c>
      <c r="D124" s="166">
        <v>7496</v>
      </c>
      <c r="E124" s="166">
        <v>4739</v>
      </c>
      <c r="F124" s="166">
        <v>10068</v>
      </c>
      <c r="G124" s="166">
        <v>11323</v>
      </c>
      <c r="H124" s="167">
        <f t="shared" si="18"/>
        <v>0.12465236392530787</v>
      </c>
      <c r="I124" s="167">
        <f t="shared" si="19"/>
        <v>2.0044468519757688E-2</v>
      </c>
    </row>
    <row r="125" spans="2:9" x14ac:dyDescent="0.25">
      <c r="B125" s="165" t="s">
        <v>102</v>
      </c>
      <c r="C125" s="166">
        <v>5525</v>
      </c>
      <c r="D125" s="166">
        <v>5371</v>
      </c>
      <c r="E125" s="166">
        <v>7558</v>
      </c>
      <c r="F125" s="166">
        <v>6657</v>
      </c>
      <c r="G125" s="166">
        <v>6988</v>
      </c>
      <c r="H125" s="167">
        <f t="shared" si="18"/>
        <v>4.9722097040709068E-2</v>
      </c>
      <c r="I125" s="167">
        <f t="shared" si="19"/>
        <v>1.2370462423038658E-2</v>
      </c>
    </row>
    <row r="126" spans="2:9" x14ac:dyDescent="0.25">
      <c r="B126" s="161" t="s">
        <v>109</v>
      </c>
      <c r="C126" s="162">
        <v>4621</v>
      </c>
      <c r="D126" s="162">
        <v>5894</v>
      </c>
      <c r="E126" s="162">
        <v>5330</v>
      </c>
      <c r="F126" s="162">
        <v>5506</v>
      </c>
      <c r="G126" s="162">
        <v>6220</v>
      </c>
      <c r="H126" s="163">
        <f t="shared" si="18"/>
        <v>0.12967671630948052</v>
      </c>
      <c r="I126" s="163">
        <f t="shared" si="19"/>
        <v>1.1010915322166637E-2</v>
      </c>
    </row>
    <row r="127" spans="2:9" x14ac:dyDescent="0.25">
      <c r="B127" s="165" t="s">
        <v>112</v>
      </c>
      <c r="C127" s="166">
        <v>177</v>
      </c>
      <c r="D127" s="166">
        <v>781</v>
      </c>
      <c r="E127" s="166">
        <v>690</v>
      </c>
      <c r="F127" s="166">
        <v>648</v>
      </c>
      <c r="G127" s="166">
        <v>640</v>
      </c>
      <c r="H127" s="167">
        <f t="shared" si="18"/>
        <v>-1.2345679012345734E-2</v>
      </c>
      <c r="I127" s="167">
        <f t="shared" si="19"/>
        <v>1.1329559173933518E-3</v>
      </c>
    </row>
    <row r="128" spans="2:9" x14ac:dyDescent="0.25">
      <c r="B128" s="165" t="s">
        <v>115</v>
      </c>
      <c r="C128" s="166">
        <v>478</v>
      </c>
      <c r="D128" s="166">
        <v>489</v>
      </c>
      <c r="E128" s="166">
        <v>540</v>
      </c>
      <c r="F128" s="166">
        <v>506</v>
      </c>
      <c r="G128" s="166">
        <v>538</v>
      </c>
      <c r="H128" s="167">
        <f t="shared" si="18"/>
        <v>6.3241106719367668E-2</v>
      </c>
      <c r="I128" s="167">
        <f t="shared" si="19"/>
        <v>9.5239106805878628E-4</v>
      </c>
    </row>
    <row r="129" spans="2:9" x14ac:dyDescent="0.25">
      <c r="B129" s="165" t="s">
        <v>118</v>
      </c>
      <c r="C129" s="166">
        <v>592</v>
      </c>
      <c r="D129" s="166">
        <v>421</v>
      </c>
      <c r="E129" s="166">
        <v>499</v>
      </c>
      <c r="F129" s="166">
        <v>455</v>
      </c>
      <c r="G129" s="166">
        <v>765</v>
      </c>
      <c r="H129" s="167">
        <f t="shared" si="18"/>
        <v>0.68131868131868134</v>
      </c>
      <c r="I129" s="167">
        <f t="shared" si="19"/>
        <v>1.3542363700092407E-3</v>
      </c>
    </row>
    <row r="130" spans="2:9" x14ac:dyDescent="0.25">
      <c r="B130" s="165" t="s">
        <v>125</v>
      </c>
      <c r="C130" s="166">
        <v>138</v>
      </c>
      <c r="D130" s="166">
        <v>101</v>
      </c>
      <c r="E130" s="166">
        <v>306</v>
      </c>
      <c r="F130" s="166">
        <v>151</v>
      </c>
      <c r="G130" s="166">
        <v>214</v>
      </c>
      <c r="H130" s="167">
        <f t="shared" si="18"/>
        <v>0.41721854304635753</v>
      </c>
      <c r="I130" s="167">
        <f t="shared" si="19"/>
        <v>3.7883213487840197E-4</v>
      </c>
    </row>
    <row r="131" spans="2:9" x14ac:dyDescent="0.25">
      <c r="B131" s="165" t="s">
        <v>121</v>
      </c>
      <c r="C131" s="166">
        <v>87</v>
      </c>
      <c r="D131" s="166">
        <v>117</v>
      </c>
      <c r="E131" s="166">
        <v>139</v>
      </c>
      <c r="F131" s="166">
        <v>123</v>
      </c>
      <c r="G131" s="166">
        <v>190</v>
      </c>
      <c r="H131" s="167">
        <f t="shared" si="18"/>
        <v>0.54471544715447151</v>
      </c>
      <c r="I131" s="167">
        <f t="shared" si="19"/>
        <v>3.3634628797615129E-4</v>
      </c>
    </row>
    <row r="132" spans="2:9" x14ac:dyDescent="0.25">
      <c r="B132" s="165" t="s">
        <v>130</v>
      </c>
      <c r="C132" s="166">
        <v>29</v>
      </c>
      <c r="D132" s="166">
        <v>33</v>
      </c>
      <c r="E132" s="166">
        <v>33</v>
      </c>
      <c r="F132" s="166">
        <v>53</v>
      </c>
      <c r="G132" s="166">
        <v>38</v>
      </c>
      <c r="H132" s="167">
        <f t="shared" si="18"/>
        <v>-0.28301886792452835</v>
      </c>
      <c r="I132" s="167">
        <f t="shared" si="19"/>
        <v>6.7269257595230258E-5</v>
      </c>
    </row>
    <row r="133" spans="2:9" x14ac:dyDescent="0.25">
      <c r="B133" s="165" t="s">
        <v>133</v>
      </c>
      <c r="C133" s="166">
        <v>30</v>
      </c>
      <c r="D133" s="166">
        <v>30</v>
      </c>
      <c r="E133" s="166">
        <v>42</v>
      </c>
      <c r="F133" s="166">
        <v>49</v>
      </c>
      <c r="G133" s="166">
        <v>54</v>
      </c>
      <c r="H133" s="167">
        <f t="shared" si="18"/>
        <v>0.1020408163265305</v>
      </c>
      <c r="I133" s="167">
        <f t="shared" si="19"/>
        <v>9.5593155530064052E-5</v>
      </c>
    </row>
    <row r="134" spans="2:9" x14ac:dyDescent="0.25">
      <c r="B134" s="170" t="s">
        <v>147</v>
      </c>
      <c r="C134" s="171">
        <f>C126-SUM(C127:C133)</f>
        <v>3090</v>
      </c>
      <c r="D134" s="171">
        <f>D126-SUM(D127:D133)</f>
        <v>3922</v>
      </c>
      <c r="E134" s="171">
        <f>E126-SUM(E127:E133)</f>
        <v>3081</v>
      </c>
      <c r="F134" s="171">
        <f>F126-SUM(F127:F133)</f>
        <v>3521</v>
      </c>
      <c r="G134" s="171">
        <f>G126-SUM(G127:G133)</f>
        <v>3781</v>
      </c>
      <c r="H134" s="172">
        <f t="shared" si="18"/>
        <v>7.384265833570014E-2</v>
      </c>
      <c r="I134" s="172">
        <f t="shared" si="19"/>
        <v>6.6932911307254102E-3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10937</v>
      </c>
      <c r="D136" s="178">
        <v>26589</v>
      </c>
      <c r="E136" s="178">
        <v>28421</v>
      </c>
      <c r="F136" s="178">
        <v>29387</v>
      </c>
      <c r="G136" s="178">
        <v>31278</v>
      </c>
      <c r="H136" s="179">
        <f t="shared" ref="H136:H148" si="20">IFERROR(G136/F136-1,"-")</f>
        <v>6.4348181168544016E-2</v>
      </c>
      <c r="I136" s="179">
        <f t="shared" ref="I136:I148" si="21">G136/G$10</f>
        <v>5.5369679975358209E-2</v>
      </c>
    </row>
    <row r="137" spans="2:9" x14ac:dyDescent="0.25">
      <c r="B137" s="161" t="s">
        <v>99</v>
      </c>
      <c r="C137" s="162">
        <v>4324</v>
      </c>
      <c r="D137" s="162">
        <v>4253</v>
      </c>
      <c r="E137" s="162">
        <v>4890</v>
      </c>
      <c r="F137" s="162">
        <v>4326</v>
      </c>
      <c r="G137" s="162">
        <v>5513</v>
      </c>
      <c r="H137" s="163">
        <f t="shared" si="20"/>
        <v>0.27438742487286172</v>
      </c>
      <c r="I137" s="163">
        <f t="shared" si="21"/>
        <v>9.7593530821711676E-3</v>
      </c>
    </row>
    <row r="138" spans="2:9" x14ac:dyDescent="0.25">
      <c r="B138" s="165" t="s">
        <v>105</v>
      </c>
      <c r="C138" s="166">
        <v>2204</v>
      </c>
      <c r="D138" s="166">
        <v>2736</v>
      </c>
      <c r="E138" s="166">
        <v>3180</v>
      </c>
      <c r="F138" s="166">
        <v>2940</v>
      </c>
      <c r="G138" s="166">
        <v>4030</v>
      </c>
      <c r="H138" s="167">
        <f t="shared" si="20"/>
        <v>0.37074829931972797</v>
      </c>
      <c r="I138" s="167">
        <f t="shared" si="21"/>
        <v>7.1340817923362613E-3</v>
      </c>
    </row>
    <row r="139" spans="2:9" x14ac:dyDescent="0.25">
      <c r="B139" s="165" t="s">
        <v>102</v>
      </c>
      <c r="C139" s="166">
        <v>2120</v>
      </c>
      <c r="D139" s="166">
        <v>1517</v>
      </c>
      <c r="E139" s="166">
        <v>1710</v>
      </c>
      <c r="F139" s="166">
        <v>1386</v>
      </c>
      <c r="G139" s="166">
        <v>1483</v>
      </c>
      <c r="H139" s="167">
        <f t="shared" si="20"/>
        <v>6.998556998557004E-2</v>
      </c>
      <c r="I139" s="167">
        <f t="shared" si="21"/>
        <v>2.6252712898349071E-3</v>
      </c>
    </row>
    <row r="140" spans="2:9" x14ac:dyDescent="0.25">
      <c r="B140" s="161" t="s">
        <v>109</v>
      </c>
      <c r="C140" s="162">
        <v>6613</v>
      </c>
      <c r="D140" s="162">
        <v>22336</v>
      </c>
      <c r="E140" s="162">
        <v>23531</v>
      </c>
      <c r="F140" s="162">
        <v>25061</v>
      </c>
      <c r="G140" s="162">
        <v>25765</v>
      </c>
      <c r="H140" s="163">
        <f t="shared" si="20"/>
        <v>2.8091456845297458E-2</v>
      </c>
      <c r="I140" s="163">
        <f t="shared" si="21"/>
        <v>4.5610326893187038E-2</v>
      </c>
    </row>
    <row r="141" spans="2:9" x14ac:dyDescent="0.25">
      <c r="B141" s="165" t="s">
        <v>112</v>
      </c>
      <c r="C141" s="166">
        <v>693</v>
      </c>
      <c r="D141" s="166">
        <v>9847</v>
      </c>
      <c r="E141" s="166">
        <v>11091</v>
      </c>
      <c r="F141" s="166">
        <v>12176</v>
      </c>
      <c r="G141" s="166">
        <v>11425</v>
      </c>
      <c r="H141" s="167">
        <f t="shared" si="20"/>
        <v>-6.1678712220762155E-2</v>
      </c>
      <c r="I141" s="167">
        <f t="shared" si="21"/>
        <v>2.0225033369092253E-2</v>
      </c>
    </row>
    <row r="142" spans="2:9" x14ac:dyDescent="0.25">
      <c r="B142" s="165" t="s">
        <v>115</v>
      </c>
      <c r="C142" s="166">
        <v>767</v>
      </c>
      <c r="D142" s="166">
        <v>1340</v>
      </c>
      <c r="E142" s="166">
        <v>1783</v>
      </c>
      <c r="F142" s="166">
        <v>1475</v>
      </c>
      <c r="G142" s="166">
        <v>2462</v>
      </c>
      <c r="H142" s="167">
        <f t="shared" si="20"/>
        <v>0.66915254237288146</v>
      </c>
      <c r="I142" s="167">
        <f t="shared" si="21"/>
        <v>4.3583397947225501E-3</v>
      </c>
    </row>
    <row r="143" spans="2:9" x14ac:dyDescent="0.25">
      <c r="B143" s="165" t="s">
        <v>118</v>
      </c>
      <c r="C143" s="166">
        <v>1251</v>
      </c>
      <c r="D143" s="166">
        <v>2917</v>
      </c>
      <c r="E143" s="166">
        <v>2194</v>
      </c>
      <c r="F143" s="166">
        <v>2222</v>
      </c>
      <c r="G143" s="166">
        <v>2463</v>
      </c>
      <c r="H143" s="167">
        <f t="shared" si="20"/>
        <v>0.10846084608460838</v>
      </c>
      <c r="I143" s="167">
        <f t="shared" si="21"/>
        <v>4.3601100383434772E-3</v>
      </c>
    </row>
    <row r="144" spans="2:9" x14ac:dyDescent="0.25">
      <c r="B144" s="165" t="s">
        <v>125</v>
      </c>
      <c r="C144" s="166">
        <v>172</v>
      </c>
      <c r="D144" s="166">
        <v>1276</v>
      </c>
      <c r="E144" s="166">
        <v>989</v>
      </c>
      <c r="F144" s="166">
        <v>653</v>
      </c>
      <c r="G144" s="166">
        <v>711</v>
      </c>
      <c r="H144" s="167">
        <f t="shared" si="20"/>
        <v>8.8820826952526799E-2</v>
      </c>
      <c r="I144" s="167">
        <f t="shared" si="21"/>
        <v>1.2586432144791767E-3</v>
      </c>
    </row>
    <row r="145" spans="2:9" x14ac:dyDescent="0.25">
      <c r="B145" s="165" t="s">
        <v>121</v>
      </c>
      <c r="C145" s="166">
        <v>221</v>
      </c>
      <c r="D145" s="166">
        <v>607</v>
      </c>
      <c r="E145" s="166">
        <v>770</v>
      </c>
      <c r="F145" s="166">
        <v>753</v>
      </c>
      <c r="G145" s="166">
        <v>738</v>
      </c>
      <c r="H145" s="167">
        <f t="shared" si="20"/>
        <v>-1.9920318725099584E-2</v>
      </c>
      <c r="I145" s="167">
        <f t="shared" si="21"/>
        <v>1.3064397922442086E-3</v>
      </c>
    </row>
    <row r="146" spans="2:9" x14ac:dyDescent="0.25">
      <c r="B146" s="165" t="s">
        <v>130</v>
      </c>
      <c r="C146" s="166">
        <v>28</v>
      </c>
      <c r="D146" s="166">
        <v>94</v>
      </c>
      <c r="E146" s="166">
        <v>7</v>
      </c>
      <c r="F146" s="166">
        <v>19</v>
      </c>
      <c r="G146" s="166">
        <v>46</v>
      </c>
      <c r="H146" s="167">
        <f t="shared" si="20"/>
        <v>1.4210526315789473</v>
      </c>
      <c r="I146" s="167">
        <f t="shared" si="21"/>
        <v>8.1431206562647155E-5</v>
      </c>
    </row>
    <row r="147" spans="2:9" x14ac:dyDescent="0.25">
      <c r="B147" s="165" t="s">
        <v>133</v>
      </c>
      <c r="C147" s="166">
        <v>12</v>
      </c>
      <c r="D147" s="166">
        <v>37</v>
      </c>
      <c r="E147" s="166">
        <v>21</v>
      </c>
      <c r="F147" s="166">
        <v>25</v>
      </c>
      <c r="G147" s="166">
        <v>19</v>
      </c>
      <c r="H147" s="167">
        <f t="shared" si="20"/>
        <v>-0.24</v>
      </c>
      <c r="I147" s="167">
        <f t="shared" si="21"/>
        <v>3.3634628797615129E-5</v>
      </c>
    </row>
    <row r="148" spans="2:9" x14ac:dyDescent="0.25">
      <c r="B148" s="170" t="s">
        <v>147</v>
      </c>
      <c r="C148" s="171">
        <f>C140-SUM(C141:C147)</f>
        <v>3469</v>
      </c>
      <c r="D148" s="171">
        <f>D140-SUM(D141:D147)</f>
        <v>6218</v>
      </c>
      <c r="E148" s="171">
        <f>E140-SUM(E141:E147)</f>
        <v>6676</v>
      </c>
      <c r="F148" s="171">
        <f>F140-SUM(F141:F147)</f>
        <v>7738</v>
      </c>
      <c r="G148" s="171">
        <f>G140-SUM(G141:G147)</f>
        <v>7901</v>
      </c>
      <c r="H148" s="172">
        <f t="shared" si="20"/>
        <v>2.1064874644610931E-2</v>
      </c>
      <c r="I148" s="172">
        <f t="shared" si="21"/>
        <v>1.3986694848945111E-2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5539</v>
      </c>
      <c r="D150" s="178">
        <v>10249</v>
      </c>
      <c r="E150" s="178">
        <v>11208</v>
      </c>
      <c r="F150" s="178">
        <v>13055</v>
      </c>
      <c r="G150" s="178">
        <v>12380</v>
      </c>
      <c r="H150" s="179">
        <f t="shared" ref="H150:H162" si="22">IFERROR(G150/F150-1,"-")</f>
        <v>-5.1704327843738018E-2</v>
      </c>
      <c r="I150" s="179">
        <f t="shared" ref="I150:I162" si="23">G150/G$10</f>
        <v>2.1915616027077648E-2</v>
      </c>
    </row>
    <row r="151" spans="2:9" x14ac:dyDescent="0.25">
      <c r="B151" s="161" t="s">
        <v>99</v>
      </c>
      <c r="C151" s="162">
        <v>3340</v>
      </c>
      <c r="D151" s="162">
        <v>5747</v>
      </c>
      <c r="E151" s="162">
        <v>6603</v>
      </c>
      <c r="F151" s="162">
        <v>7242</v>
      </c>
      <c r="G151" s="162">
        <v>6160</v>
      </c>
      <c r="H151" s="163">
        <f t="shared" si="22"/>
        <v>-0.14940624136978731</v>
      </c>
      <c r="I151" s="163">
        <f t="shared" si="23"/>
        <v>1.090470070491101E-2</v>
      </c>
    </row>
    <row r="152" spans="2:9" x14ac:dyDescent="0.25">
      <c r="B152" s="165" t="s">
        <v>105</v>
      </c>
      <c r="C152" s="166">
        <v>2340</v>
      </c>
      <c r="D152" s="166">
        <v>4364</v>
      </c>
      <c r="E152" s="166">
        <v>5247</v>
      </c>
      <c r="F152" s="166">
        <v>5289</v>
      </c>
      <c r="G152" s="166">
        <v>3800</v>
      </c>
      <c r="H152" s="167">
        <f t="shared" si="22"/>
        <v>-0.28152769899792018</v>
      </c>
      <c r="I152" s="167">
        <f t="shared" si="23"/>
        <v>6.726925759523026E-3</v>
      </c>
    </row>
    <row r="153" spans="2:9" x14ac:dyDescent="0.25">
      <c r="B153" s="165" t="s">
        <v>102</v>
      </c>
      <c r="C153" s="166">
        <v>1000</v>
      </c>
      <c r="D153" s="166">
        <v>1383</v>
      </c>
      <c r="E153" s="166">
        <v>1356</v>
      </c>
      <c r="F153" s="166">
        <v>1953</v>
      </c>
      <c r="G153" s="166">
        <v>2360</v>
      </c>
      <c r="H153" s="167">
        <f t="shared" si="22"/>
        <v>0.20839733742959554</v>
      </c>
      <c r="I153" s="167">
        <f t="shared" si="23"/>
        <v>4.1777749453879845E-3</v>
      </c>
    </row>
    <row r="154" spans="2:9" x14ac:dyDescent="0.25">
      <c r="B154" s="161" t="s">
        <v>109</v>
      </c>
      <c r="C154" s="162">
        <v>2199</v>
      </c>
      <c r="D154" s="162">
        <v>4502</v>
      </c>
      <c r="E154" s="162">
        <v>4605</v>
      </c>
      <c r="F154" s="162">
        <v>5813</v>
      </c>
      <c r="G154" s="162">
        <v>6220</v>
      </c>
      <c r="H154" s="163">
        <f t="shared" si="22"/>
        <v>7.0015482539136364E-2</v>
      </c>
      <c r="I154" s="163">
        <f t="shared" si="23"/>
        <v>1.1010915322166637E-2</v>
      </c>
    </row>
    <row r="155" spans="2:9" x14ac:dyDescent="0.25">
      <c r="B155" s="165" t="s">
        <v>112</v>
      </c>
      <c r="C155" s="166">
        <v>137</v>
      </c>
      <c r="D155" s="166">
        <v>1991</v>
      </c>
      <c r="E155" s="166">
        <v>1582</v>
      </c>
      <c r="F155" s="166">
        <v>1869</v>
      </c>
      <c r="G155" s="166">
        <v>1786</v>
      </c>
      <c r="H155" s="167">
        <f t="shared" si="22"/>
        <v>-4.4408774745853363E-2</v>
      </c>
      <c r="I155" s="167">
        <f t="shared" si="23"/>
        <v>3.1616551069758221E-3</v>
      </c>
    </row>
    <row r="156" spans="2:9" x14ac:dyDescent="0.25">
      <c r="B156" s="165" t="s">
        <v>115</v>
      </c>
      <c r="C156" s="166">
        <v>492</v>
      </c>
      <c r="D156" s="166">
        <v>524</v>
      </c>
      <c r="E156" s="166">
        <v>656</v>
      </c>
      <c r="F156" s="166">
        <v>561</v>
      </c>
      <c r="G156" s="166">
        <v>601</v>
      </c>
      <c r="H156" s="167">
        <f t="shared" si="22"/>
        <v>7.1301247771835996E-2</v>
      </c>
      <c r="I156" s="167">
        <f t="shared" si="23"/>
        <v>1.0639164161771943E-3</v>
      </c>
    </row>
    <row r="157" spans="2:9" x14ac:dyDescent="0.25">
      <c r="B157" s="165" t="s">
        <v>118</v>
      </c>
      <c r="C157" s="166">
        <v>492</v>
      </c>
      <c r="D157" s="166">
        <v>556</v>
      </c>
      <c r="E157" s="166">
        <v>861</v>
      </c>
      <c r="F157" s="166">
        <v>1146</v>
      </c>
      <c r="G157" s="166">
        <v>1982</v>
      </c>
      <c r="H157" s="167">
        <f t="shared" si="22"/>
        <v>0.72949389179755664</v>
      </c>
      <c r="I157" s="167">
        <f t="shared" si="23"/>
        <v>3.5086228566775361E-3</v>
      </c>
    </row>
    <row r="158" spans="2:9" x14ac:dyDescent="0.25">
      <c r="B158" s="165" t="s">
        <v>125</v>
      </c>
      <c r="C158" s="166">
        <v>46</v>
      </c>
      <c r="D158" s="166">
        <v>152</v>
      </c>
      <c r="E158" s="166">
        <v>135</v>
      </c>
      <c r="F158" s="166">
        <v>188</v>
      </c>
      <c r="G158" s="166">
        <v>116</v>
      </c>
      <c r="H158" s="167">
        <f t="shared" si="22"/>
        <v>-0.38297872340425532</v>
      </c>
      <c r="I158" s="167">
        <f t="shared" si="23"/>
        <v>2.0534826002754499E-4</v>
      </c>
    </row>
    <row r="159" spans="2:9" x14ac:dyDescent="0.25">
      <c r="B159" s="165" t="s">
        <v>121</v>
      </c>
      <c r="C159" s="166">
        <v>232</v>
      </c>
      <c r="D159" s="166">
        <v>551</v>
      </c>
      <c r="E159" s="166">
        <v>289</v>
      </c>
      <c r="F159" s="166">
        <v>504</v>
      </c>
      <c r="G159" s="166">
        <v>313</v>
      </c>
      <c r="H159" s="167">
        <f t="shared" si="22"/>
        <v>-0.37896825396825395</v>
      </c>
      <c r="I159" s="167">
        <f t="shared" si="23"/>
        <v>5.5408625335018607E-4</v>
      </c>
    </row>
    <row r="160" spans="2:9" x14ac:dyDescent="0.25">
      <c r="B160" s="165" t="s">
        <v>130</v>
      </c>
      <c r="C160" s="166">
        <v>5</v>
      </c>
      <c r="D160" s="166">
        <v>19</v>
      </c>
      <c r="E160" s="166">
        <v>12</v>
      </c>
      <c r="F160" s="166">
        <v>6</v>
      </c>
      <c r="G160" s="166">
        <v>16</v>
      </c>
      <c r="H160" s="167">
        <f t="shared" si="22"/>
        <v>1.6666666666666665</v>
      </c>
      <c r="I160" s="167">
        <f t="shared" si="23"/>
        <v>2.8323897934833791E-5</v>
      </c>
    </row>
    <row r="161" spans="2:9" x14ac:dyDescent="0.25">
      <c r="B161" s="165" t="s">
        <v>133</v>
      </c>
      <c r="C161" s="166">
        <v>6</v>
      </c>
      <c r="D161" s="166">
        <v>13</v>
      </c>
      <c r="E161" s="166">
        <v>15</v>
      </c>
      <c r="F161" s="166">
        <v>6</v>
      </c>
      <c r="G161" s="166">
        <v>15</v>
      </c>
      <c r="H161" s="167">
        <f t="shared" si="22"/>
        <v>1.5</v>
      </c>
      <c r="I161" s="167">
        <f t="shared" si="23"/>
        <v>2.655365431390668E-5</v>
      </c>
    </row>
    <row r="162" spans="2:9" x14ac:dyDescent="0.25">
      <c r="B162" s="170" t="s">
        <v>147</v>
      </c>
      <c r="C162" s="171">
        <f>C154-SUM(C155:C161)</f>
        <v>789</v>
      </c>
      <c r="D162" s="171">
        <f>D154-SUM(D155:D161)</f>
        <v>696</v>
      </c>
      <c r="E162" s="171">
        <f>E154-SUM(E155:E161)</f>
        <v>1055</v>
      </c>
      <c r="F162" s="171">
        <f>F154-SUM(F155:F161)</f>
        <v>1533</v>
      </c>
      <c r="G162" s="171">
        <f>G154-SUM(G155:G161)</f>
        <v>1391</v>
      </c>
      <c r="H162" s="172">
        <f t="shared" si="22"/>
        <v>-9.2628832354859747E-2</v>
      </c>
      <c r="I162" s="172">
        <f t="shared" si="23"/>
        <v>2.4624088767096126E-3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D13AD-75F5-4B65-8E92-1EC87577F3E3}">
  <sheetPr>
    <tabColor rgb="FFFFC000"/>
    <pageSetUpPr fitToPage="1"/>
  </sheetPr>
  <dimension ref="A1:X163"/>
  <sheetViews>
    <sheetView showGridLines="0" topLeftCell="A2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273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274</v>
      </c>
      <c r="D7" s="174" t="s">
        <v>265</v>
      </c>
      <c r="E7" s="174" t="s">
        <v>266</v>
      </c>
      <c r="F7" s="174" t="s">
        <v>267</v>
      </c>
      <c r="G7" s="174" t="s">
        <v>268</v>
      </c>
      <c r="H7" s="174" t="s">
        <v>269</v>
      </c>
      <c r="I7" s="174" t="s">
        <v>270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265</v>
      </c>
      <c r="Q7" s="174" t="s">
        <v>266</v>
      </c>
      <c r="R7" s="174" t="s">
        <v>267</v>
      </c>
      <c r="S7" s="174" t="s">
        <v>268</v>
      </c>
      <c r="T7" s="174" t="s">
        <v>269</v>
      </c>
      <c r="U7" s="174" t="s">
        <v>270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48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3334544</v>
      </c>
      <c r="D9" s="178">
        <v>1300354</v>
      </c>
      <c r="E9" s="178">
        <v>828020</v>
      </c>
      <c r="F9" s="178">
        <v>3127308</v>
      </c>
      <c r="G9" s="178">
        <v>3519163</v>
      </c>
      <c r="H9" s="178">
        <v>3743983</v>
      </c>
      <c r="I9" s="178">
        <v>3701970</v>
      </c>
      <c r="J9" s="179">
        <f>IFERROR(I9/H9-1,"-")</f>
        <v>-1.1221471892366996E-2</v>
      </c>
      <c r="K9" s="178">
        <f t="shared" ref="K9:K21" si="0">I9-H9</f>
        <v>-42013</v>
      </c>
      <c r="L9" s="179">
        <f t="shared" ref="L9:L21" si="1">I9/I$9</f>
        <v>1</v>
      </c>
      <c r="O9" s="158" t="s">
        <v>70</v>
      </c>
      <c r="P9" s="178">
        <v>11900</v>
      </c>
      <c r="Q9" s="178">
        <v>7616</v>
      </c>
      <c r="R9" s="178">
        <v>21504</v>
      </c>
      <c r="S9" s="178">
        <v>32605</v>
      </c>
      <c r="T9" s="178">
        <v>28406</v>
      </c>
      <c r="U9" s="178">
        <v>27330</v>
      </c>
      <c r="V9" s="179">
        <f>IFERROR(U9/T9-1,"-")</f>
        <v>-3.7879321270154143E-2</v>
      </c>
      <c r="W9" s="178">
        <f>U9-T9</f>
        <v>-1076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649823</v>
      </c>
      <c r="D10" s="162">
        <v>213839</v>
      </c>
      <c r="E10" s="162">
        <v>408070</v>
      </c>
      <c r="F10" s="162">
        <v>632958</v>
      </c>
      <c r="G10" s="162">
        <v>670074</v>
      </c>
      <c r="H10" s="162">
        <v>659003</v>
      </c>
      <c r="I10" s="162">
        <v>662879</v>
      </c>
      <c r="J10" s="180">
        <f>IFERROR(I10/H10-1,"-")</f>
        <v>5.881612071568787E-3</v>
      </c>
      <c r="K10" s="161">
        <f t="shared" si="0"/>
        <v>3876</v>
      </c>
      <c r="L10" s="163">
        <f t="shared" si="1"/>
        <v>0.1790611485236239</v>
      </c>
      <c r="O10" s="161" t="s">
        <v>99</v>
      </c>
      <c r="P10" s="162">
        <v>1180</v>
      </c>
      <c r="Q10" s="162">
        <v>2479</v>
      </c>
      <c r="R10" s="162">
        <v>2754</v>
      </c>
      <c r="S10" s="162">
        <v>13771</v>
      </c>
      <c r="T10" s="162">
        <v>7447</v>
      </c>
      <c r="U10" s="162">
        <v>5089</v>
      </c>
      <c r="V10" s="180">
        <f>IFERROR(U10/T10-1,"-")</f>
        <v>-0.31663757217671551</v>
      </c>
      <c r="W10" s="161">
        <f t="shared" ref="W10:W20" si="3">U10-T10</f>
        <v>-2358</v>
      </c>
      <c r="X10" s="163">
        <f t="shared" si="2"/>
        <v>0.18620563483351629</v>
      </c>
    </row>
    <row r="11" spans="1:24" x14ac:dyDescent="0.25">
      <c r="A11" s="164" t="s">
        <v>105</v>
      </c>
      <c r="B11" s="165" t="s">
        <v>105</v>
      </c>
      <c r="C11" s="166">
        <v>243859</v>
      </c>
      <c r="D11" s="166">
        <v>82759</v>
      </c>
      <c r="E11" s="166">
        <v>241929</v>
      </c>
      <c r="F11" s="166">
        <v>264724</v>
      </c>
      <c r="G11" s="166">
        <v>272122</v>
      </c>
      <c r="H11" s="166">
        <v>259877</v>
      </c>
      <c r="I11" s="166">
        <v>244081</v>
      </c>
      <c r="J11" s="181">
        <f>IFERROR(I11/H11-1,"-")</f>
        <v>-6.0782600999703673E-2</v>
      </c>
      <c r="K11" s="165">
        <f t="shared" si="0"/>
        <v>-15796</v>
      </c>
      <c r="L11" s="167">
        <f t="shared" si="1"/>
        <v>6.5932733112369898E-2</v>
      </c>
      <c r="O11" s="165" t="s">
        <v>105</v>
      </c>
      <c r="P11" s="166">
        <v>576</v>
      </c>
      <c r="Q11" s="166">
        <v>1236</v>
      </c>
      <c r="R11" s="166">
        <v>1068</v>
      </c>
      <c r="S11" s="166">
        <v>10205</v>
      </c>
      <c r="T11" s="166">
        <v>4969</v>
      </c>
      <c r="U11" s="166">
        <v>2977</v>
      </c>
      <c r="V11" s="181">
        <f>IFERROR(U11/T11-1,"-")</f>
        <v>-0.40088549003823704</v>
      </c>
      <c r="W11" s="165">
        <f t="shared" si="3"/>
        <v>-1992</v>
      </c>
      <c r="X11" s="167">
        <f t="shared" si="2"/>
        <v>0.10892791803878522</v>
      </c>
    </row>
    <row r="12" spans="1:24" x14ac:dyDescent="0.25">
      <c r="A12" s="164" t="s">
        <v>102</v>
      </c>
      <c r="B12" s="165" t="s">
        <v>102</v>
      </c>
      <c r="C12" s="166">
        <v>405964</v>
      </c>
      <c r="D12" s="166">
        <v>131080</v>
      </c>
      <c r="E12" s="166">
        <v>166141</v>
      </c>
      <c r="F12" s="166">
        <v>368234</v>
      </c>
      <c r="G12" s="166">
        <v>397952</v>
      </c>
      <c r="H12" s="166">
        <v>399126</v>
      </c>
      <c r="I12" s="166">
        <v>418798</v>
      </c>
      <c r="J12" s="181">
        <f>IFERROR(I12/H12-1,"-")</f>
        <v>4.9287693610539085E-2</v>
      </c>
      <c r="K12" s="165">
        <f t="shared" si="0"/>
        <v>19672</v>
      </c>
      <c r="L12" s="167">
        <f t="shared" si="1"/>
        <v>0.11312841541125401</v>
      </c>
      <c r="O12" s="165" t="s">
        <v>102</v>
      </c>
      <c r="P12" s="166">
        <v>604</v>
      </c>
      <c r="Q12" s="166">
        <v>1243</v>
      </c>
      <c r="R12" s="166">
        <v>1686</v>
      </c>
      <c r="S12" s="166">
        <v>3566</v>
      </c>
      <c r="T12" s="166">
        <v>2478</v>
      </c>
      <c r="U12" s="166">
        <v>2112</v>
      </c>
      <c r="V12" s="181">
        <f>IFERROR(U12/T12-1,"-")</f>
        <v>-0.14769975786924938</v>
      </c>
      <c r="W12" s="165">
        <f t="shared" si="3"/>
        <v>-366</v>
      </c>
      <c r="X12" s="167">
        <f t="shared" si="2"/>
        <v>7.7277716794731069E-2</v>
      </c>
    </row>
    <row r="13" spans="1:24" x14ac:dyDescent="0.25">
      <c r="A13" s="1"/>
      <c r="B13" s="161" t="s">
        <v>109</v>
      </c>
      <c r="C13" s="162">
        <v>2684721</v>
      </c>
      <c r="D13" s="162">
        <v>1086515</v>
      </c>
      <c r="E13" s="162">
        <v>419950</v>
      </c>
      <c r="F13" s="162">
        <v>2494350</v>
      </c>
      <c r="G13" s="162">
        <v>2849089</v>
      </c>
      <c r="H13" s="162">
        <v>3084980</v>
      </c>
      <c r="I13" s="162">
        <v>3039091</v>
      </c>
      <c r="J13" s="180">
        <f>IFERROR(I13/H13-1,"-")</f>
        <v>-1.4874974878281266E-2</v>
      </c>
      <c r="K13" s="161">
        <f t="shared" si="0"/>
        <v>-45889</v>
      </c>
      <c r="L13" s="163">
        <f t="shared" si="1"/>
        <v>0.82093885147637613</v>
      </c>
      <c r="O13" s="161" t="s">
        <v>109</v>
      </c>
      <c r="P13" s="162">
        <v>10720</v>
      </c>
      <c r="Q13" s="162">
        <v>5137</v>
      </c>
      <c r="R13" s="162">
        <v>18750</v>
      </c>
      <c r="S13" s="162">
        <v>18834</v>
      </c>
      <c r="T13" s="162">
        <v>20959</v>
      </c>
      <c r="U13" s="162">
        <v>22241</v>
      </c>
      <c r="V13" s="180">
        <f>IFERROR(U13/T13-1,"-")</f>
        <v>6.1167040412233309E-2</v>
      </c>
      <c r="W13" s="161">
        <f t="shared" si="3"/>
        <v>1282</v>
      </c>
      <c r="X13" s="163">
        <f t="shared" si="2"/>
        <v>0.81379436516648374</v>
      </c>
    </row>
    <row r="14" spans="1:24" s="57" customFormat="1" x14ac:dyDescent="0.25">
      <c r="B14" s="165" t="s">
        <v>112</v>
      </c>
      <c r="C14" s="166">
        <v>1223321</v>
      </c>
      <c r="D14" s="166">
        <v>442786</v>
      </c>
      <c r="E14" s="166">
        <v>37593</v>
      </c>
      <c r="F14" s="166">
        <v>1127278</v>
      </c>
      <c r="G14" s="166">
        <v>1313537</v>
      </c>
      <c r="H14" s="166">
        <v>1429862</v>
      </c>
      <c r="I14" s="166">
        <v>1421616</v>
      </c>
      <c r="J14" s="181">
        <f t="shared" ref="J14:J21" si="4">IFERROR(I14/H14-1,"-")</f>
        <v>-5.7669901011426772E-3</v>
      </c>
      <c r="K14" s="165">
        <f t="shared" si="0"/>
        <v>-8246</v>
      </c>
      <c r="L14" s="167">
        <f t="shared" si="1"/>
        <v>0.38401607792607717</v>
      </c>
      <c r="O14" s="165" t="s">
        <v>112</v>
      </c>
      <c r="P14" s="166">
        <v>3648</v>
      </c>
      <c r="Q14" s="166">
        <v>175</v>
      </c>
      <c r="R14" s="166">
        <v>7073</v>
      </c>
      <c r="S14" s="166">
        <v>6156</v>
      </c>
      <c r="T14" s="166">
        <v>7484</v>
      </c>
      <c r="U14" s="166">
        <v>8173</v>
      </c>
      <c r="V14" s="181">
        <f t="shared" ref="V14:V21" si="5">IFERROR(U14/T14-1,"-")</f>
        <v>9.2063067878140004E-2</v>
      </c>
      <c r="W14" s="165">
        <f t="shared" si="3"/>
        <v>689</v>
      </c>
      <c r="X14" s="167">
        <f t="shared" si="2"/>
        <v>0.29904866447127698</v>
      </c>
    </row>
    <row r="15" spans="1:24" s="57" customFormat="1" x14ac:dyDescent="0.25">
      <c r="B15" s="165" t="s">
        <v>115</v>
      </c>
      <c r="C15" s="166">
        <v>360700</v>
      </c>
      <c r="D15" s="166">
        <v>142831</v>
      </c>
      <c r="E15" s="166">
        <v>67082</v>
      </c>
      <c r="F15" s="166">
        <v>260715</v>
      </c>
      <c r="G15" s="166">
        <v>300167</v>
      </c>
      <c r="H15" s="166">
        <v>318449</v>
      </c>
      <c r="I15" s="166">
        <v>307857</v>
      </c>
      <c r="J15" s="181">
        <f t="shared" si="4"/>
        <v>-3.326121294147566E-2</v>
      </c>
      <c r="K15" s="165">
        <f t="shared" si="0"/>
        <v>-10592</v>
      </c>
      <c r="L15" s="167">
        <f t="shared" si="1"/>
        <v>8.3160317344548984E-2</v>
      </c>
      <c r="O15" s="165" t="s">
        <v>115</v>
      </c>
      <c r="P15" s="166">
        <v>2760</v>
      </c>
      <c r="Q15" s="166">
        <v>1937</v>
      </c>
      <c r="R15" s="166">
        <v>4389</v>
      </c>
      <c r="S15" s="166">
        <v>3385</v>
      </c>
      <c r="T15" s="166">
        <v>4335</v>
      </c>
      <c r="U15" s="166">
        <v>4512</v>
      </c>
      <c r="V15" s="181">
        <f t="shared" si="5"/>
        <v>4.0830449826989579E-2</v>
      </c>
      <c r="W15" s="165">
        <f t="shared" si="3"/>
        <v>177</v>
      </c>
      <c r="X15" s="167">
        <f t="shared" si="2"/>
        <v>0.16509330406147091</v>
      </c>
    </row>
    <row r="16" spans="1:24" x14ac:dyDescent="0.25">
      <c r="A16" s="1"/>
      <c r="B16" s="165" t="s">
        <v>118</v>
      </c>
      <c r="C16" s="166">
        <v>116741</v>
      </c>
      <c r="D16" s="166">
        <v>46477</v>
      </c>
      <c r="E16" s="166">
        <v>63559</v>
      </c>
      <c r="F16" s="166">
        <v>128327</v>
      </c>
      <c r="G16" s="166">
        <v>147093</v>
      </c>
      <c r="H16" s="166">
        <v>162475</v>
      </c>
      <c r="I16" s="166">
        <v>152266</v>
      </c>
      <c r="J16" s="181">
        <f t="shared" si="4"/>
        <v>-6.2834282197261171E-2</v>
      </c>
      <c r="K16" s="165">
        <f t="shared" si="0"/>
        <v>-10209</v>
      </c>
      <c r="L16" s="167">
        <f t="shared" si="1"/>
        <v>4.1131073455484515E-2</v>
      </c>
      <c r="O16" s="165" t="s">
        <v>118</v>
      </c>
      <c r="P16" s="166">
        <v>468</v>
      </c>
      <c r="Q16" s="166">
        <v>747</v>
      </c>
      <c r="R16" s="166">
        <v>1341</v>
      </c>
      <c r="S16" s="166">
        <v>1819</v>
      </c>
      <c r="T16" s="166">
        <v>1343</v>
      </c>
      <c r="U16" s="166">
        <v>1424</v>
      </c>
      <c r="V16" s="181">
        <f t="shared" si="5"/>
        <v>6.0312732688011961E-2</v>
      </c>
      <c r="W16" s="165">
        <f t="shared" si="3"/>
        <v>81</v>
      </c>
      <c r="X16" s="167">
        <f t="shared" si="2"/>
        <v>5.2103915111598974E-2</v>
      </c>
    </row>
    <row r="17" spans="1:24" x14ac:dyDescent="0.25">
      <c r="A17" s="1"/>
      <c r="B17" s="165" t="s">
        <v>125</v>
      </c>
      <c r="C17" s="166">
        <v>98754</v>
      </c>
      <c r="D17" s="166">
        <v>37288</v>
      </c>
      <c r="E17" s="166">
        <v>20102</v>
      </c>
      <c r="F17" s="166">
        <v>126535</v>
      </c>
      <c r="G17" s="166">
        <v>113375</v>
      </c>
      <c r="H17" s="166">
        <v>121200</v>
      </c>
      <c r="I17" s="166">
        <v>112601</v>
      </c>
      <c r="J17" s="181">
        <f t="shared" si="4"/>
        <v>-7.0948844884488493E-2</v>
      </c>
      <c r="K17" s="165">
        <f t="shared" si="0"/>
        <v>-8599</v>
      </c>
      <c r="L17" s="167">
        <f t="shared" si="1"/>
        <v>3.041650796737953E-2</v>
      </c>
      <c r="O17" s="165" t="s">
        <v>125</v>
      </c>
      <c r="P17" s="166">
        <v>223</v>
      </c>
      <c r="Q17" s="166">
        <v>128</v>
      </c>
      <c r="R17" s="166">
        <v>521</v>
      </c>
      <c r="S17" s="166">
        <v>424</v>
      </c>
      <c r="T17" s="166">
        <v>679</v>
      </c>
      <c r="U17" s="166">
        <v>651</v>
      </c>
      <c r="V17" s="181">
        <f t="shared" si="5"/>
        <v>-4.123711340206182E-2</v>
      </c>
      <c r="W17" s="165">
        <f t="shared" si="3"/>
        <v>-28</v>
      </c>
      <c r="X17" s="167">
        <f t="shared" si="2"/>
        <v>2.3819978046103182E-2</v>
      </c>
    </row>
    <row r="18" spans="1:24" x14ac:dyDescent="0.25">
      <c r="A18" s="1"/>
      <c r="B18" s="165" t="s">
        <v>121</v>
      </c>
      <c r="C18" s="166">
        <v>95404</v>
      </c>
      <c r="D18" s="166">
        <v>42225</v>
      </c>
      <c r="E18" s="166">
        <v>26596</v>
      </c>
      <c r="F18" s="166">
        <v>105149</v>
      </c>
      <c r="G18" s="166">
        <v>103289</v>
      </c>
      <c r="H18" s="166">
        <v>111827</v>
      </c>
      <c r="I18" s="166">
        <v>101632</v>
      </c>
      <c r="J18" s="181">
        <f t="shared" si="4"/>
        <v>-9.1167607107407012E-2</v>
      </c>
      <c r="K18" s="165">
        <f t="shared" si="0"/>
        <v>-10195</v>
      </c>
      <c r="L18" s="167">
        <f t="shared" si="1"/>
        <v>2.7453490979127328E-2</v>
      </c>
      <c r="O18" s="165" t="s">
        <v>121</v>
      </c>
      <c r="P18" s="166">
        <v>213</v>
      </c>
      <c r="Q18" s="166">
        <v>173</v>
      </c>
      <c r="R18" s="166">
        <v>470</v>
      </c>
      <c r="S18" s="166">
        <v>433</v>
      </c>
      <c r="T18" s="166">
        <v>459</v>
      </c>
      <c r="U18" s="166">
        <v>585</v>
      </c>
      <c r="V18" s="181">
        <f t="shared" si="5"/>
        <v>0.27450980392156854</v>
      </c>
      <c r="W18" s="165">
        <f t="shared" si="3"/>
        <v>126</v>
      </c>
      <c r="X18" s="167">
        <f t="shared" si="2"/>
        <v>2.1405049396267837E-2</v>
      </c>
    </row>
    <row r="19" spans="1:24" x14ac:dyDescent="0.25">
      <c r="A19" s="1"/>
      <c r="B19" s="165" t="s">
        <v>130</v>
      </c>
      <c r="C19" s="166">
        <v>59836</v>
      </c>
      <c r="D19" s="166">
        <v>35555</v>
      </c>
      <c r="E19" s="166">
        <v>2339</v>
      </c>
      <c r="F19" s="166">
        <v>43306</v>
      </c>
      <c r="G19" s="166">
        <v>53709</v>
      </c>
      <c r="H19" s="166">
        <v>50551</v>
      </c>
      <c r="I19" s="166">
        <v>47629</v>
      </c>
      <c r="J19" s="181">
        <f t="shared" si="4"/>
        <v>-5.780301082075523E-2</v>
      </c>
      <c r="K19" s="165">
        <f t="shared" si="0"/>
        <v>-2922</v>
      </c>
      <c r="L19" s="167">
        <f t="shared" si="1"/>
        <v>1.2865852505557851E-2</v>
      </c>
      <c r="O19" s="165" t="s">
        <v>130</v>
      </c>
      <c r="P19" s="166">
        <v>147</v>
      </c>
      <c r="Q19" s="166">
        <v>39</v>
      </c>
      <c r="R19" s="166">
        <v>68</v>
      </c>
      <c r="S19" s="166">
        <v>170</v>
      </c>
      <c r="T19" s="166">
        <v>99</v>
      </c>
      <c r="U19" s="166">
        <v>180</v>
      </c>
      <c r="V19" s="181">
        <f t="shared" si="5"/>
        <v>0.81818181818181812</v>
      </c>
      <c r="W19" s="165">
        <f t="shared" si="3"/>
        <v>81</v>
      </c>
      <c r="X19" s="167">
        <f t="shared" si="2"/>
        <v>6.5861690450054883E-3</v>
      </c>
    </row>
    <row r="20" spans="1:24" x14ac:dyDescent="0.25">
      <c r="A20" s="164" t="s">
        <v>146</v>
      </c>
      <c r="B20" s="165" t="s">
        <v>133</v>
      </c>
      <c r="C20" s="166">
        <v>76827</v>
      </c>
      <c r="D20" s="166">
        <v>51599</v>
      </c>
      <c r="E20" s="166">
        <v>3671</v>
      </c>
      <c r="F20" s="166">
        <v>33918</v>
      </c>
      <c r="G20" s="166">
        <v>49205</v>
      </c>
      <c r="H20" s="166">
        <v>53158</v>
      </c>
      <c r="I20" s="166">
        <v>41976</v>
      </c>
      <c r="J20" s="181">
        <f t="shared" si="4"/>
        <v>-0.21035403890289328</v>
      </c>
      <c r="K20" s="165">
        <f t="shared" si="0"/>
        <v>-11182</v>
      </c>
      <c r="L20" s="167">
        <f t="shared" si="1"/>
        <v>1.1338827705248827E-2</v>
      </c>
      <c r="O20" s="165" t="s">
        <v>133</v>
      </c>
      <c r="P20" s="166">
        <v>253</v>
      </c>
      <c r="Q20" s="166">
        <v>19</v>
      </c>
      <c r="R20" s="166">
        <v>101</v>
      </c>
      <c r="S20" s="166">
        <v>159</v>
      </c>
      <c r="T20" s="166">
        <v>97</v>
      </c>
      <c r="U20" s="166">
        <v>437</v>
      </c>
      <c r="V20" s="181">
        <f t="shared" si="5"/>
        <v>3.5051546391752577</v>
      </c>
      <c r="W20" s="165">
        <f t="shared" si="3"/>
        <v>340</v>
      </c>
      <c r="X20" s="167">
        <f t="shared" si="2"/>
        <v>1.5989754848152214E-2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653138</v>
      </c>
      <c r="D21" s="171">
        <f t="shared" ref="D21:I21" si="7">D13-SUM(D14:D20)</f>
        <v>287754</v>
      </c>
      <c r="E21" s="171">
        <f t="shared" si="7"/>
        <v>199008</v>
      </c>
      <c r="F21" s="171">
        <f t="shared" si="7"/>
        <v>669122</v>
      </c>
      <c r="G21" s="171">
        <f t="shared" si="7"/>
        <v>768714</v>
      </c>
      <c r="H21" s="171">
        <f t="shared" si="7"/>
        <v>837458</v>
      </c>
      <c r="I21" s="171">
        <f t="shared" si="7"/>
        <v>853514</v>
      </c>
      <c r="J21" s="182">
        <f t="shared" si="4"/>
        <v>1.9172304760358028E-2</v>
      </c>
      <c r="K21" s="170">
        <f t="shared" si="0"/>
        <v>16056</v>
      </c>
      <c r="L21" s="172">
        <f t="shared" si="1"/>
        <v>0.23055670359295186</v>
      </c>
      <c r="O21" s="170" t="s">
        <v>147</v>
      </c>
      <c r="P21" s="171">
        <f t="shared" ref="P21:U21" si="8">P13-SUM(P14:P20)</f>
        <v>3008</v>
      </c>
      <c r="Q21" s="171">
        <f t="shared" si="8"/>
        <v>1919</v>
      </c>
      <c r="R21" s="171">
        <f t="shared" si="8"/>
        <v>4787</v>
      </c>
      <c r="S21" s="171">
        <f t="shared" si="8"/>
        <v>6288</v>
      </c>
      <c r="T21" s="171">
        <f t="shared" si="8"/>
        <v>6463</v>
      </c>
      <c r="U21" s="171">
        <f t="shared" si="8"/>
        <v>6279</v>
      </c>
      <c r="V21" s="182">
        <f t="shared" si="5"/>
        <v>-2.8469750889679735E-2</v>
      </c>
      <c r="W21" s="170">
        <f>U21-T21</f>
        <v>-184</v>
      </c>
      <c r="X21" s="172">
        <f t="shared" si="2"/>
        <v>0.22974753018660812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1236275</v>
      </c>
      <c r="D23" s="178">
        <v>439711</v>
      </c>
      <c r="E23" s="178">
        <v>317821</v>
      </c>
      <c r="F23" s="178">
        <v>1189041</v>
      </c>
      <c r="G23" s="178">
        <v>1299694</v>
      </c>
      <c r="H23" s="178">
        <v>1355014</v>
      </c>
      <c r="I23" s="178">
        <v>1282726</v>
      </c>
      <c r="J23" s="179">
        <f>IFERROR(I23/H23-1,"-")</f>
        <v>-5.3348526288289233E-2</v>
      </c>
      <c r="K23" s="178">
        <f>I23-H23</f>
        <v>-72288</v>
      </c>
      <c r="L23" s="179">
        <f t="shared" ref="L23:L35" si="9">I23/I$9</f>
        <v>0.34649821581482293</v>
      </c>
    </row>
    <row r="24" spans="1:24" x14ac:dyDescent="0.25">
      <c r="A24" s="1" t="s">
        <v>98</v>
      </c>
      <c r="B24" s="161" t="s">
        <v>99</v>
      </c>
      <c r="C24" s="162">
        <v>131964</v>
      </c>
      <c r="D24" s="162">
        <v>24401</v>
      </c>
      <c r="E24" s="162">
        <v>147436</v>
      </c>
      <c r="F24" s="162">
        <v>129908</v>
      </c>
      <c r="G24" s="162">
        <v>115754</v>
      </c>
      <c r="H24" s="162">
        <v>100261</v>
      </c>
      <c r="I24" s="162">
        <v>89072</v>
      </c>
      <c r="J24" s="180">
        <f>IFERROR(I24/H24-1,"-")</f>
        <v>-0.11159872732169041</v>
      </c>
      <c r="K24" s="161">
        <f t="shared" ref="K24:K34" si="10">I24-H24</f>
        <v>-11189</v>
      </c>
      <c r="L24" s="163">
        <f t="shared" si="9"/>
        <v>2.4060702814987695E-2</v>
      </c>
    </row>
    <row r="25" spans="1:24" x14ac:dyDescent="0.25">
      <c r="A25" s="164" t="s">
        <v>105</v>
      </c>
      <c r="B25" s="165" t="s">
        <v>105</v>
      </c>
      <c r="C25" s="166">
        <v>64627</v>
      </c>
      <c r="D25" s="166">
        <v>10723</v>
      </c>
      <c r="E25" s="166">
        <v>84540</v>
      </c>
      <c r="F25" s="166">
        <v>55274</v>
      </c>
      <c r="G25" s="166">
        <v>47717</v>
      </c>
      <c r="H25" s="166">
        <v>37846</v>
      </c>
      <c r="I25" s="166">
        <v>37813</v>
      </c>
      <c r="J25" s="181">
        <f>IFERROR(I25/H25-1,"-")</f>
        <v>-8.7195476404378081E-4</v>
      </c>
      <c r="K25" s="165">
        <f t="shared" si="10"/>
        <v>-33</v>
      </c>
      <c r="L25" s="167">
        <f t="shared" si="9"/>
        <v>1.02142913097621E-2</v>
      </c>
    </row>
    <row r="26" spans="1:24" x14ac:dyDescent="0.25">
      <c r="A26" s="164" t="s">
        <v>102</v>
      </c>
      <c r="B26" s="165" t="s">
        <v>102</v>
      </c>
      <c r="C26" s="166">
        <v>67337</v>
      </c>
      <c r="D26" s="166">
        <v>13678</v>
      </c>
      <c r="E26" s="166">
        <v>62896</v>
      </c>
      <c r="F26" s="166">
        <v>74634</v>
      </c>
      <c r="G26" s="166">
        <v>68037</v>
      </c>
      <c r="H26" s="166">
        <v>62415</v>
      </c>
      <c r="I26" s="166">
        <v>51259</v>
      </c>
      <c r="J26" s="181">
        <f>IFERROR(I26/H26-1,"-")</f>
        <v>-0.17873908515581194</v>
      </c>
      <c r="K26" s="165">
        <f t="shared" si="10"/>
        <v>-11156</v>
      </c>
      <c r="L26" s="167">
        <f t="shared" si="9"/>
        <v>1.3846411505225597E-2</v>
      </c>
    </row>
    <row r="27" spans="1:24" x14ac:dyDescent="0.25">
      <c r="A27" s="1"/>
      <c r="B27" s="161" t="s">
        <v>109</v>
      </c>
      <c r="C27" s="162">
        <v>1104311</v>
      </c>
      <c r="D27" s="162">
        <v>415310</v>
      </c>
      <c r="E27" s="162">
        <v>170385</v>
      </c>
      <c r="F27" s="162">
        <v>1059133</v>
      </c>
      <c r="G27" s="162">
        <v>1183940</v>
      </c>
      <c r="H27" s="162">
        <v>1254753</v>
      </c>
      <c r="I27" s="162">
        <v>1193654</v>
      </c>
      <c r="J27" s="180">
        <f>IFERROR(I27/H27-1,"-")</f>
        <v>-4.8694045760400706E-2</v>
      </c>
      <c r="K27" s="161">
        <f t="shared" si="10"/>
        <v>-61099</v>
      </c>
      <c r="L27" s="163">
        <f t="shared" si="9"/>
        <v>0.3224375129998352</v>
      </c>
    </row>
    <row r="28" spans="1:24" s="57" customFormat="1" x14ac:dyDescent="0.25">
      <c r="B28" s="165" t="s">
        <v>112</v>
      </c>
      <c r="C28" s="166">
        <v>545138</v>
      </c>
      <c r="D28" s="166">
        <v>190725</v>
      </c>
      <c r="E28" s="166">
        <v>17132</v>
      </c>
      <c r="F28" s="166">
        <v>521684</v>
      </c>
      <c r="G28" s="166">
        <v>604021</v>
      </c>
      <c r="H28" s="166">
        <v>646021</v>
      </c>
      <c r="I28" s="166">
        <v>624730</v>
      </c>
      <c r="J28" s="181">
        <f t="shared" ref="J28:J35" si="11">IFERROR(I28/H28-1,"-")</f>
        <v>-3.2957132972457504E-2</v>
      </c>
      <c r="K28" s="165">
        <f t="shared" si="10"/>
        <v>-21291</v>
      </c>
      <c r="L28" s="167">
        <f t="shared" si="9"/>
        <v>0.16875609472794215</v>
      </c>
    </row>
    <row r="29" spans="1:24" s="57" customFormat="1" x14ac:dyDescent="0.25">
      <c r="B29" s="165" t="s">
        <v>115</v>
      </c>
      <c r="C29" s="166">
        <v>146095</v>
      </c>
      <c r="D29" s="166">
        <v>50910</v>
      </c>
      <c r="E29" s="166">
        <v>31251</v>
      </c>
      <c r="F29" s="166">
        <v>115599</v>
      </c>
      <c r="G29" s="166">
        <v>127151</v>
      </c>
      <c r="H29" s="166">
        <v>128479</v>
      </c>
      <c r="I29" s="166">
        <v>118711</v>
      </c>
      <c r="J29" s="181">
        <f t="shared" si="11"/>
        <v>-7.6027989009877062E-2</v>
      </c>
      <c r="K29" s="165">
        <f t="shared" si="10"/>
        <v>-9768</v>
      </c>
      <c r="L29" s="167">
        <f t="shared" si="9"/>
        <v>3.2066980553597142E-2</v>
      </c>
    </row>
    <row r="30" spans="1:24" x14ac:dyDescent="0.25">
      <c r="A30" s="1"/>
      <c r="B30" s="165" t="s">
        <v>118</v>
      </c>
      <c r="C30" s="166">
        <v>38118</v>
      </c>
      <c r="D30" s="166">
        <v>16130</v>
      </c>
      <c r="E30" s="166">
        <v>23420</v>
      </c>
      <c r="F30" s="166">
        <v>43397</v>
      </c>
      <c r="G30" s="166">
        <v>45290</v>
      </c>
      <c r="H30" s="166">
        <v>45062</v>
      </c>
      <c r="I30" s="166">
        <v>36324</v>
      </c>
      <c r="J30" s="181">
        <f t="shared" si="11"/>
        <v>-0.19391061204562599</v>
      </c>
      <c r="K30" s="165">
        <f t="shared" si="10"/>
        <v>-8738</v>
      </c>
      <c r="L30" s="167">
        <f t="shared" si="9"/>
        <v>9.812073031385992E-3</v>
      </c>
    </row>
    <row r="31" spans="1:24" x14ac:dyDescent="0.25">
      <c r="A31" s="1"/>
      <c r="B31" s="165" t="s">
        <v>125</v>
      </c>
      <c r="C31" s="166">
        <v>44324</v>
      </c>
      <c r="D31" s="166">
        <v>15632</v>
      </c>
      <c r="E31" s="166">
        <v>8777</v>
      </c>
      <c r="F31" s="166">
        <v>58721</v>
      </c>
      <c r="G31" s="166">
        <v>50568</v>
      </c>
      <c r="H31" s="166">
        <v>50573</v>
      </c>
      <c r="I31" s="166">
        <v>47288</v>
      </c>
      <c r="J31" s="181">
        <f t="shared" si="11"/>
        <v>-6.4955608724022729E-2</v>
      </c>
      <c r="K31" s="165">
        <f t="shared" si="10"/>
        <v>-3285</v>
      </c>
      <c r="L31" s="167">
        <f t="shared" si="9"/>
        <v>1.2773739387407246E-2</v>
      </c>
    </row>
    <row r="32" spans="1:24" x14ac:dyDescent="0.25">
      <c r="A32" s="1"/>
      <c r="B32" s="165" t="s">
        <v>121</v>
      </c>
      <c r="C32" s="166">
        <v>51433</v>
      </c>
      <c r="D32" s="166">
        <v>20897</v>
      </c>
      <c r="E32" s="166">
        <v>15208</v>
      </c>
      <c r="F32" s="166">
        <v>61289</v>
      </c>
      <c r="G32" s="166">
        <v>55451</v>
      </c>
      <c r="H32" s="166">
        <v>58385</v>
      </c>
      <c r="I32" s="166">
        <v>54622</v>
      </c>
      <c r="J32" s="181">
        <f t="shared" si="11"/>
        <v>-6.4451485826839128E-2</v>
      </c>
      <c r="K32" s="165">
        <f t="shared" si="10"/>
        <v>-3763</v>
      </c>
      <c r="L32" s="167">
        <f t="shared" si="9"/>
        <v>1.4754846743760755E-2</v>
      </c>
    </row>
    <row r="33" spans="1:12" x14ac:dyDescent="0.25">
      <c r="A33" s="1"/>
      <c r="B33" s="165" t="s">
        <v>130</v>
      </c>
      <c r="C33" s="166">
        <v>25417</v>
      </c>
      <c r="D33" s="166">
        <v>14159</v>
      </c>
      <c r="E33" s="166">
        <v>410</v>
      </c>
      <c r="F33" s="166">
        <v>16676</v>
      </c>
      <c r="G33" s="166">
        <v>18996</v>
      </c>
      <c r="H33" s="166">
        <v>18776</v>
      </c>
      <c r="I33" s="166">
        <v>16666</v>
      </c>
      <c r="J33" s="181">
        <f t="shared" si="11"/>
        <v>-0.11237750319556883</v>
      </c>
      <c r="K33" s="165">
        <f t="shared" si="10"/>
        <v>-2110</v>
      </c>
      <c r="L33" s="167">
        <f t="shared" si="9"/>
        <v>4.5019273521935618E-3</v>
      </c>
    </row>
    <row r="34" spans="1:12" x14ac:dyDescent="0.25">
      <c r="A34" s="164" t="s">
        <v>146</v>
      </c>
      <c r="B34" s="165" t="s">
        <v>133</v>
      </c>
      <c r="C34" s="166">
        <v>24370</v>
      </c>
      <c r="D34" s="166">
        <v>16043</v>
      </c>
      <c r="E34" s="166">
        <v>517</v>
      </c>
      <c r="F34" s="166">
        <v>10519</v>
      </c>
      <c r="G34" s="166">
        <v>17297</v>
      </c>
      <c r="H34" s="166">
        <v>17552</v>
      </c>
      <c r="I34" s="166">
        <v>13790</v>
      </c>
      <c r="J34" s="181">
        <f t="shared" si="11"/>
        <v>-0.21433454876937097</v>
      </c>
      <c r="K34" s="165">
        <f t="shared" si="10"/>
        <v>-3762</v>
      </c>
      <c r="L34" s="167">
        <f t="shared" si="9"/>
        <v>3.7250436929526713E-3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229416</v>
      </c>
      <c r="D35" s="171">
        <f t="shared" ref="D35:I35" si="13">D27-SUM(D28:D34)</f>
        <v>90814</v>
      </c>
      <c r="E35" s="171">
        <f t="shared" si="13"/>
        <v>73670</v>
      </c>
      <c r="F35" s="171">
        <f t="shared" si="13"/>
        <v>231248</v>
      </c>
      <c r="G35" s="171">
        <f t="shared" si="13"/>
        <v>265166</v>
      </c>
      <c r="H35" s="171">
        <f t="shared" si="13"/>
        <v>289905</v>
      </c>
      <c r="I35" s="171">
        <f t="shared" si="13"/>
        <v>281523</v>
      </c>
      <c r="J35" s="182">
        <f t="shared" si="11"/>
        <v>-2.8912919749573107E-2</v>
      </c>
      <c r="K35" s="170">
        <f>I35-H35</f>
        <v>-8382</v>
      </c>
      <c r="L35" s="172">
        <f t="shared" si="9"/>
        <v>7.6046807510595713E-2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918946</v>
      </c>
      <c r="D37" s="178">
        <v>324285</v>
      </c>
      <c r="E37" s="178">
        <v>139606</v>
      </c>
      <c r="F37" s="178">
        <v>824563</v>
      </c>
      <c r="G37" s="178">
        <v>905307</v>
      </c>
      <c r="H37" s="178">
        <v>958144</v>
      </c>
      <c r="I37" s="178">
        <v>983095</v>
      </c>
      <c r="J37" s="179">
        <f>IFERROR(I37/H37-1,"-")</f>
        <v>2.6040970877028835E-2</v>
      </c>
      <c r="K37" s="178">
        <f>I37-H37</f>
        <v>24951</v>
      </c>
      <c r="L37" s="179">
        <f t="shared" ref="L37:L49" si="14">I37/I$9</f>
        <v>0.26555995861662846</v>
      </c>
    </row>
    <row r="38" spans="1:12" x14ac:dyDescent="0.25">
      <c r="A38" s="1" t="s">
        <v>98</v>
      </c>
      <c r="B38" s="161" t="s">
        <v>99</v>
      </c>
      <c r="C38" s="162">
        <v>78092</v>
      </c>
      <c r="D38" s="162">
        <v>17239</v>
      </c>
      <c r="E38" s="162">
        <v>43913</v>
      </c>
      <c r="F38" s="162">
        <v>75385</v>
      </c>
      <c r="G38" s="162">
        <v>69669</v>
      </c>
      <c r="H38" s="162">
        <v>69133</v>
      </c>
      <c r="I38" s="162">
        <v>71105</v>
      </c>
      <c r="J38" s="180">
        <f>IFERROR(I38/H38-1,"-")</f>
        <v>2.8524727698783447E-2</v>
      </c>
      <c r="K38" s="161">
        <f t="shared" ref="K38:K48" si="15">I38-H38</f>
        <v>1972</v>
      </c>
      <c r="L38" s="163">
        <f t="shared" si="14"/>
        <v>1.9207340956301645E-2</v>
      </c>
    </row>
    <row r="39" spans="1:12" x14ac:dyDescent="0.25">
      <c r="A39" s="164" t="s">
        <v>105</v>
      </c>
      <c r="B39" s="165" t="s">
        <v>105</v>
      </c>
      <c r="C39" s="166">
        <v>30969</v>
      </c>
      <c r="D39" s="166">
        <v>6178</v>
      </c>
      <c r="E39" s="166">
        <v>30519</v>
      </c>
      <c r="F39" s="166">
        <v>30455</v>
      </c>
      <c r="G39" s="166">
        <v>28706</v>
      </c>
      <c r="H39" s="166">
        <v>30716</v>
      </c>
      <c r="I39" s="166">
        <v>28893</v>
      </c>
      <c r="J39" s="181">
        <f>IFERROR(I39/H39-1,"-")</f>
        <v>-5.9350175804141148E-2</v>
      </c>
      <c r="K39" s="165">
        <f t="shared" si="15"/>
        <v>-1823</v>
      </c>
      <c r="L39" s="167">
        <f t="shared" si="14"/>
        <v>7.8047634097521048E-3</v>
      </c>
    </row>
    <row r="40" spans="1:12" x14ac:dyDescent="0.25">
      <c r="A40" s="164" t="s">
        <v>102</v>
      </c>
      <c r="B40" s="165" t="s">
        <v>102</v>
      </c>
      <c r="C40" s="166">
        <v>47123</v>
      </c>
      <c r="D40" s="166">
        <v>11061</v>
      </c>
      <c r="E40" s="166">
        <v>13394</v>
      </c>
      <c r="F40" s="166">
        <v>44930</v>
      </c>
      <c r="G40" s="166">
        <v>40963</v>
      </c>
      <c r="H40" s="166">
        <v>38417</v>
      </c>
      <c r="I40" s="166">
        <v>42212</v>
      </c>
      <c r="J40" s="181">
        <f>IFERROR(I40/H40-1,"-")</f>
        <v>9.8784392326313863E-2</v>
      </c>
      <c r="K40" s="165">
        <f t="shared" si="15"/>
        <v>3795</v>
      </c>
      <c r="L40" s="167">
        <f t="shared" si="14"/>
        <v>1.1402577546549541E-2</v>
      </c>
    </row>
    <row r="41" spans="1:12" x14ac:dyDescent="0.25">
      <c r="A41" s="1"/>
      <c r="B41" s="161" t="s">
        <v>109</v>
      </c>
      <c r="C41" s="162">
        <v>840854</v>
      </c>
      <c r="D41" s="162">
        <v>307046</v>
      </c>
      <c r="E41" s="162">
        <v>95693</v>
      </c>
      <c r="F41" s="162">
        <v>749178</v>
      </c>
      <c r="G41" s="162">
        <v>835638</v>
      </c>
      <c r="H41" s="162">
        <v>889011</v>
      </c>
      <c r="I41" s="162">
        <v>911990</v>
      </c>
      <c r="J41" s="180">
        <f>IFERROR(I41/H41-1,"-")</f>
        <v>2.584782415515674E-2</v>
      </c>
      <c r="K41" s="161">
        <f t="shared" si="15"/>
        <v>22979</v>
      </c>
      <c r="L41" s="163">
        <f t="shared" si="14"/>
        <v>0.24635261766032679</v>
      </c>
    </row>
    <row r="42" spans="1:12" s="57" customFormat="1" x14ac:dyDescent="0.25">
      <c r="B42" s="165" t="s">
        <v>112</v>
      </c>
      <c r="C42" s="166">
        <v>456808</v>
      </c>
      <c r="D42" s="166">
        <v>140970</v>
      </c>
      <c r="E42" s="166">
        <v>8636</v>
      </c>
      <c r="F42" s="166">
        <v>377874</v>
      </c>
      <c r="G42" s="166">
        <v>433276</v>
      </c>
      <c r="H42" s="166">
        <v>469809</v>
      </c>
      <c r="I42" s="166">
        <v>478988</v>
      </c>
      <c r="J42" s="181">
        <f t="shared" ref="J42:J49" si="16">IFERROR(I42/H42-1,"-")</f>
        <v>1.9537727033752006E-2</v>
      </c>
      <c r="K42" s="165">
        <f t="shared" si="15"/>
        <v>9179</v>
      </c>
      <c r="L42" s="167">
        <f t="shared" si="14"/>
        <v>0.12938732620739768</v>
      </c>
    </row>
    <row r="43" spans="1:12" s="57" customFormat="1" x14ac:dyDescent="0.25">
      <c r="B43" s="165" t="s">
        <v>115</v>
      </c>
      <c r="C43" s="166">
        <v>39935</v>
      </c>
      <c r="D43" s="166">
        <v>14886</v>
      </c>
      <c r="E43" s="166">
        <v>6506</v>
      </c>
      <c r="F43" s="166">
        <v>25918</v>
      </c>
      <c r="G43" s="166">
        <v>30910</v>
      </c>
      <c r="H43" s="166">
        <v>30281</v>
      </c>
      <c r="I43" s="166">
        <v>32609</v>
      </c>
      <c r="J43" s="181">
        <f t="shared" si="16"/>
        <v>7.687989168125231E-2</v>
      </c>
      <c r="K43" s="165">
        <f t="shared" si="15"/>
        <v>2328</v>
      </c>
      <c r="L43" s="167">
        <f t="shared" si="14"/>
        <v>8.8085532837921428E-3</v>
      </c>
    </row>
    <row r="44" spans="1:12" x14ac:dyDescent="0.25">
      <c r="A44" s="1"/>
      <c r="B44" s="165" t="s">
        <v>118</v>
      </c>
      <c r="C44" s="166">
        <v>17509</v>
      </c>
      <c r="D44" s="166">
        <v>7059</v>
      </c>
      <c r="E44" s="166">
        <v>10045</v>
      </c>
      <c r="F44" s="166">
        <v>17777</v>
      </c>
      <c r="G44" s="166">
        <v>20198</v>
      </c>
      <c r="H44" s="166">
        <v>20812</v>
      </c>
      <c r="I44" s="166">
        <v>21822</v>
      </c>
      <c r="J44" s="181">
        <f t="shared" si="16"/>
        <v>4.8529694407072776E-2</v>
      </c>
      <c r="K44" s="165">
        <f t="shared" si="15"/>
        <v>1010</v>
      </c>
      <c r="L44" s="167">
        <f t="shared" si="14"/>
        <v>5.894699308746424E-3</v>
      </c>
    </row>
    <row r="45" spans="1:12" x14ac:dyDescent="0.25">
      <c r="A45" s="1"/>
      <c r="B45" s="165" t="s">
        <v>125</v>
      </c>
      <c r="C45" s="166">
        <v>38899</v>
      </c>
      <c r="D45" s="166">
        <v>13054</v>
      </c>
      <c r="E45" s="166">
        <v>6920</v>
      </c>
      <c r="F45" s="166">
        <v>42948</v>
      </c>
      <c r="G45" s="166">
        <v>38443</v>
      </c>
      <c r="H45" s="166">
        <v>40791</v>
      </c>
      <c r="I45" s="166">
        <v>37148</v>
      </c>
      <c r="J45" s="181">
        <f t="shared" si="16"/>
        <v>-8.930891618249126E-2</v>
      </c>
      <c r="K45" s="165">
        <f t="shared" si="15"/>
        <v>-3643</v>
      </c>
      <c r="L45" s="167">
        <f t="shared" si="14"/>
        <v>1.0034657223046108E-2</v>
      </c>
    </row>
    <row r="46" spans="1:12" x14ac:dyDescent="0.25">
      <c r="A46" s="1"/>
      <c r="B46" s="165" t="s">
        <v>121</v>
      </c>
      <c r="C46" s="166">
        <v>28374</v>
      </c>
      <c r="D46" s="166">
        <v>11786</v>
      </c>
      <c r="E46" s="166">
        <v>5229</v>
      </c>
      <c r="F46" s="166">
        <v>26262</v>
      </c>
      <c r="G46" s="166">
        <v>29696</v>
      </c>
      <c r="H46" s="166">
        <v>32519</v>
      </c>
      <c r="I46" s="166">
        <v>27695</v>
      </c>
      <c r="J46" s="181">
        <f t="shared" si="16"/>
        <v>-0.14834404501983456</v>
      </c>
      <c r="K46" s="165">
        <f t="shared" si="15"/>
        <v>-4824</v>
      </c>
      <c r="L46" s="167">
        <f t="shared" si="14"/>
        <v>7.4811519272171305E-3</v>
      </c>
    </row>
    <row r="47" spans="1:12" x14ac:dyDescent="0.25">
      <c r="A47" s="1"/>
      <c r="B47" s="165" t="s">
        <v>130</v>
      </c>
      <c r="C47" s="166">
        <v>22094</v>
      </c>
      <c r="D47" s="166">
        <v>12179</v>
      </c>
      <c r="E47" s="166">
        <v>1385</v>
      </c>
      <c r="F47" s="166">
        <v>16381</v>
      </c>
      <c r="G47" s="166">
        <v>18548</v>
      </c>
      <c r="H47" s="166">
        <v>17489</v>
      </c>
      <c r="I47" s="166">
        <v>17681</v>
      </c>
      <c r="J47" s="181">
        <f t="shared" si="16"/>
        <v>1.0978329235519446E-2</v>
      </c>
      <c r="K47" s="165">
        <f t="shared" si="15"/>
        <v>192</v>
      </c>
      <c r="L47" s="167">
        <f t="shared" si="14"/>
        <v>4.776105695075865E-3</v>
      </c>
    </row>
    <row r="48" spans="1:12" x14ac:dyDescent="0.25">
      <c r="A48" s="164" t="s">
        <v>146</v>
      </c>
      <c r="B48" s="165" t="s">
        <v>133</v>
      </c>
      <c r="C48" s="166">
        <v>32257</v>
      </c>
      <c r="D48" s="166">
        <v>20180</v>
      </c>
      <c r="E48" s="166">
        <v>2187</v>
      </c>
      <c r="F48" s="166">
        <v>14923</v>
      </c>
      <c r="G48" s="166">
        <v>18408</v>
      </c>
      <c r="H48" s="166">
        <v>19925</v>
      </c>
      <c r="I48" s="166">
        <v>15744</v>
      </c>
      <c r="J48" s="181">
        <f t="shared" si="16"/>
        <v>-0.20983688833124214</v>
      </c>
      <c r="K48" s="165">
        <f t="shared" si="15"/>
        <v>-4181</v>
      </c>
      <c r="L48" s="167">
        <f t="shared" si="14"/>
        <v>4.2528707688068781E-3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204978</v>
      </c>
      <c r="D49" s="171">
        <f t="shared" ref="D49:I49" si="18">D41-SUM(D42:D48)</f>
        <v>86932</v>
      </c>
      <c r="E49" s="171">
        <f t="shared" si="18"/>
        <v>54785</v>
      </c>
      <c r="F49" s="171">
        <f t="shared" si="18"/>
        <v>227095</v>
      </c>
      <c r="G49" s="171">
        <f t="shared" si="18"/>
        <v>246159</v>
      </c>
      <c r="H49" s="171">
        <f t="shared" si="18"/>
        <v>257385</v>
      </c>
      <c r="I49" s="171">
        <f t="shared" si="18"/>
        <v>280303</v>
      </c>
      <c r="J49" s="182">
        <f t="shared" si="16"/>
        <v>8.9041707947238535E-2</v>
      </c>
      <c r="K49" s="170">
        <f>I49-H49</f>
        <v>22918</v>
      </c>
      <c r="L49" s="172">
        <f t="shared" si="14"/>
        <v>7.5717253246244565E-2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30021</v>
      </c>
      <c r="D51" s="178">
        <v>11900</v>
      </c>
      <c r="E51" s="178">
        <v>7616</v>
      </c>
      <c r="F51" s="178">
        <v>21504</v>
      </c>
      <c r="G51" s="178">
        <v>32605</v>
      </c>
      <c r="H51" s="178">
        <v>28406</v>
      </c>
      <c r="I51" s="178">
        <v>27330</v>
      </c>
      <c r="J51" s="179">
        <f>IFERROR(I51/H51-1,"-")</f>
        <v>-3.7879321270154143E-2</v>
      </c>
      <c r="K51" s="178">
        <f>I51-H51</f>
        <v>-1076</v>
      </c>
      <c r="L51" s="179">
        <f t="shared" ref="L51:L63" si="19">I51/I$9</f>
        <v>7.3825557743579769E-3</v>
      </c>
    </row>
    <row r="52" spans="1:12" x14ac:dyDescent="0.25">
      <c r="A52" s="1" t="s">
        <v>98</v>
      </c>
      <c r="B52" s="161" t="s">
        <v>99</v>
      </c>
      <c r="C52" s="162">
        <v>6424</v>
      </c>
      <c r="D52" s="162">
        <v>1180</v>
      </c>
      <c r="E52" s="162">
        <v>2479</v>
      </c>
      <c r="F52" s="162">
        <v>2754</v>
      </c>
      <c r="G52" s="162">
        <v>13771</v>
      </c>
      <c r="H52" s="162">
        <v>7447</v>
      </c>
      <c r="I52" s="162">
        <v>5089</v>
      </c>
      <c r="J52" s="180">
        <f>IFERROR(I52/H52-1,"-")</f>
        <v>-0.31663757217671551</v>
      </c>
      <c r="K52" s="161">
        <f t="shared" ref="K52:K62" si="20">I52-H52</f>
        <v>-2358</v>
      </c>
      <c r="L52" s="163">
        <f t="shared" si="19"/>
        <v>1.3746734846581685E-3</v>
      </c>
    </row>
    <row r="53" spans="1:12" x14ac:dyDescent="0.25">
      <c r="A53" s="164" t="s">
        <v>105</v>
      </c>
      <c r="B53" s="165" t="s">
        <v>105</v>
      </c>
      <c r="C53" s="166">
        <v>3432</v>
      </c>
      <c r="D53" s="166">
        <v>576</v>
      </c>
      <c r="E53" s="166">
        <v>1236</v>
      </c>
      <c r="F53" s="166">
        <v>1068</v>
      </c>
      <c r="G53" s="166">
        <v>10205</v>
      </c>
      <c r="H53" s="166">
        <v>4969</v>
      </c>
      <c r="I53" s="166">
        <v>2977</v>
      </c>
      <c r="J53" s="181">
        <f>IFERROR(I53/H53-1,"-")</f>
        <v>-0.40088549003823704</v>
      </c>
      <c r="K53" s="165">
        <f t="shared" si="20"/>
        <v>-1992</v>
      </c>
      <c r="L53" s="167">
        <f t="shared" si="19"/>
        <v>8.041664303060262E-4</v>
      </c>
    </row>
    <row r="54" spans="1:12" x14ac:dyDescent="0.25">
      <c r="A54" s="164" t="s">
        <v>102</v>
      </c>
      <c r="B54" s="165" t="s">
        <v>102</v>
      </c>
      <c r="C54" s="166">
        <v>2992</v>
      </c>
      <c r="D54" s="166">
        <v>604</v>
      </c>
      <c r="E54" s="166">
        <v>1243</v>
      </c>
      <c r="F54" s="166">
        <v>1686</v>
      </c>
      <c r="G54" s="166">
        <v>3566</v>
      </c>
      <c r="H54" s="166">
        <v>2478</v>
      </c>
      <c r="I54" s="166">
        <v>2112</v>
      </c>
      <c r="J54" s="181">
        <f>IFERROR(I54/H54-1,"-")</f>
        <v>-0.14769975786924938</v>
      </c>
      <c r="K54" s="165">
        <f t="shared" si="20"/>
        <v>-366</v>
      </c>
      <c r="L54" s="167">
        <f t="shared" si="19"/>
        <v>5.7050705435214219E-4</v>
      </c>
    </row>
    <row r="55" spans="1:12" x14ac:dyDescent="0.25">
      <c r="A55" s="1"/>
      <c r="B55" s="161" t="s">
        <v>109</v>
      </c>
      <c r="C55" s="162">
        <v>23597</v>
      </c>
      <c r="D55" s="162">
        <v>10720</v>
      </c>
      <c r="E55" s="162">
        <v>5137</v>
      </c>
      <c r="F55" s="162">
        <v>18750</v>
      </c>
      <c r="G55" s="162">
        <v>18834</v>
      </c>
      <c r="H55" s="162">
        <v>20959</v>
      </c>
      <c r="I55" s="162">
        <v>22241</v>
      </c>
      <c r="J55" s="180">
        <f>IFERROR(I55/H55-1,"-")</f>
        <v>6.1167040412233309E-2</v>
      </c>
      <c r="K55" s="161">
        <f t="shared" si="20"/>
        <v>1282</v>
      </c>
      <c r="L55" s="163">
        <f t="shared" si="19"/>
        <v>6.0078822896998084E-3</v>
      </c>
    </row>
    <row r="56" spans="1:12" s="57" customFormat="1" x14ac:dyDescent="0.25">
      <c r="B56" s="165" t="s">
        <v>112</v>
      </c>
      <c r="C56" s="166">
        <v>7193</v>
      </c>
      <c r="D56" s="166">
        <v>3648</v>
      </c>
      <c r="E56" s="166">
        <v>175</v>
      </c>
      <c r="F56" s="166">
        <v>7073</v>
      </c>
      <c r="G56" s="166">
        <v>6156</v>
      </c>
      <c r="H56" s="166">
        <v>7484</v>
      </c>
      <c r="I56" s="166">
        <v>8173</v>
      </c>
      <c r="J56" s="181">
        <f t="shared" ref="J56:J63" si="21">IFERROR(I56/H56-1,"-")</f>
        <v>9.2063067878140004E-2</v>
      </c>
      <c r="K56" s="165">
        <f t="shared" si="20"/>
        <v>689</v>
      </c>
      <c r="L56" s="167">
        <f t="shared" si="19"/>
        <v>2.2077434447064673E-3</v>
      </c>
    </row>
    <row r="57" spans="1:12" s="57" customFormat="1" x14ac:dyDescent="0.25">
      <c r="B57" s="165" t="s">
        <v>115</v>
      </c>
      <c r="C57" s="166">
        <v>6473</v>
      </c>
      <c r="D57" s="166">
        <v>2760</v>
      </c>
      <c r="E57" s="166">
        <v>1937</v>
      </c>
      <c r="F57" s="166">
        <v>4389</v>
      </c>
      <c r="G57" s="166">
        <v>3385</v>
      </c>
      <c r="H57" s="166">
        <v>4335</v>
      </c>
      <c r="I57" s="166">
        <v>4512</v>
      </c>
      <c r="J57" s="181">
        <f t="shared" si="21"/>
        <v>4.0830449826989579E-2</v>
      </c>
      <c r="K57" s="165">
        <f t="shared" si="20"/>
        <v>177</v>
      </c>
      <c r="L57" s="167">
        <f t="shared" si="19"/>
        <v>1.2188105252068492E-3</v>
      </c>
    </row>
    <row r="58" spans="1:12" x14ac:dyDescent="0.25">
      <c r="A58" s="1"/>
      <c r="B58" s="165" t="s">
        <v>118</v>
      </c>
      <c r="C58" s="166">
        <v>1617</v>
      </c>
      <c r="D58" s="166">
        <v>468</v>
      </c>
      <c r="E58" s="166">
        <v>747</v>
      </c>
      <c r="F58" s="166">
        <v>1341</v>
      </c>
      <c r="G58" s="166">
        <v>1819</v>
      </c>
      <c r="H58" s="166">
        <v>1343</v>
      </c>
      <c r="I58" s="166">
        <v>1424</v>
      </c>
      <c r="J58" s="181">
        <f t="shared" si="21"/>
        <v>6.0312732688011961E-2</v>
      </c>
      <c r="K58" s="165">
        <f t="shared" si="20"/>
        <v>81</v>
      </c>
      <c r="L58" s="167">
        <f t="shared" si="19"/>
        <v>3.8466005937379288E-4</v>
      </c>
    </row>
    <row r="59" spans="1:12" x14ac:dyDescent="0.25">
      <c r="A59" s="1"/>
      <c r="B59" s="165" t="s">
        <v>125</v>
      </c>
      <c r="C59" s="166">
        <v>572</v>
      </c>
      <c r="D59" s="166">
        <v>223</v>
      </c>
      <c r="E59" s="166">
        <v>128</v>
      </c>
      <c r="F59" s="166">
        <v>521</v>
      </c>
      <c r="G59" s="166">
        <v>424</v>
      </c>
      <c r="H59" s="166">
        <v>679</v>
      </c>
      <c r="I59" s="166">
        <v>651</v>
      </c>
      <c r="J59" s="181">
        <f t="shared" si="21"/>
        <v>-4.123711340206182E-2</v>
      </c>
      <c r="K59" s="165">
        <f t="shared" si="20"/>
        <v>-28</v>
      </c>
      <c r="L59" s="167">
        <f t="shared" si="19"/>
        <v>1.7585231646933931E-4</v>
      </c>
    </row>
    <row r="60" spans="1:12" x14ac:dyDescent="0.25">
      <c r="A60" s="1"/>
      <c r="B60" s="165" t="s">
        <v>121</v>
      </c>
      <c r="C60" s="166">
        <v>594</v>
      </c>
      <c r="D60" s="166">
        <v>213</v>
      </c>
      <c r="E60" s="166">
        <v>173</v>
      </c>
      <c r="F60" s="166">
        <v>470</v>
      </c>
      <c r="G60" s="166">
        <v>433</v>
      </c>
      <c r="H60" s="166">
        <v>459</v>
      </c>
      <c r="I60" s="166">
        <v>585</v>
      </c>
      <c r="J60" s="181">
        <f t="shared" si="21"/>
        <v>0.27450980392156854</v>
      </c>
      <c r="K60" s="165">
        <f t="shared" si="20"/>
        <v>126</v>
      </c>
      <c r="L60" s="167">
        <f t="shared" si="19"/>
        <v>1.5802397102083484E-4</v>
      </c>
    </row>
    <row r="61" spans="1:12" x14ac:dyDescent="0.25">
      <c r="A61" s="1"/>
      <c r="B61" s="165" t="s">
        <v>130</v>
      </c>
      <c r="C61" s="166">
        <v>189</v>
      </c>
      <c r="D61" s="166">
        <v>147</v>
      </c>
      <c r="E61" s="166">
        <v>39</v>
      </c>
      <c r="F61" s="166">
        <v>68</v>
      </c>
      <c r="G61" s="166">
        <v>170</v>
      </c>
      <c r="H61" s="166">
        <v>99</v>
      </c>
      <c r="I61" s="166">
        <v>180</v>
      </c>
      <c r="J61" s="181">
        <f t="shared" si="21"/>
        <v>0.81818181818181812</v>
      </c>
      <c r="K61" s="165">
        <f t="shared" si="20"/>
        <v>81</v>
      </c>
      <c r="L61" s="167">
        <f t="shared" si="19"/>
        <v>4.8622760314103034E-5</v>
      </c>
    </row>
    <row r="62" spans="1:12" x14ac:dyDescent="0.25">
      <c r="A62" s="164" t="s">
        <v>146</v>
      </c>
      <c r="B62" s="165" t="s">
        <v>133</v>
      </c>
      <c r="C62" s="166">
        <v>325</v>
      </c>
      <c r="D62" s="166">
        <v>253</v>
      </c>
      <c r="E62" s="166">
        <v>19</v>
      </c>
      <c r="F62" s="166">
        <v>101</v>
      </c>
      <c r="G62" s="166">
        <v>159</v>
      </c>
      <c r="H62" s="166">
        <v>97</v>
      </c>
      <c r="I62" s="166">
        <v>437</v>
      </c>
      <c r="J62" s="181">
        <f t="shared" si="21"/>
        <v>3.5051546391752577</v>
      </c>
      <c r="K62" s="165">
        <f t="shared" si="20"/>
        <v>340</v>
      </c>
      <c r="L62" s="167">
        <f t="shared" si="19"/>
        <v>1.1804525698479458E-4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6634</v>
      </c>
      <c r="D63" s="171">
        <f t="shared" ref="D63:I63" si="23">D55-SUM(D56:D62)</f>
        <v>3008</v>
      </c>
      <c r="E63" s="171">
        <f t="shared" si="23"/>
        <v>1919</v>
      </c>
      <c r="F63" s="171">
        <f t="shared" si="23"/>
        <v>4787</v>
      </c>
      <c r="G63" s="171">
        <f t="shared" si="23"/>
        <v>6288</v>
      </c>
      <c r="H63" s="171">
        <f t="shared" si="23"/>
        <v>6463</v>
      </c>
      <c r="I63" s="171">
        <f t="shared" si="23"/>
        <v>6279</v>
      </c>
      <c r="J63" s="182">
        <f t="shared" si="21"/>
        <v>-2.8469750889679735E-2</v>
      </c>
      <c r="K63" s="170">
        <f>I63-H63</f>
        <v>-184</v>
      </c>
      <c r="L63" s="172">
        <f t="shared" si="19"/>
        <v>1.6961239556236274E-3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90031</v>
      </c>
      <c r="D65" s="178">
        <v>29538</v>
      </c>
      <c r="E65" s="178">
        <v>23661</v>
      </c>
      <c r="F65" s="178">
        <v>106766</v>
      </c>
      <c r="G65" s="178">
        <v>127703</v>
      </c>
      <c r="H65" s="178">
        <v>155107</v>
      </c>
      <c r="I65" s="178">
        <v>129030</v>
      </c>
      <c r="J65" s="179">
        <f>IFERROR(I65/H65-1,"-")</f>
        <v>-0.16812265081524369</v>
      </c>
      <c r="K65" s="178">
        <f>I65-H65</f>
        <v>-26077</v>
      </c>
      <c r="L65" s="179">
        <f t="shared" ref="L65:L77" si="24">I65/I$9</f>
        <v>3.4854415351826193E-2</v>
      </c>
    </row>
    <row r="66" spans="1:12" x14ac:dyDescent="0.25">
      <c r="A66" s="1" t="s">
        <v>98</v>
      </c>
      <c r="B66" s="161" t="s">
        <v>99</v>
      </c>
      <c r="C66" s="162">
        <v>23540</v>
      </c>
      <c r="D66" s="162">
        <v>6589</v>
      </c>
      <c r="E66" s="162">
        <v>11879</v>
      </c>
      <c r="F66" s="162">
        <v>29253</v>
      </c>
      <c r="G66" s="162">
        <v>30243</v>
      </c>
      <c r="H66" s="162">
        <v>36940</v>
      </c>
      <c r="I66" s="162">
        <v>28608</v>
      </c>
      <c r="J66" s="180">
        <f>IFERROR(I66/H66-1,"-")</f>
        <v>-0.22555495397942604</v>
      </c>
      <c r="K66" s="161">
        <f t="shared" ref="K66:K76" si="25">I66-H66</f>
        <v>-8332</v>
      </c>
      <c r="L66" s="163">
        <f t="shared" si="24"/>
        <v>7.7277773725881087E-3</v>
      </c>
    </row>
    <row r="67" spans="1:12" x14ac:dyDescent="0.25">
      <c r="A67" s="164" t="s">
        <v>105</v>
      </c>
      <c r="B67" s="165" t="s">
        <v>105</v>
      </c>
      <c r="C67" s="166">
        <v>12422</v>
      </c>
      <c r="D67" s="166">
        <v>2565</v>
      </c>
      <c r="E67" s="166">
        <v>11342</v>
      </c>
      <c r="F67" s="166">
        <v>23432</v>
      </c>
      <c r="G67" s="166">
        <v>22337</v>
      </c>
      <c r="H67" s="166">
        <v>21299</v>
      </c>
      <c r="I67" s="166">
        <v>10557</v>
      </c>
      <c r="J67" s="181">
        <f>IFERROR(I67/H67-1,"-")</f>
        <v>-0.50434292689797644</v>
      </c>
      <c r="K67" s="165">
        <f t="shared" si="25"/>
        <v>-10742</v>
      </c>
      <c r="L67" s="167">
        <f t="shared" si="24"/>
        <v>2.8517248924221426E-3</v>
      </c>
    </row>
    <row r="68" spans="1:12" x14ac:dyDescent="0.25">
      <c r="A68" s="164" t="s">
        <v>102</v>
      </c>
      <c r="B68" s="165" t="s">
        <v>102</v>
      </c>
      <c r="C68" s="166">
        <v>11118</v>
      </c>
      <c r="D68" s="166">
        <v>4024</v>
      </c>
      <c r="E68" s="166">
        <v>537</v>
      </c>
      <c r="F68" s="166">
        <v>5821</v>
      </c>
      <c r="G68" s="166">
        <v>7906</v>
      </c>
      <c r="H68" s="166">
        <v>15641</v>
      </c>
      <c r="I68" s="166">
        <v>18051</v>
      </c>
      <c r="J68" s="181">
        <f>IFERROR(I68/H68-1,"-")</f>
        <v>0.15408221980691761</v>
      </c>
      <c r="K68" s="165">
        <f t="shared" si="25"/>
        <v>2410</v>
      </c>
      <c r="L68" s="167">
        <f t="shared" si="24"/>
        <v>4.8760524801659657E-3</v>
      </c>
    </row>
    <row r="69" spans="1:12" x14ac:dyDescent="0.25">
      <c r="A69" s="1"/>
      <c r="B69" s="161" t="s">
        <v>109</v>
      </c>
      <c r="C69" s="162">
        <v>66491</v>
      </c>
      <c r="D69" s="162">
        <v>22949</v>
      </c>
      <c r="E69" s="162">
        <v>11782</v>
      </c>
      <c r="F69" s="162">
        <v>77513</v>
      </c>
      <c r="G69" s="162">
        <v>97460</v>
      </c>
      <c r="H69" s="162">
        <v>118167</v>
      </c>
      <c r="I69" s="162">
        <v>100422</v>
      </c>
      <c r="J69" s="180">
        <f>IFERROR(I69/H69-1,"-")</f>
        <v>-0.15016882886084948</v>
      </c>
      <c r="K69" s="161">
        <f t="shared" si="25"/>
        <v>-17745</v>
      </c>
      <c r="L69" s="163">
        <f t="shared" si="24"/>
        <v>2.7126637979238082E-2</v>
      </c>
    </row>
    <row r="70" spans="1:12" s="57" customFormat="1" x14ac:dyDescent="0.25">
      <c r="B70" s="165" t="s">
        <v>112</v>
      </c>
      <c r="C70" s="166">
        <v>29255</v>
      </c>
      <c r="D70" s="166">
        <v>9198</v>
      </c>
      <c r="E70" s="166">
        <v>1409</v>
      </c>
      <c r="F70" s="166">
        <v>33813</v>
      </c>
      <c r="G70" s="166">
        <v>34901</v>
      </c>
      <c r="H70" s="166">
        <v>48623</v>
      </c>
      <c r="I70" s="166">
        <v>50789</v>
      </c>
      <c r="J70" s="181">
        <f t="shared" ref="J70:J77" si="26">IFERROR(I70/H70-1,"-")</f>
        <v>4.4546819406453775E-2</v>
      </c>
      <c r="K70" s="165">
        <f t="shared" si="25"/>
        <v>2166</v>
      </c>
      <c r="L70" s="167">
        <f t="shared" si="24"/>
        <v>1.371945207551655E-2</v>
      </c>
    </row>
    <row r="71" spans="1:12" s="57" customFormat="1" x14ac:dyDescent="0.25">
      <c r="B71" s="165" t="s">
        <v>115</v>
      </c>
      <c r="C71" s="166">
        <v>8049</v>
      </c>
      <c r="D71" s="166">
        <v>2626</v>
      </c>
      <c r="E71" s="166">
        <v>2113</v>
      </c>
      <c r="F71" s="166">
        <v>6702</v>
      </c>
      <c r="G71" s="166">
        <v>6992</v>
      </c>
      <c r="H71" s="166">
        <v>7510</v>
      </c>
      <c r="I71" s="166">
        <v>7274</v>
      </c>
      <c r="J71" s="181">
        <f t="shared" si="26"/>
        <v>-3.1424766977363516E-2</v>
      </c>
      <c r="K71" s="165">
        <f t="shared" si="25"/>
        <v>-236</v>
      </c>
      <c r="L71" s="167">
        <f t="shared" si="24"/>
        <v>1.9648997695821415E-3</v>
      </c>
    </row>
    <row r="72" spans="1:12" x14ac:dyDescent="0.25">
      <c r="A72" s="1"/>
      <c r="B72" s="165" t="s">
        <v>118</v>
      </c>
      <c r="C72" s="166">
        <v>7284</v>
      </c>
      <c r="D72" s="166">
        <v>2915</v>
      </c>
      <c r="E72" s="166">
        <v>1634</v>
      </c>
      <c r="F72" s="166">
        <v>9988</v>
      </c>
      <c r="G72" s="166">
        <v>12374</v>
      </c>
      <c r="H72" s="166">
        <v>13532</v>
      </c>
      <c r="I72" s="166">
        <v>6760</v>
      </c>
      <c r="J72" s="181">
        <f t="shared" si="26"/>
        <v>-0.50044339343777711</v>
      </c>
      <c r="K72" s="165">
        <f t="shared" si="25"/>
        <v>-6772</v>
      </c>
      <c r="L72" s="167">
        <f t="shared" si="24"/>
        <v>1.8260547762407582E-3</v>
      </c>
    </row>
    <row r="73" spans="1:12" x14ac:dyDescent="0.25">
      <c r="A73" s="1"/>
      <c r="B73" s="165" t="s">
        <v>125</v>
      </c>
      <c r="C73" s="166">
        <v>1421</v>
      </c>
      <c r="D73" s="166">
        <v>233</v>
      </c>
      <c r="E73" s="166">
        <v>502</v>
      </c>
      <c r="F73" s="166">
        <v>2462</v>
      </c>
      <c r="G73" s="166">
        <v>2846</v>
      </c>
      <c r="H73" s="166">
        <v>4373</v>
      </c>
      <c r="I73" s="166">
        <v>3692</v>
      </c>
      <c r="J73" s="181">
        <f t="shared" si="26"/>
        <v>-0.15572833295220667</v>
      </c>
      <c r="K73" s="165">
        <f t="shared" si="25"/>
        <v>-681</v>
      </c>
      <c r="L73" s="167">
        <f t="shared" si="24"/>
        <v>9.9730683933149113E-4</v>
      </c>
    </row>
    <row r="74" spans="1:12" x14ac:dyDescent="0.25">
      <c r="A74" s="1"/>
      <c r="B74" s="165" t="s">
        <v>121</v>
      </c>
      <c r="C74" s="166">
        <v>1552</v>
      </c>
      <c r="D74" s="166">
        <v>590</v>
      </c>
      <c r="E74" s="166">
        <v>933</v>
      </c>
      <c r="F74" s="166">
        <v>2363</v>
      </c>
      <c r="G74" s="166">
        <v>2338</v>
      </c>
      <c r="H74" s="166">
        <v>2820</v>
      </c>
      <c r="I74" s="166">
        <v>2135</v>
      </c>
      <c r="J74" s="181">
        <f t="shared" si="26"/>
        <v>-0.24290780141843971</v>
      </c>
      <c r="K74" s="165">
        <f t="shared" si="25"/>
        <v>-685</v>
      </c>
      <c r="L74" s="167">
        <f t="shared" si="24"/>
        <v>5.7671996261449989E-4</v>
      </c>
    </row>
    <row r="75" spans="1:12" x14ac:dyDescent="0.25">
      <c r="A75" s="1"/>
      <c r="B75" s="165" t="s">
        <v>130</v>
      </c>
      <c r="C75" s="166">
        <v>1400</v>
      </c>
      <c r="D75" s="166">
        <v>833</v>
      </c>
      <c r="E75" s="166">
        <v>2</v>
      </c>
      <c r="F75" s="166">
        <v>1447</v>
      </c>
      <c r="G75" s="166">
        <v>3939</v>
      </c>
      <c r="H75" s="166">
        <v>2835</v>
      </c>
      <c r="I75" s="166">
        <v>1799</v>
      </c>
      <c r="J75" s="181">
        <f t="shared" si="26"/>
        <v>-0.36543209876543215</v>
      </c>
      <c r="K75" s="165">
        <f t="shared" si="25"/>
        <v>-1036</v>
      </c>
      <c r="L75" s="167">
        <f t="shared" si="24"/>
        <v>4.8595747669484085E-4</v>
      </c>
    </row>
    <row r="76" spans="1:12" x14ac:dyDescent="0.25">
      <c r="A76" s="164" t="s">
        <v>146</v>
      </c>
      <c r="B76" s="165" t="s">
        <v>133</v>
      </c>
      <c r="C76" s="166">
        <v>1511</v>
      </c>
      <c r="D76" s="166">
        <v>961</v>
      </c>
      <c r="E76" s="166">
        <v>0</v>
      </c>
      <c r="F76" s="166">
        <v>479</v>
      </c>
      <c r="G76" s="166">
        <v>1088</v>
      </c>
      <c r="H76" s="166">
        <v>2071</v>
      </c>
      <c r="I76" s="166">
        <v>2307</v>
      </c>
      <c r="J76" s="181">
        <f t="shared" si="26"/>
        <v>0.1139546112988894</v>
      </c>
      <c r="K76" s="165">
        <f t="shared" si="25"/>
        <v>236</v>
      </c>
      <c r="L76" s="167">
        <f t="shared" si="24"/>
        <v>6.2318171135908719E-4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16019</v>
      </c>
      <c r="D77" s="171">
        <f t="shared" ref="D77:I77" si="28">D69-SUM(D70:D76)</f>
        <v>5593</v>
      </c>
      <c r="E77" s="171">
        <f t="shared" si="28"/>
        <v>5189</v>
      </c>
      <c r="F77" s="171">
        <f t="shared" si="28"/>
        <v>20259</v>
      </c>
      <c r="G77" s="171">
        <f t="shared" si="28"/>
        <v>32982</v>
      </c>
      <c r="H77" s="171">
        <f t="shared" si="28"/>
        <v>36403</v>
      </c>
      <c r="I77" s="171">
        <f t="shared" si="28"/>
        <v>25666</v>
      </c>
      <c r="J77" s="182">
        <f t="shared" si="26"/>
        <v>-0.29494821855341591</v>
      </c>
      <c r="K77" s="170">
        <f>I77-H77</f>
        <v>-10737</v>
      </c>
      <c r="L77" s="172">
        <f t="shared" si="24"/>
        <v>6.9330653678987136E-3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537772</v>
      </c>
      <c r="D79" s="178">
        <v>183101</v>
      </c>
      <c r="E79" s="178">
        <v>121455</v>
      </c>
      <c r="F79" s="178">
        <v>456752</v>
      </c>
      <c r="G79" s="178">
        <v>530374</v>
      </c>
      <c r="H79" s="178">
        <v>611065</v>
      </c>
      <c r="I79" s="178">
        <v>622231</v>
      </c>
      <c r="J79" s="179">
        <f>IFERROR(I79/H79-1,"-")</f>
        <v>1.8273015145688243E-2</v>
      </c>
      <c r="K79" s="178">
        <f>I79-H79</f>
        <v>11166</v>
      </c>
      <c r="L79" s="179">
        <f t="shared" ref="L79:L91" si="29">I79/I$9</f>
        <v>0.16808104873891469</v>
      </c>
    </row>
    <row r="80" spans="1:12" x14ac:dyDescent="0.25">
      <c r="A80" s="1" t="s">
        <v>98</v>
      </c>
      <c r="B80" s="161" t="s">
        <v>99</v>
      </c>
      <c r="C80" s="162">
        <v>234355</v>
      </c>
      <c r="D80" s="162">
        <v>56011</v>
      </c>
      <c r="E80" s="162">
        <v>70671</v>
      </c>
      <c r="F80" s="162">
        <v>219164</v>
      </c>
      <c r="G80" s="162">
        <v>231110</v>
      </c>
      <c r="H80" s="162">
        <v>244578</v>
      </c>
      <c r="I80" s="162">
        <v>254069</v>
      </c>
      <c r="J80" s="180">
        <f>IFERROR(I80/H80-1,"-")</f>
        <v>3.8805616204237392E-2</v>
      </c>
      <c r="K80" s="161">
        <f t="shared" ref="K80:K90" si="30">I80-H80</f>
        <v>9491</v>
      </c>
      <c r="L80" s="163">
        <f t="shared" si="29"/>
        <v>6.8630756056910242E-2</v>
      </c>
    </row>
    <row r="81" spans="1:12" x14ac:dyDescent="0.25">
      <c r="A81" s="164" t="s">
        <v>105</v>
      </c>
      <c r="B81" s="165" t="s">
        <v>105</v>
      </c>
      <c r="C81" s="166">
        <v>42706</v>
      </c>
      <c r="D81" s="166">
        <v>9469</v>
      </c>
      <c r="E81" s="166">
        <v>28815</v>
      </c>
      <c r="F81" s="166">
        <v>59972</v>
      </c>
      <c r="G81" s="166">
        <v>59964</v>
      </c>
      <c r="H81" s="166">
        <v>68617</v>
      </c>
      <c r="I81" s="166">
        <v>56880</v>
      </c>
      <c r="J81" s="181">
        <f>IFERROR(I81/H81-1,"-")</f>
        <v>-0.17105090575221882</v>
      </c>
      <c r="K81" s="165">
        <f t="shared" si="30"/>
        <v>-11737</v>
      </c>
      <c r="L81" s="167">
        <f t="shared" si="29"/>
        <v>1.5364792259256558E-2</v>
      </c>
    </row>
    <row r="82" spans="1:12" x14ac:dyDescent="0.25">
      <c r="A82" s="164" t="s">
        <v>102</v>
      </c>
      <c r="B82" s="165" t="s">
        <v>102</v>
      </c>
      <c r="C82" s="166">
        <v>191649</v>
      </c>
      <c r="D82" s="166">
        <v>46542</v>
      </c>
      <c r="E82" s="166">
        <v>41856</v>
      </c>
      <c r="F82" s="166">
        <v>159192</v>
      </c>
      <c r="G82" s="166">
        <v>171146</v>
      </c>
      <c r="H82" s="166">
        <v>175961</v>
      </c>
      <c r="I82" s="166">
        <v>197189</v>
      </c>
      <c r="J82" s="181">
        <f>IFERROR(I82/H82-1,"-")</f>
        <v>0.12064036917271448</v>
      </c>
      <c r="K82" s="165">
        <f t="shared" si="30"/>
        <v>21228</v>
      </c>
      <c r="L82" s="167">
        <f t="shared" si="29"/>
        <v>5.3265963797653679E-2</v>
      </c>
    </row>
    <row r="83" spans="1:12" x14ac:dyDescent="0.25">
      <c r="A83" s="1"/>
      <c r="B83" s="161" t="s">
        <v>109</v>
      </c>
      <c r="C83" s="162">
        <v>303417</v>
      </c>
      <c r="D83" s="162">
        <v>127090</v>
      </c>
      <c r="E83" s="162">
        <v>50784</v>
      </c>
      <c r="F83" s="162">
        <v>237588</v>
      </c>
      <c r="G83" s="162">
        <v>299264</v>
      </c>
      <c r="H83" s="162">
        <v>366487</v>
      </c>
      <c r="I83" s="162">
        <v>368162</v>
      </c>
      <c r="J83" s="180">
        <f>IFERROR(I83/H83-1,"-")</f>
        <v>4.5704213246309244E-3</v>
      </c>
      <c r="K83" s="161">
        <f t="shared" si="30"/>
        <v>1675</v>
      </c>
      <c r="L83" s="163">
        <f t="shared" si="29"/>
        <v>9.9450292682004449E-2</v>
      </c>
    </row>
    <row r="84" spans="1:12" s="57" customFormat="1" x14ac:dyDescent="0.25">
      <c r="B84" s="165" t="s">
        <v>112</v>
      </c>
      <c r="C84" s="166">
        <v>49625</v>
      </c>
      <c r="D84" s="166">
        <v>21229</v>
      </c>
      <c r="E84" s="166">
        <v>3468</v>
      </c>
      <c r="F84" s="166">
        <v>44105</v>
      </c>
      <c r="G84" s="166">
        <v>58158</v>
      </c>
      <c r="H84" s="166">
        <v>73097</v>
      </c>
      <c r="I84" s="166">
        <v>74779</v>
      </c>
      <c r="J84" s="181">
        <f t="shared" ref="J84:J91" si="31">IFERROR(I84/H84-1,"-")</f>
        <v>2.3010520267589651E-2</v>
      </c>
      <c r="K84" s="165">
        <f t="shared" si="30"/>
        <v>1682</v>
      </c>
      <c r="L84" s="167">
        <f t="shared" si="29"/>
        <v>2.0199785519601724E-2</v>
      </c>
    </row>
    <row r="85" spans="1:12" s="57" customFormat="1" x14ac:dyDescent="0.25">
      <c r="B85" s="165" t="s">
        <v>115</v>
      </c>
      <c r="C85" s="166">
        <v>120405</v>
      </c>
      <c r="D85" s="166">
        <v>46896</v>
      </c>
      <c r="E85" s="166">
        <v>12048</v>
      </c>
      <c r="F85" s="166">
        <v>76797</v>
      </c>
      <c r="G85" s="166">
        <v>91120</v>
      </c>
      <c r="H85" s="166">
        <v>105428</v>
      </c>
      <c r="I85" s="166">
        <v>102033</v>
      </c>
      <c r="J85" s="181">
        <f t="shared" si="31"/>
        <v>-3.2202071555943346E-2</v>
      </c>
      <c r="K85" s="165">
        <f t="shared" si="30"/>
        <v>-3395</v>
      </c>
      <c r="L85" s="167">
        <f t="shared" si="29"/>
        <v>2.7561811684049302E-2</v>
      </c>
    </row>
    <row r="86" spans="1:12" x14ac:dyDescent="0.25">
      <c r="A86" s="1"/>
      <c r="B86" s="165" t="s">
        <v>118</v>
      </c>
      <c r="C86" s="166">
        <v>16612</v>
      </c>
      <c r="D86" s="166">
        <v>6810</v>
      </c>
      <c r="E86" s="166">
        <v>8680</v>
      </c>
      <c r="F86" s="166">
        <v>20265</v>
      </c>
      <c r="G86" s="166">
        <v>26214</v>
      </c>
      <c r="H86" s="166">
        <v>40162</v>
      </c>
      <c r="I86" s="166">
        <v>40046</v>
      </c>
      <c r="J86" s="181">
        <f t="shared" si="31"/>
        <v>-2.8883023753797366E-3</v>
      </c>
      <c r="K86" s="165">
        <f t="shared" si="30"/>
        <v>-116</v>
      </c>
      <c r="L86" s="167">
        <f t="shared" si="29"/>
        <v>1.0817483664103168E-2</v>
      </c>
    </row>
    <row r="87" spans="1:12" x14ac:dyDescent="0.25">
      <c r="A87" s="1"/>
      <c r="B87" s="165" t="s">
        <v>125</v>
      </c>
      <c r="C87" s="166">
        <v>6075</v>
      </c>
      <c r="D87" s="166">
        <v>1878</v>
      </c>
      <c r="E87" s="166">
        <v>1202</v>
      </c>
      <c r="F87" s="166">
        <v>6888</v>
      </c>
      <c r="G87" s="166">
        <v>6905</v>
      </c>
      <c r="H87" s="166">
        <v>11347</v>
      </c>
      <c r="I87" s="166">
        <v>10425</v>
      </c>
      <c r="J87" s="181">
        <f t="shared" si="31"/>
        <v>-8.125495725742482E-2</v>
      </c>
      <c r="K87" s="165">
        <f t="shared" si="30"/>
        <v>-922</v>
      </c>
      <c r="L87" s="167">
        <f t="shared" si="29"/>
        <v>2.816068201525134E-3</v>
      </c>
    </row>
    <row r="88" spans="1:12" x14ac:dyDescent="0.25">
      <c r="A88" s="1"/>
      <c r="B88" s="165" t="s">
        <v>121</v>
      </c>
      <c r="C88" s="166">
        <v>4528</v>
      </c>
      <c r="D88" s="166">
        <v>1330</v>
      </c>
      <c r="E88" s="166">
        <v>1237</v>
      </c>
      <c r="F88" s="166">
        <v>3919</v>
      </c>
      <c r="G88" s="166">
        <v>4093</v>
      </c>
      <c r="H88" s="166">
        <v>5733</v>
      </c>
      <c r="I88" s="166">
        <v>5762</v>
      </c>
      <c r="J88" s="181">
        <f t="shared" si="31"/>
        <v>5.0584336298622468E-3</v>
      </c>
      <c r="K88" s="165">
        <f t="shared" si="30"/>
        <v>29</v>
      </c>
      <c r="L88" s="167">
        <f t="shared" si="29"/>
        <v>1.5564685829436758E-3</v>
      </c>
    </row>
    <row r="89" spans="1:12" x14ac:dyDescent="0.25">
      <c r="A89" s="1"/>
      <c r="B89" s="165" t="s">
        <v>130</v>
      </c>
      <c r="C89" s="166">
        <v>6628</v>
      </c>
      <c r="D89" s="166">
        <v>4100</v>
      </c>
      <c r="E89" s="166">
        <v>281</v>
      </c>
      <c r="F89" s="166">
        <v>4599</v>
      </c>
      <c r="G89" s="166">
        <v>6864</v>
      </c>
      <c r="H89" s="166">
        <v>6089</v>
      </c>
      <c r="I89" s="166">
        <v>6274</v>
      </c>
      <c r="J89" s="181">
        <f t="shared" si="31"/>
        <v>3.0382657250780154E-2</v>
      </c>
      <c r="K89" s="165">
        <f t="shared" si="30"/>
        <v>185</v>
      </c>
      <c r="L89" s="167">
        <f t="shared" si="29"/>
        <v>1.6947733233926802E-3</v>
      </c>
    </row>
    <row r="90" spans="1:12" x14ac:dyDescent="0.25">
      <c r="A90" s="164" t="s">
        <v>146</v>
      </c>
      <c r="B90" s="165" t="s">
        <v>133</v>
      </c>
      <c r="C90" s="166">
        <v>9115</v>
      </c>
      <c r="D90" s="166">
        <v>6540</v>
      </c>
      <c r="E90" s="166">
        <v>565</v>
      </c>
      <c r="F90" s="166">
        <v>4180</v>
      </c>
      <c r="G90" s="166">
        <v>7198</v>
      </c>
      <c r="H90" s="166">
        <v>7814</v>
      </c>
      <c r="I90" s="166">
        <v>5360</v>
      </c>
      <c r="J90" s="181">
        <f t="shared" si="31"/>
        <v>-0.31405170207320199</v>
      </c>
      <c r="K90" s="165">
        <f t="shared" si="30"/>
        <v>-2454</v>
      </c>
      <c r="L90" s="167">
        <f t="shared" si="29"/>
        <v>1.4478777515755125E-3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90429</v>
      </c>
      <c r="D91" s="171">
        <f t="shared" ref="D91:I91" si="33">D83-SUM(D84:D90)</f>
        <v>38307</v>
      </c>
      <c r="E91" s="171">
        <f t="shared" si="33"/>
        <v>23303</v>
      </c>
      <c r="F91" s="171">
        <f t="shared" si="33"/>
        <v>76835</v>
      </c>
      <c r="G91" s="171">
        <f t="shared" si="33"/>
        <v>98712</v>
      </c>
      <c r="H91" s="171">
        <f t="shared" si="33"/>
        <v>116817</v>
      </c>
      <c r="I91" s="171">
        <f t="shared" si="33"/>
        <v>123483</v>
      </c>
      <c r="J91" s="182">
        <f t="shared" si="31"/>
        <v>5.706361231670054E-2</v>
      </c>
      <c r="K91" s="170">
        <f>I91-H91</f>
        <v>6666</v>
      </c>
      <c r="L91" s="172">
        <f t="shared" si="29"/>
        <v>3.3356023954813248E-2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33053</v>
      </c>
      <c r="D93" s="178">
        <v>13511</v>
      </c>
      <c r="E93" s="178">
        <v>14777</v>
      </c>
      <c r="F93" s="178">
        <v>30304</v>
      </c>
      <c r="G93" s="178">
        <v>36788</v>
      </c>
      <c r="H93" s="178">
        <v>35530</v>
      </c>
      <c r="I93" s="178">
        <v>33664</v>
      </c>
      <c r="J93" s="179">
        <f>IFERROR(I93/H93-1,"-")</f>
        <v>-5.2518998029833952E-2</v>
      </c>
      <c r="K93" s="178">
        <f>I93-H93</f>
        <v>-1866</v>
      </c>
      <c r="L93" s="179">
        <f t="shared" ref="L93:L105" si="34">I93/I$9</f>
        <v>9.0935366845220252E-3</v>
      </c>
    </row>
    <row r="94" spans="1:12" x14ac:dyDescent="0.25">
      <c r="A94" s="1" t="s">
        <v>98</v>
      </c>
      <c r="B94" s="161" t="s">
        <v>99</v>
      </c>
      <c r="C94" s="162">
        <v>20995</v>
      </c>
      <c r="D94" s="162">
        <v>7669</v>
      </c>
      <c r="E94" s="162">
        <v>9230</v>
      </c>
      <c r="F94" s="162">
        <v>19005</v>
      </c>
      <c r="G94" s="162">
        <v>23768</v>
      </c>
      <c r="H94" s="162">
        <v>20858</v>
      </c>
      <c r="I94" s="162">
        <v>19727</v>
      </c>
      <c r="J94" s="180">
        <f>IFERROR(I94/H94-1,"-")</f>
        <v>-5.4223799021957952E-2</v>
      </c>
      <c r="K94" s="161">
        <f t="shared" ref="K94:K104" si="35">I94-H94</f>
        <v>-1131</v>
      </c>
      <c r="L94" s="163">
        <f t="shared" si="34"/>
        <v>5.3287844039795031E-3</v>
      </c>
    </row>
    <row r="95" spans="1:12" x14ac:dyDescent="0.25">
      <c r="A95" s="164" t="s">
        <v>105</v>
      </c>
      <c r="B95" s="165" t="s">
        <v>105</v>
      </c>
      <c r="C95" s="166">
        <v>10034</v>
      </c>
      <c r="D95" s="166">
        <v>4352</v>
      </c>
      <c r="E95" s="166">
        <v>4982</v>
      </c>
      <c r="F95" s="166">
        <v>9097</v>
      </c>
      <c r="G95" s="166">
        <v>7291</v>
      </c>
      <c r="H95" s="166">
        <v>6367</v>
      </c>
      <c r="I95" s="166">
        <v>6435</v>
      </c>
      <c r="J95" s="181">
        <f>IFERROR(I95/H95-1,"-")</f>
        <v>1.0680069106329571E-2</v>
      </c>
      <c r="K95" s="165">
        <f t="shared" si="35"/>
        <v>68</v>
      </c>
      <c r="L95" s="167">
        <f t="shared" si="34"/>
        <v>1.7382636812291834E-3</v>
      </c>
    </row>
    <row r="96" spans="1:12" x14ac:dyDescent="0.25">
      <c r="A96" s="164" t="s">
        <v>102</v>
      </c>
      <c r="B96" s="165" t="s">
        <v>102</v>
      </c>
      <c r="C96" s="166">
        <v>10961</v>
      </c>
      <c r="D96" s="166">
        <v>3317</v>
      </c>
      <c r="E96" s="166">
        <v>4248</v>
      </c>
      <c r="F96" s="166">
        <v>9908</v>
      </c>
      <c r="G96" s="166">
        <v>16477</v>
      </c>
      <c r="H96" s="166">
        <v>14491</v>
      </c>
      <c r="I96" s="166">
        <v>13292</v>
      </c>
      <c r="J96" s="181">
        <f>IFERROR(I96/H96-1,"-")</f>
        <v>-8.2741011662411101E-2</v>
      </c>
      <c r="K96" s="165">
        <f t="shared" si="35"/>
        <v>-1199</v>
      </c>
      <c r="L96" s="167">
        <f t="shared" si="34"/>
        <v>3.5905207227503195E-3</v>
      </c>
    </row>
    <row r="97" spans="1:12" x14ac:dyDescent="0.25">
      <c r="A97" s="1"/>
      <c r="B97" s="161" t="s">
        <v>109</v>
      </c>
      <c r="C97" s="162">
        <v>12058</v>
      </c>
      <c r="D97" s="162">
        <v>5842</v>
      </c>
      <c r="E97" s="162">
        <v>5547</v>
      </c>
      <c r="F97" s="162">
        <v>11299</v>
      </c>
      <c r="G97" s="162">
        <v>13020</v>
      </c>
      <c r="H97" s="162">
        <v>14672</v>
      </c>
      <c r="I97" s="162">
        <v>13937</v>
      </c>
      <c r="J97" s="180">
        <f>IFERROR(I97/H97-1,"-")</f>
        <v>-5.0095419847328237E-2</v>
      </c>
      <c r="K97" s="161">
        <f t="shared" si="35"/>
        <v>-735</v>
      </c>
      <c r="L97" s="163">
        <f t="shared" si="34"/>
        <v>3.7647522805425221E-3</v>
      </c>
    </row>
    <row r="98" spans="1:12" s="57" customFormat="1" x14ac:dyDescent="0.25">
      <c r="B98" s="165" t="s">
        <v>112</v>
      </c>
      <c r="C98" s="166">
        <v>1666</v>
      </c>
      <c r="D98" s="166">
        <v>1092</v>
      </c>
      <c r="E98" s="166">
        <v>209</v>
      </c>
      <c r="F98" s="166">
        <v>1568</v>
      </c>
      <c r="G98" s="166">
        <v>1933</v>
      </c>
      <c r="H98" s="166">
        <v>2200</v>
      </c>
      <c r="I98" s="166">
        <v>1831</v>
      </c>
      <c r="J98" s="181">
        <f t="shared" ref="J98:J105" si="36">IFERROR(I98/H98-1,"-")</f>
        <v>-0.16772727272727272</v>
      </c>
      <c r="K98" s="165">
        <f t="shared" si="35"/>
        <v>-369</v>
      </c>
      <c r="L98" s="167">
        <f t="shared" si="34"/>
        <v>4.9460152297290359E-4</v>
      </c>
    </row>
    <row r="99" spans="1:12" s="57" customFormat="1" x14ac:dyDescent="0.25">
      <c r="B99" s="165" t="s">
        <v>115</v>
      </c>
      <c r="C99" s="166">
        <v>2719</v>
      </c>
      <c r="D99" s="166">
        <v>1303</v>
      </c>
      <c r="E99" s="166">
        <v>919</v>
      </c>
      <c r="F99" s="166">
        <v>2369</v>
      </c>
      <c r="G99" s="166">
        <v>2543</v>
      </c>
      <c r="H99" s="166">
        <v>3020</v>
      </c>
      <c r="I99" s="166">
        <v>2731</v>
      </c>
      <c r="J99" s="181">
        <f t="shared" si="36"/>
        <v>-9.569536423841063E-2</v>
      </c>
      <c r="K99" s="165">
        <f t="shared" si="35"/>
        <v>-289</v>
      </c>
      <c r="L99" s="167">
        <f t="shared" si="34"/>
        <v>7.3771532454341873E-4</v>
      </c>
    </row>
    <row r="100" spans="1:12" x14ac:dyDescent="0.25">
      <c r="A100" s="1"/>
      <c r="B100" s="165" t="s">
        <v>118</v>
      </c>
      <c r="C100" s="166">
        <v>2344</v>
      </c>
      <c r="D100" s="166">
        <v>1217</v>
      </c>
      <c r="E100" s="166">
        <v>2151</v>
      </c>
      <c r="F100" s="166">
        <v>2089</v>
      </c>
      <c r="G100" s="166">
        <v>2359</v>
      </c>
      <c r="H100" s="166">
        <v>2376</v>
      </c>
      <c r="I100" s="166">
        <v>2269</v>
      </c>
      <c r="J100" s="181">
        <f t="shared" si="36"/>
        <v>-4.5033670033669981E-2</v>
      </c>
      <c r="K100" s="165">
        <f t="shared" si="35"/>
        <v>-107</v>
      </c>
      <c r="L100" s="167">
        <f t="shared" si="34"/>
        <v>6.1291690640388763E-4</v>
      </c>
    </row>
    <row r="101" spans="1:12" x14ac:dyDescent="0.25">
      <c r="A101" s="1"/>
      <c r="B101" s="165" t="s">
        <v>125</v>
      </c>
      <c r="C101" s="166">
        <v>405</v>
      </c>
      <c r="D101" s="166">
        <v>278</v>
      </c>
      <c r="E101" s="166">
        <v>108</v>
      </c>
      <c r="F101" s="166">
        <v>786</v>
      </c>
      <c r="G101" s="166">
        <v>629</v>
      </c>
      <c r="H101" s="166">
        <v>696</v>
      </c>
      <c r="I101" s="166">
        <v>652</v>
      </c>
      <c r="J101" s="181">
        <f t="shared" si="36"/>
        <v>-6.3218390804597679E-2</v>
      </c>
      <c r="K101" s="165">
        <f t="shared" si="35"/>
        <v>-44</v>
      </c>
      <c r="L101" s="167">
        <f t="shared" si="34"/>
        <v>1.7612244291552876E-4</v>
      </c>
    </row>
    <row r="102" spans="1:12" x14ac:dyDescent="0.25">
      <c r="A102" s="1"/>
      <c r="B102" s="165" t="s">
        <v>121</v>
      </c>
      <c r="C102" s="166">
        <v>354</v>
      </c>
      <c r="D102" s="166">
        <v>141</v>
      </c>
      <c r="E102" s="166">
        <v>207</v>
      </c>
      <c r="F102" s="166">
        <v>465</v>
      </c>
      <c r="G102" s="166">
        <v>355</v>
      </c>
      <c r="H102" s="166">
        <v>580</v>
      </c>
      <c r="I102" s="166">
        <v>568</v>
      </c>
      <c r="J102" s="181">
        <f t="shared" si="36"/>
        <v>-2.0689655172413834E-2</v>
      </c>
      <c r="K102" s="165">
        <f t="shared" si="35"/>
        <v>-12</v>
      </c>
      <c r="L102" s="167">
        <f t="shared" si="34"/>
        <v>1.5343182143561402E-4</v>
      </c>
    </row>
    <row r="103" spans="1:12" x14ac:dyDescent="0.25">
      <c r="A103" s="1"/>
      <c r="B103" s="165" t="s">
        <v>130</v>
      </c>
      <c r="C103" s="166">
        <v>123</v>
      </c>
      <c r="D103" s="166">
        <v>125</v>
      </c>
      <c r="E103" s="166">
        <v>19</v>
      </c>
      <c r="F103" s="166">
        <v>190</v>
      </c>
      <c r="G103" s="166">
        <v>99</v>
      </c>
      <c r="H103" s="166">
        <v>175</v>
      </c>
      <c r="I103" s="166">
        <v>155</v>
      </c>
      <c r="J103" s="181">
        <f t="shared" si="36"/>
        <v>-0.11428571428571432</v>
      </c>
      <c r="K103" s="165">
        <f t="shared" si="35"/>
        <v>-20</v>
      </c>
      <c r="L103" s="167">
        <f t="shared" si="34"/>
        <v>4.1869599159366498E-5</v>
      </c>
    </row>
    <row r="104" spans="1:12" x14ac:dyDescent="0.25">
      <c r="A104" s="164" t="s">
        <v>146</v>
      </c>
      <c r="B104" s="165" t="s">
        <v>133</v>
      </c>
      <c r="C104" s="166">
        <v>144</v>
      </c>
      <c r="D104" s="166">
        <v>70</v>
      </c>
      <c r="E104" s="166">
        <v>46</v>
      </c>
      <c r="F104" s="166">
        <v>105</v>
      </c>
      <c r="G104" s="166">
        <v>175</v>
      </c>
      <c r="H104" s="166">
        <v>308</v>
      </c>
      <c r="I104" s="166">
        <v>158</v>
      </c>
      <c r="J104" s="181">
        <f t="shared" si="36"/>
        <v>-0.48701298701298701</v>
      </c>
      <c r="K104" s="165">
        <f t="shared" si="35"/>
        <v>-150</v>
      </c>
      <c r="L104" s="167">
        <f t="shared" si="34"/>
        <v>4.2679978497934882E-5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4303</v>
      </c>
      <c r="D105" s="171">
        <f t="shared" ref="D105:I105" si="38">D97-SUM(D98:D104)</f>
        <v>1616</v>
      </c>
      <c r="E105" s="171">
        <f t="shared" si="38"/>
        <v>1888</v>
      </c>
      <c r="F105" s="171">
        <f t="shared" si="38"/>
        <v>3727</v>
      </c>
      <c r="G105" s="171">
        <f t="shared" si="38"/>
        <v>4927</v>
      </c>
      <c r="H105" s="171">
        <f t="shared" si="38"/>
        <v>5317</v>
      </c>
      <c r="I105" s="171">
        <f t="shared" si="38"/>
        <v>5573</v>
      </c>
      <c r="J105" s="182">
        <f t="shared" si="36"/>
        <v>4.8147451570434541E-2</v>
      </c>
      <c r="K105" s="170">
        <f>I105-H105</f>
        <v>256</v>
      </c>
      <c r="L105" s="172">
        <f t="shared" si="34"/>
        <v>1.5054146846138678E-3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98554</v>
      </c>
      <c r="D107" s="178">
        <v>44636</v>
      </c>
      <c r="E107" s="178">
        <v>49996</v>
      </c>
      <c r="F107" s="178">
        <v>127213</v>
      </c>
      <c r="G107" s="178">
        <v>167746</v>
      </c>
      <c r="H107" s="178">
        <v>161937</v>
      </c>
      <c r="I107" s="178">
        <v>176472</v>
      </c>
      <c r="J107" s="179">
        <f>IFERROR(I107/H107-1,"-")</f>
        <v>8.975712777191136E-2</v>
      </c>
      <c r="K107" s="178">
        <f>I107-H107</f>
        <v>14535</v>
      </c>
      <c r="L107" s="179">
        <f t="shared" ref="L107:L119" si="39">I107/I$9</f>
        <v>4.7669754211946615E-2</v>
      </c>
    </row>
    <row r="108" spans="1:12" x14ac:dyDescent="0.25">
      <c r="A108" s="1" t="s">
        <v>98</v>
      </c>
      <c r="B108" s="161" t="s">
        <v>99</v>
      </c>
      <c r="C108" s="162">
        <v>18371</v>
      </c>
      <c r="D108" s="162">
        <v>9051</v>
      </c>
      <c r="E108" s="162">
        <v>27860</v>
      </c>
      <c r="F108" s="162">
        <v>26768</v>
      </c>
      <c r="G108" s="162">
        <v>34340</v>
      </c>
      <c r="H108" s="162">
        <v>31428</v>
      </c>
      <c r="I108" s="162">
        <v>36755</v>
      </c>
      <c r="J108" s="180">
        <f>IFERROR(I108/H108-1,"-")</f>
        <v>0.16949853633702427</v>
      </c>
      <c r="K108" s="161">
        <f t="shared" ref="K108:K118" si="40">I108-H108</f>
        <v>5327</v>
      </c>
      <c r="L108" s="163">
        <f t="shared" si="39"/>
        <v>9.9284975296936497E-3</v>
      </c>
    </row>
    <row r="109" spans="1:12" x14ac:dyDescent="0.25">
      <c r="A109" s="164" t="s">
        <v>105</v>
      </c>
      <c r="B109" s="165" t="s">
        <v>105</v>
      </c>
      <c r="C109" s="166">
        <v>6733</v>
      </c>
      <c r="D109" s="166">
        <v>1581</v>
      </c>
      <c r="E109" s="166">
        <v>18087</v>
      </c>
      <c r="F109" s="166">
        <v>9647</v>
      </c>
      <c r="G109" s="166">
        <v>13617</v>
      </c>
      <c r="H109" s="166">
        <v>9441</v>
      </c>
      <c r="I109" s="166">
        <v>14020</v>
      </c>
      <c r="J109" s="181">
        <f>IFERROR(I109/H109-1,"-")</f>
        <v>0.48501218091303877</v>
      </c>
      <c r="K109" s="165">
        <f t="shared" si="40"/>
        <v>4579</v>
      </c>
      <c r="L109" s="167">
        <f t="shared" si="39"/>
        <v>3.7871727755762474E-3</v>
      </c>
    </row>
    <row r="110" spans="1:12" x14ac:dyDescent="0.25">
      <c r="A110" s="164" t="s">
        <v>102</v>
      </c>
      <c r="B110" s="165" t="s">
        <v>102</v>
      </c>
      <c r="C110" s="166">
        <v>11638</v>
      </c>
      <c r="D110" s="166">
        <v>7470</v>
      </c>
      <c r="E110" s="166">
        <v>9773</v>
      </c>
      <c r="F110" s="166">
        <v>17121</v>
      </c>
      <c r="G110" s="166">
        <v>20723</v>
      </c>
      <c r="H110" s="166">
        <v>21987</v>
      </c>
      <c r="I110" s="166">
        <v>22735</v>
      </c>
      <c r="J110" s="181">
        <f>IFERROR(I110/H110-1,"-")</f>
        <v>3.4020102788011153E-2</v>
      </c>
      <c r="K110" s="165">
        <f t="shared" si="40"/>
        <v>748</v>
      </c>
      <c r="L110" s="167">
        <f t="shared" si="39"/>
        <v>6.1413247541174023E-3</v>
      </c>
    </row>
    <row r="111" spans="1:12" x14ac:dyDescent="0.25">
      <c r="A111" s="1"/>
      <c r="B111" s="161" t="s">
        <v>109</v>
      </c>
      <c r="C111" s="162">
        <v>80183</v>
      </c>
      <c r="D111" s="162">
        <v>35585</v>
      </c>
      <c r="E111" s="162">
        <v>22136</v>
      </c>
      <c r="F111" s="162">
        <v>100445</v>
      </c>
      <c r="G111" s="162">
        <v>133406</v>
      </c>
      <c r="H111" s="162">
        <v>130509</v>
      </c>
      <c r="I111" s="162">
        <v>139717</v>
      </c>
      <c r="J111" s="180">
        <f>IFERROR(I111/H111-1,"-")</f>
        <v>7.0554521144135629E-2</v>
      </c>
      <c r="K111" s="161">
        <f t="shared" si="40"/>
        <v>9208</v>
      </c>
      <c r="L111" s="163">
        <f t="shared" si="39"/>
        <v>3.7741256682252963E-2</v>
      </c>
    </row>
    <row r="112" spans="1:12" s="57" customFormat="1" x14ac:dyDescent="0.25">
      <c r="B112" s="165" t="s">
        <v>112</v>
      </c>
      <c r="C112" s="166">
        <v>43833</v>
      </c>
      <c r="D112" s="166">
        <v>19611</v>
      </c>
      <c r="E112" s="166">
        <v>4039</v>
      </c>
      <c r="F112" s="166">
        <v>58715</v>
      </c>
      <c r="G112" s="166">
        <v>85053</v>
      </c>
      <c r="H112" s="166">
        <v>79735</v>
      </c>
      <c r="I112" s="166">
        <v>82790</v>
      </c>
      <c r="J112" s="181">
        <f t="shared" ref="J112:J119" si="41">IFERROR(I112/H112-1,"-")</f>
        <v>3.8314416504671822E-2</v>
      </c>
      <c r="K112" s="165">
        <f t="shared" si="40"/>
        <v>3055</v>
      </c>
      <c r="L112" s="167">
        <f t="shared" si="39"/>
        <v>2.2363768480025501E-2</v>
      </c>
    </row>
    <row r="113" spans="1:12" s="57" customFormat="1" x14ac:dyDescent="0.25">
      <c r="B113" s="165" t="s">
        <v>115</v>
      </c>
      <c r="C113" s="166">
        <v>7118</v>
      </c>
      <c r="D113" s="166">
        <v>2289</v>
      </c>
      <c r="E113" s="166">
        <v>4931</v>
      </c>
      <c r="F113" s="166">
        <v>4567</v>
      </c>
      <c r="G113" s="166">
        <v>6269</v>
      </c>
      <c r="H113" s="166">
        <v>5769</v>
      </c>
      <c r="I113" s="166">
        <v>6663</v>
      </c>
      <c r="J113" s="181">
        <f t="shared" si="41"/>
        <v>0.15496619864794581</v>
      </c>
      <c r="K113" s="165">
        <f t="shared" si="40"/>
        <v>894</v>
      </c>
      <c r="L113" s="167">
        <f t="shared" si="39"/>
        <v>1.7998525109603806E-3</v>
      </c>
    </row>
    <row r="114" spans="1:12" x14ac:dyDescent="0.25">
      <c r="A114" s="1"/>
      <c r="B114" s="165" t="s">
        <v>118</v>
      </c>
      <c r="C114" s="166">
        <v>9109</v>
      </c>
      <c r="D114" s="166">
        <v>1751</v>
      </c>
      <c r="E114" s="166">
        <v>4218</v>
      </c>
      <c r="F114" s="166">
        <v>6021</v>
      </c>
      <c r="G114" s="166">
        <v>10258</v>
      </c>
      <c r="H114" s="166">
        <v>8610</v>
      </c>
      <c r="I114" s="166">
        <v>10814</v>
      </c>
      <c r="J114" s="181">
        <f t="shared" si="41"/>
        <v>0.2559814169570267</v>
      </c>
      <c r="K114" s="165">
        <f t="shared" si="40"/>
        <v>2204</v>
      </c>
      <c r="L114" s="167">
        <f t="shared" si="39"/>
        <v>2.9211473890928341E-3</v>
      </c>
    </row>
    <row r="115" spans="1:12" x14ac:dyDescent="0.25">
      <c r="A115" s="1"/>
      <c r="B115" s="165" t="s">
        <v>125</v>
      </c>
      <c r="C115" s="166">
        <v>1966</v>
      </c>
      <c r="D115" s="166">
        <v>686</v>
      </c>
      <c r="E115" s="166">
        <v>1294</v>
      </c>
      <c r="F115" s="166">
        <v>4685</v>
      </c>
      <c r="G115" s="166">
        <v>4348</v>
      </c>
      <c r="H115" s="166">
        <v>4509</v>
      </c>
      <c r="I115" s="166">
        <v>5081</v>
      </c>
      <c r="J115" s="181">
        <f t="shared" si="41"/>
        <v>0.12685739631847426</v>
      </c>
      <c r="K115" s="165">
        <f t="shared" si="40"/>
        <v>572</v>
      </c>
      <c r="L115" s="167">
        <f t="shared" si="39"/>
        <v>1.3725124730886529E-3</v>
      </c>
    </row>
    <row r="116" spans="1:12" x14ac:dyDescent="0.25">
      <c r="A116" s="1"/>
      <c r="B116" s="165" t="s">
        <v>121</v>
      </c>
      <c r="C116" s="166">
        <v>2790</v>
      </c>
      <c r="D116" s="166">
        <v>1071</v>
      </c>
      <c r="E116" s="166">
        <v>1947</v>
      </c>
      <c r="F116" s="166">
        <v>3970</v>
      </c>
      <c r="G116" s="166">
        <v>3990</v>
      </c>
      <c r="H116" s="166">
        <v>3556</v>
      </c>
      <c r="I116" s="166">
        <v>3671</v>
      </c>
      <c r="J116" s="181">
        <f t="shared" si="41"/>
        <v>3.2339707536557905E-2</v>
      </c>
      <c r="K116" s="165">
        <f t="shared" si="40"/>
        <v>115</v>
      </c>
      <c r="L116" s="167">
        <f t="shared" si="39"/>
        <v>9.9163418396151239E-4</v>
      </c>
    </row>
    <row r="117" spans="1:12" x14ac:dyDescent="0.25">
      <c r="A117" s="1"/>
      <c r="B117" s="165" t="s">
        <v>130</v>
      </c>
      <c r="C117" s="166">
        <v>591</v>
      </c>
      <c r="D117" s="166">
        <v>440</v>
      </c>
      <c r="E117" s="166">
        <v>44</v>
      </c>
      <c r="F117" s="166">
        <v>598</v>
      </c>
      <c r="G117" s="166">
        <v>986</v>
      </c>
      <c r="H117" s="166">
        <v>1213</v>
      </c>
      <c r="I117" s="166">
        <v>1018</v>
      </c>
      <c r="J117" s="181">
        <f t="shared" si="41"/>
        <v>-0.1607584501236603</v>
      </c>
      <c r="K117" s="165">
        <f t="shared" si="40"/>
        <v>-195</v>
      </c>
      <c r="L117" s="167">
        <f t="shared" si="39"/>
        <v>2.7498872222087159E-4</v>
      </c>
    </row>
    <row r="118" spans="1:12" x14ac:dyDescent="0.25">
      <c r="A118" s="164" t="s">
        <v>146</v>
      </c>
      <c r="B118" s="165" t="s">
        <v>133</v>
      </c>
      <c r="C118" s="166">
        <v>1103</v>
      </c>
      <c r="D118" s="166">
        <v>1160</v>
      </c>
      <c r="E118" s="166">
        <v>24</v>
      </c>
      <c r="F118" s="166">
        <v>848</v>
      </c>
      <c r="G118" s="166">
        <v>595</v>
      </c>
      <c r="H118" s="166">
        <v>1435</v>
      </c>
      <c r="I118" s="166">
        <v>880</v>
      </c>
      <c r="J118" s="181">
        <f t="shared" si="41"/>
        <v>-0.38675958188153314</v>
      </c>
      <c r="K118" s="165">
        <f t="shared" si="40"/>
        <v>-555</v>
      </c>
      <c r="L118" s="167">
        <f t="shared" si="39"/>
        <v>2.3771127264672593E-4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13673</v>
      </c>
      <c r="D119" s="171">
        <f t="shared" ref="D119:I119" si="43">D111-SUM(D112:D118)</f>
        <v>8577</v>
      </c>
      <c r="E119" s="171">
        <f t="shared" si="43"/>
        <v>5639</v>
      </c>
      <c r="F119" s="171">
        <f t="shared" si="43"/>
        <v>21041</v>
      </c>
      <c r="G119" s="171">
        <f t="shared" si="43"/>
        <v>21907</v>
      </c>
      <c r="H119" s="171">
        <f t="shared" si="43"/>
        <v>25682</v>
      </c>
      <c r="I119" s="171">
        <f t="shared" si="43"/>
        <v>28800</v>
      </c>
      <c r="J119" s="182">
        <f t="shared" si="41"/>
        <v>0.12140799003192893</v>
      </c>
      <c r="K119" s="170">
        <f>I119-H119</f>
        <v>3118</v>
      </c>
      <c r="L119" s="172">
        <f t="shared" si="39"/>
        <v>7.7796416502564853E-3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134803</v>
      </c>
      <c r="D121" s="178">
        <v>55825</v>
      </c>
      <c r="E121" s="178">
        <v>75280</v>
      </c>
      <c r="F121" s="178">
        <v>128348</v>
      </c>
      <c r="G121" s="178">
        <v>149684</v>
      </c>
      <c r="H121" s="178">
        <v>153587</v>
      </c>
      <c r="I121" s="178">
        <v>171430</v>
      </c>
      <c r="J121" s="179">
        <f>IFERROR(I121/H121-1,"-")</f>
        <v>0.11617519711954793</v>
      </c>
      <c r="K121" s="178">
        <f>I121-H121</f>
        <v>17843</v>
      </c>
      <c r="L121" s="179">
        <f t="shared" ref="L121:L133" si="44">I121/I$9</f>
        <v>4.630777667025935E-2</v>
      </c>
    </row>
    <row r="122" spans="1:12" x14ac:dyDescent="0.25">
      <c r="A122" s="1" t="s">
        <v>98</v>
      </c>
      <c r="B122" s="161" t="s">
        <v>99</v>
      </c>
      <c r="C122" s="162">
        <v>71960</v>
      </c>
      <c r="D122" s="162">
        <v>28023</v>
      </c>
      <c r="E122" s="162">
        <v>49726</v>
      </c>
      <c r="F122" s="162">
        <v>77834</v>
      </c>
      <c r="G122" s="162">
        <v>91113</v>
      </c>
      <c r="H122" s="162">
        <v>94758</v>
      </c>
      <c r="I122" s="162">
        <v>108956</v>
      </c>
      <c r="J122" s="180">
        <f>IFERROR(I122/H122-1,"-")</f>
        <v>0.14983431478081011</v>
      </c>
      <c r="K122" s="161">
        <f t="shared" ref="K122:K132" si="45">I122-H122</f>
        <v>14198</v>
      </c>
      <c r="L122" s="163">
        <f t="shared" si="44"/>
        <v>2.9431897071018943E-2</v>
      </c>
    </row>
    <row r="123" spans="1:12" x14ac:dyDescent="0.25">
      <c r="A123" s="164" t="s">
        <v>105</v>
      </c>
      <c r="B123" s="165" t="s">
        <v>105</v>
      </c>
      <c r="C123" s="166">
        <v>35363</v>
      </c>
      <c r="D123" s="166">
        <v>14178</v>
      </c>
      <c r="E123" s="166">
        <v>25952</v>
      </c>
      <c r="F123" s="166">
        <v>39856</v>
      </c>
      <c r="G123" s="166">
        <v>41258</v>
      </c>
      <c r="H123" s="166">
        <v>45026</v>
      </c>
      <c r="I123" s="166">
        <v>56559</v>
      </c>
      <c r="J123" s="181">
        <f>IFERROR(I123/H123-1,"-")</f>
        <v>0.25614089637098569</v>
      </c>
      <c r="K123" s="165">
        <f t="shared" si="45"/>
        <v>11533</v>
      </c>
      <c r="L123" s="167">
        <f t="shared" si="44"/>
        <v>1.5278081670029741E-2</v>
      </c>
    </row>
    <row r="124" spans="1:12" x14ac:dyDescent="0.25">
      <c r="A124" s="164" t="s">
        <v>102</v>
      </c>
      <c r="B124" s="165" t="s">
        <v>102</v>
      </c>
      <c r="C124" s="166">
        <v>36597</v>
      </c>
      <c r="D124" s="166">
        <v>13845</v>
      </c>
      <c r="E124" s="166">
        <v>23774</v>
      </c>
      <c r="F124" s="166">
        <v>37978</v>
      </c>
      <c r="G124" s="166">
        <v>49855</v>
      </c>
      <c r="H124" s="166">
        <v>49732</v>
      </c>
      <c r="I124" s="166">
        <v>52397</v>
      </c>
      <c r="J124" s="181">
        <f>IFERROR(I124/H124-1,"-")</f>
        <v>5.3587227539612314E-2</v>
      </c>
      <c r="K124" s="165">
        <f t="shared" si="45"/>
        <v>2665</v>
      </c>
      <c r="L124" s="167">
        <f t="shared" si="44"/>
        <v>1.4153815400989204E-2</v>
      </c>
    </row>
    <row r="125" spans="1:12" x14ac:dyDescent="0.25">
      <c r="A125" s="1"/>
      <c r="B125" s="161" t="s">
        <v>109</v>
      </c>
      <c r="C125" s="162">
        <v>62843</v>
      </c>
      <c r="D125" s="162">
        <v>27802</v>
      </c>
      <c r="E125" s="162">
        <v>25554</v>
      </c>
      <c r="F125" s="162">
        <v>50514</v>
      </c>
      <c r="G125" s="162">
        <v>58571</v>
      </c>
      <c r="H125" s="162">
        <v>58829</v>
      </c>
      <c r="I125" s="162">
        <v>62474</v>
      </c>
      <c r="J125" s="180">
        <f>IFERROR(I125/H125-1,"-")</f>
        <v>6.1959237790885524E-2</v>
      </c>
      <c r="K125" s="161">
        <f t="shared" si="45"/>
        <v>3645</v>
      </c>
      <c r="L125" s="163">
        <f t="shared" si="44"/>
        <v>1.6875879599240404E-2</v>
      </c>
    </row>
    <row r="126" spans="1:12" s="57" customFormat="1" x14ac:dyDescent="0.25">
      <c r="B126" s="165" t="s">
        <v>112</v>
      </c>
      <c r="C126" s="166">
        <v>6725</v>
      </c>
      <c r="D126" s="166">
        <v>3076</v>
      </c>
      <c r="E126" s="166">
        <v>831</v>
      </c>
      <c r="F126" s="166">
        <v>5280</v>
      </c>
      <c r="G126" s="166">
        <v>7104</v>
      </c>
      <c r="H126" s="166">
        <v>7238</v>
      </c>
      <c r="I126" s="166">
        <v>6529</v>
      </c>
      <c r="J126" s="181">
        <f t="shared" ref="J126:J133" si="46">IFERROR(I126/H126-1,"-")</f>
        <v>-9.7955236253108646E-2</v>
      </c>
      <c r="K126" s="165">
        <f t="shared" si="45"/>
        <v>-709</v>
      </c>
      <c r="L126" s="167">
        <f t="shared" si="44"/>
        <v>1.7636555671709927E-3</v>
      </c>
    </row>
    <row r="127" spans="1:12" s="57" customFormat="1" x14ac:dyDescent="0.25">
      <c r="B127" s="165" t="s">
        <v>115</v>
      </c>
      <c r="C127" s="166">
        <v>6356</v>
      </c>
      <c r="D127" s="166">
        <v>3190</v>
      </c>
      <c r="E127" s="166">
        <v>2705</v>
      </c>
      <c r="F127" s="166">
        <v>5628</v>
      </c>
      <c r="G127" s="166">
        <v>8719</v>
      </c>
      <c r="H127" s="166">
        <v>8306</v>
      </c>
      <c r="I127" s="166">
        <v>9140</v>
      </c>
      <c r="J127" s="181">
        <f t="shared" si="46"/>
        <v>0.10040934264387191</v>
      </c>
      <c r="K127" s="165">
        <f t="shared" si="45"/>
        <v>834</v>
      </c>
      <c r="L127" s="167">
        <f t="shared" si="44"/>
        <v>2.4689557181716763E-3</v>
      </c>
    </row>
    <row r="128" spans="1:12" x14ac:dyDescent="0.25">
      <c r="A128" s="1"/>
      <c r="B128" s="165" t="s">
        <v>118</v>
      </c>
      <c r="C128" s="166">
        <v>4177</v>
      </c>
      <c r="D128" s="166">
        <v>2062</v>
      </c>
      <c r="E128" s="166">
        <v>3626</v>
      </c>
      <c r="F128" s="166">
        <v>4754</v>
      </c>
      <c r="G128" s="166">
        <v>5304</v>
      </c>
      <c r="H128" s="166">
        <v>4906</v>
      </c>
      <c r="I128" s="166">
        <v>5289</v>
      </c>
      <c r="J128" s="181">
        <f t="shared" si="46"/>
        <v>7.8067672238075758E-2</v>
      </c>
      <c r="K128" s="165">
        <f t="shared" si="45"/>
        <v>383</v>
      </c>
      <c r="L128" s="167">
        <f t="shared" si="44"/>
        <v>1.4286987738960607E-3</v>
      </c>
    </row>
    <row r="129" spans="1:12" x14ac:dyDescent="0.25">
      <c r="A129" s="1"/>
      <c r="B129" s="165" t="s">
        <v>125</v>
      </c>
      <c r="C129" s="166">
        <v>1046</v>
      </c>
      <c r="D129" s="166">
        <v>560</v>
      </c>
      <c r="E129" s="166">
        <v>458</v>
      </c>
      <c r="F129" s="166">
        <v>1357</v>
      </c>
      <c r="G129" s="166">
        <v>1602</v>
      </c>
      <c r="H129" s="166">
        <v>1492</v>
      </c>
      <c r="I129" s="166">
        <v>1616</v>
      </c>
      <c r="J129" s="181">
        <f t="shared" si="46"/>
        <v>8.3109919571045632E-2</v>
      </c>
      <c r="K129" s="165">
        <f t="shared" si="45"/>
        <v>124</v>
      </c>
      <c r="L129" s="167">
        <f t="shared" si="44"/>
        <v>4.3652433704216944E-4</v>
      </c>
    </row>
    <row r="130" spans="1:12" x14ac:dyDescent="0.25">
      <c r="A130" s="1"/>
      <c r="B130" s="165" t="s">
        <v>121</v>
      </c>
      <c r="C130" s="166">
        <v>892</v>
      </c>
      <c r="D130" s="166">
        <v>480</v>
      </c>
      <c r="E130" s="166">
        <v>406</v>
      </c>
      <c r="F130" s="166">
        <v>1057</v>
      </c>
      <c r="G130" s="166">
        <v>1151</v>
      </c>
      <c r="H130" s="166">
        <v>1202</v>
      </c>
      <c r="I130" s="166">
        <v>1383</v>
      </c>
      <c r="J130" s="181">
        <f t="shared" si="46"/>
        <v>0.15058236272878545</v>
      </c>
      <c r="K130" s="165">
        <f t="shared" si="45"/>
        <v>181</v>
      </c>
      <c r="L130" s="167">
        <f t="shared" si="44"/>
        <v>3.7358487508002498E-4</v>
      </c>
    </row>
    <row r="131" spans="1:12" x14ac:dyDescent="0.25">
      <c r="A131" s="1"/>
      <c r="B131" s="165" t="s">
        <v>130</v>
      </c>
      <c r="C131" s="166">
        <v>1104</v>
      </c>
      <c r="D131" s="166">
        <v>673</v>
      </c>
      <c r="E131" s="166">
        <v>64</v>
      </c>
      <c r="F131" s="166">
        <v>646</v>
      </c>
      <c r="G131" s="166">
        <v>850</v>
      </c>
      <c r="H131" s="166">
        <v>981</v>
      </c>
      <c r="I131" s="166">
        <v>772</v>
      </c>
      <c r="J131" s="181">
        <f t="shared" si="46"/>
        <v>-0.21304791029561676</v>
      </c>
      <c r="K131" s="165">
        <f t="shared" si="45"/>
        <v>-209</v>
      </c>
      <c r="L131" s="167">
        <f t="shared" si="44"/>
        <v>2.0853761645826411E-4</v>
      </c>
    </row>
    <row r="132" spans="1:12" x14ac:dyDescent="0.25">
      <c r="A132" s="164" t="s">
        <v>146</v>
      </c>
      <c r="B132" s="165" t="s">
        <v>133</v>
      </c>
      <c r="C132" s="166">
        <v>1682</v>
      </c>
      <c r="D132" s="166">
        <v>1018</v>
      </c>
      <c r="E132" s="166">
        <v>179</v>
      </c>
      <c r="F132" s="166">
        <v>1107</v>
      </c>
      <c r="G132" s="166">
        <v>1559</v>
      </c>
      <c r="H132" s="166">
        <v>1481</v>
      </c>
      <c r="I132" s="166">
        <v>1446</v>
      </c>
      <c r="J132" s="181">
        <f t="shared" si="46"/>
        <v>-2.363268062120194E-2</v>
      </c>
      <c r="K132" s="165">
        <f t="shared" si="45"/>
        <v>-35</v>
      </c>
      <c r="L132" s="167">
        <f t="shared" si="44"/>
        <v>3.9060284118996104E-4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40861</v>
      </c>
      <c r="D133" s="171">
        <f t="shared" ref="D133:I133" si="48">D125-SUM(D126:D132)</f>
        <v>16743</v>
      </c>
      <c r="E133" s="171">
        <f t="shared" si="48"/>
        <v>17285</v>
      </c>
      <c r="F133" s="171">
        <f t="shared" si="48"/>
        <v>30685</v>
      </c>
      <c r="G133" s="171">
        <f t="shared" si="48"/>
        <v>32282</v>
      </c>
      <c r="H133" s="171">
        <f t="shared" si="48"/>
        <v>33223</v>
      </c>
      <c r="I133" s="171">
        <f t="shared" si="48"/>
        <v>36299</v>
      </c>
      <c r="J133" s="182">
        <f t="shared" si="46"/>
        <v>9.2586461186527469E-2</v>
      </c>
      <c r="K133" s="170">
        <f>I133-H133</f>
        <v>3076</v>
      </c>
      <c r="L133" s="172">
        <f t="shared" si="44"/>
        <v>9.805319870231255E-3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168516</v>
      </c>
      <c r="D135" s="178">
        <v>65963</v>
      </c>
      <c r="E135" s="178">
        <v>48429</v>
      </c>
      <c r="F135" s="178">
        <v>172180</v>
      </c>
      <c r="G135" s="178">
        <v>187556</v>
      </c>
      <c r="H135" s="178">
        <v>200403</v>
      </c>
      <c r="I135" s="178">
        <v>194366</v>
      </c>
      <c r="J135" s="179">
        <f>IFERROR(I135/H135-1,"-")</f>
        <v>-3.012429953643414E-2</v>
      </c>
      <c r="K135" s="178">
        <f>I135-H135</f>
        <v>-6037</v>
      </c>
      <c r="L135" s="179">
        <f t="shared" ref="L135:L147" si="49">I135/I$9</f>
        <v>5.2503396840060834E-2</v>
      </c>
    </row>
    <row r="136" spans="1:12" x14ac:dyDescent="0.25">
      <c r="A136" s="1" t="s">
        <v>98</v>
      </c>
      <c r="B136" s="161" t="s">
        <v>99</v>
      </c>
      <c r="C136" s="162">
        <v>26999</v>
      </c>
      <c r="D136" s="162">
        <v>2995</v>
      </c>
      <c r="E136" s="162">
        <v>25312</v>
      </c>
      <c r="F136" s="162">
        <v>16657</v>
      </c>
      <c r="G136" s="162">
        <v>20607</v>
      </c>
      <c r="H136" s="162">
        <v>16536</v>
      </c>
      <c r="I136" s="162">
        <v>15773</v>
      </c>
      <c r="J136" s="180">
        <f>IFERROR(I136/H136-1,"-")</f>
        <v>-4.6141751330430525E-2</v>
      </c>
      <c r="K136" s="161">
        <f t="shared" ref="K136:K146" si="50">I136-H136</f>
        <v>-763</v>
      </c>
      <c r="L136" s="163">
        <f t="shared" si="49"/>
        <v>4.2607044357463727E-3</v>
      </c>
    </row>
    <row r="137" spans="1:12" x14ac:dyDescent="0.25">
      <c r="A137" s="164" t="s">
        <v>105</v>
      </c>
      <c r="B137" s="165" t="s">
        <v>105</v>
      </c>
      <c r="C137" s="166">
        <v>16078</v>
      </c>
      <c r="D137" s="166">
        <v>1936</v>
      </c>
      <c r="E137" s="166">
        <v>19905</v>
      </c>
      <c r="F137" s="166">
        <v>10927</v>
      </c>
      <c r="G137" s="166">
        <v>13400</v>
      </c>
      <c r="H137" s="166">
        <v>10591</v>
      </c>
      <c r="I137" s="166">
        <v>8848</v>
      </c>
      <c r="J137" s="181">
        <f>IFERROR(I137/H137-1,"-")</f>
        <v>-0.16457369464639793</v>
      </c>
      <c r="K137" s="165">
        <f t="shared" si="50"/>
        <v>-1743</v>
      </c>
      <c r="L137" s="167">
        <f t="shared" si="49"/>
        <v>2.3900787958843536E-3</v>
      </c>
    </row>
    <row r="138" spans="1:12" x14ac:dyDescent="0.25">
      <c r="A138" s="164" t="s">
        <v>102</v>
      </c>
      <c r="B138" s="165" t="s">
        <v>102</v>
      </c>
      <c r="C138" s="166">
        <v>10921</v>
      </c>
      <c r="D138" s="166">
        <v>1059</v>
      </c>
      <c r="E138" s="166">
        <v>5407</v>
      </c>
      <c r="F138" s="166">
        <v>5730</v>
      </c>
      <c r="G138" s="166">
        <v>7207</v>
      </c>
      <c r="H138" s="166">
        <v>5945</v>
      </c>
      <c r="I138" s="166">
        <v>6925</v>
      </c>
      <c r="J138" s="181">
        <f>IFERROR(I138/H138-1,"-")</f>
        <v>0.16484440706476033</v>
      </c>
      <c r="K138" s="165">
        <f t="shared" si="50"/>
        <v>980</v>
      </c>
      <c r="L138" s="167">
        <f t="shared" si="49"/>
        <v>1.8706256398620194E-3</v>
      </c>
    </row>
    <row r="139" spans="1:12" x14ac:dyDescent="0.25">
      <c r="A139" s="1"/>
      <c r="B139" s="161" t="s">
        <v>109</v>
      </c>
      <c r="C139" s="162">
        <v>141517</v>
      </c>
      <c r="D139" s="162">
        <v>62968</v>
      </c>
      <c r="E139" s="162">
        <v>23117</v>
      </c>
      <c r="F139" s="162">
        <v>155523</v>
      </c>
      <c r="G139" s="162">
        <v>166949</v>
      </c>
      <c r="H139" s="162">
        <v>183867</v>
      </c>
      <c r="I139" s="162">
        <v>178593</v>
      </c>
      <c r="J139" s="180">
        <f>IFERROR(I139/H139-1,"-")</f>
        <v>-2.8683776860448096E-2</v>
      </c>
      <c r="K139" s="161">
        <f t="shared" si="50"/>
        <v>-5274</v>
      </c>
      <c r="L139" s="163">
        <f t="shared" si="49"/>
        <v>4.8242692404314461E-2</v>
      </c>
    </row>
    <row r="140" spans="1:12" s="57" customFormat="1" x14ac:dyDescent="0.25">
      <c r="B140" s="165" t="s">
        <v>112</v>
      </c>
      <c r="C140" s="166">
        <v>67665</v>
      </c>
      <c r="D140" s="166">
        <v>28766</v>
      </c>
      <c r="E140" s="166">
        <v>1277</v>
      </c>
      <c r="F140" s="166">
        <v>64768</v>
      </c>
      <c r="G140" s="166">
        <v>68685</v>
      </c>
      <c r="H140" s="166">
        <v>80755</v>
      </c>
      <c r="I140" s="166">
        <v>80745</v>
      </c>
      <c r="J140" s="181">
        <f t="shared" ref="J140:J147" si="51">IFERROR(I140/H140-1,"-")</f>
        <v>-1.2383134171256582E-4</v>
      </c>
      <c r="K140" s="165">
        <f t="shared" si="50"/>
        <v>-10</v>
      </c>
      <c r="L140" s="167">
        <f t="shared" si="49"/>
        <v>2.181135989756805E-2</v>
      </c>
    </row>
    <row r="141" spans="1:12" s="57" customFormat="1" x14ac:dyDescent="0.25">
      <c r="B141" s="165" t="s">
        <v>115</v>
      </c>
      <c r="C141" s="166">
        <v>9638</v>
      </c>
      <c r="D141" s="166">
        <v>4028</v>
      </c>
      <c r="E141" s="166">
        <v>2580</v>
      </c>
      <c r="F141" s="166">
        <v>10714</v>
      </c>
      <c r="G141" s="166">
        <v>14545</v>
      </c>
      <c r="H141" s="166">
        <v>16174</v>
      </c>
      <c r="I141" s="166">
        <v>15418</v>
      </c>
      <c r="J141" s="181">
        <f t="shared" si="51"/>
        <v>-4.6741684184493648E-2</v>
      </c>
      <c r="K141" s="165">
        <f t="shared" si="50"/>
        <v>-756</v>
      </c>
      <c r="L141" s="167">
        <f t="shared" si="49"/>
        <v>4.1648095473491142E-3</v>
      </c>
    </row>
    <row r="142" spans="1:12" x14ac:dyDescent="0.25">
      <c r="A142" s="1"/>
      <c r="B142" s="165" t="s">
        <v>118</v>
      </c>
      <c r="C142" s="166">
        <v>13604</v>
      </c>
      <c r="D142" s="166">
        <v>4260</v>
      </c>
      <c r="E142" s="166">
        <v>6339</v>
      </c>
      <c r="F142" s="166">
        <v>18935</v>
      </c>
      <c r="G142" s="166">
        <v>17089</v>
      </c>
      <c r="H142" s="166">
        <v>18300</v>
      </c>
      <c r="I142" s="166">
        <v>15889</v>
      </c>
      <c r="J142" s="181">
        <f t="shared" si="51"/>
        <v>-0.13174863387978142</v>
      </c>
      <c r="K142" s="165">
        <f t="shared" si="50"/>
        <v>-2411</v>
      </c>
      <c r="L142" s="167">
        <f t="shared" si="49"/>
        <v>4.2920391035043502E-3</v>
      </c>
    </row>
    <row r="143" spans="1:12" x14ac:dyDescent="0.25">
      <c r="A143" s="1"/>
      <c r="B143" s="165" t="s">
        <v>125</v>
      </c>
      <c r="C143" s="166">
        <v>3045</v>
      </c>
      <c r="D143" s="166">
        <v>933</v>
      </c>
      <c r="E143" s="166">
        <v>415</v>
      </c>
      <c r="F143" s="166">
        <v>7158</v>
      </c>
      <c r="G143" s="166">
        <v>6343</v>
      </c>
      <c r="H143" s="166">
        <v>4902</v>
      </c>
      <c r="I143" s="166">
        <v>4414</v>
      </c>
      <c r="J143" s="181">
        <f t="shared" si="51"/>
        <v>-9.9551203590371284E-2</v>
      </c>
      <c r="K143" s="165">
        <f t="shared" si="50"/>
        <v>-488</v>
      </c>
      <c r="L143" s="167">
        <f t="shared" si="49"/>
        <v>1.1923381334802822E-3</v>
      </c>
    </row>
    <row r="144" spans="1:12" x14ac:dyDescent="0.25">
      <c r="A144" s="1"/>
      <c r="B144" s="165" t="s">
        <v>121</v>
      </c>
      <c r="C144" s="166">
        <v>3046</v>
      </c>
      <c r="D144" s="166">
        <v>1112</v>
      </c>
      <c r="E144" s="166">
        <v>719</v>
      </c>
      <c r="F144" s="166">
        <v>3375</v>
      </c>
      <c r="G144" s="166">
        <v>3705</v>
      </c>
      <c r="H144" s="166">
        <v>4428</v>
      </c>
      <c r="I144" s="166">
        <v>3445</v>
      </c>
      <c r="J144" s="181">
        <f t="shared" si="51"/>
        <v>-0.221996386630533</v>
      </c>
      <c r="K144" s="165">
        <f t="shared" si="50"/>
        <v>-983</v>
      </c>
      <c r="L144" s="167">
        <f t="shared" si="49"/>
        <v>9.3058560712269418E-4</v>
      </c>
    </row>
    <row r="145" spans="1:12" x14ac:dyDescent="0.25">
      <c r="A145" s="1"/>
      <c r="B145" s="165" t="s">
        <v>130</v>
      </c>
      <c r="C145" s="166">
        <v>1881</v>
      </c>
      <c r="D145" s="166">
        <v>2356</v>
      </c>
      <c r="E145" s="166">
        <v>66</v>
      </c>
      <c r="F145" s="166">
        <v>2389</v>
      </c>
      <c r="G145" s="166">
        <v>2754</v>
      </c>
      <c r="H145" s="166">
        <v>2536</v>
      </c>
      <c r="I145" s="166">
        <v>2746</v>
      </c>
      <c r="J145" s="181">
        <f t="shared" si="51"/>
        <v>8.280757097791791E-2</v>
      </c>
      <c r="K145" s="165">
        <f t="shared" si="50"/>
        <v>210</v>
      </c>
      <c r="L145" s="167">
        <f t="shared" si="49"/>
        <v>7.417672212362607E-4</v>
      </c>
    </row>
    <row r="146" spans="1:12" x14ac:dyDescent="0.25">
      <c r="A146" s="164" t="s">
        <v>146</v>
      </c>
      <c r="B146" s="165" t="s">
        <v>133</v>
      </c>
      <c r="C146" s="166">
        <v>5501</v>
      </c>
      <c r="D146" s="166">
        <v>4700</v>
      </c>
      <c r="E146" s="166">
        <v>65</v>
      </c>
      <c r="F146" s="166">
        <v>1142</v>
      </c>
      <c r="G146" s="166">
        <v>2040</v>
      </c>
      <c r="H146" s="166">
        <v>1877</v>
      </c>
      <c r="I146" s="166">
        <v>1362</v>
      </c>
      <c r="J146" s="181">
        <f t="shared" si="51"/>
        <v>-0.27437400106553012</v>
      </c>
      <c r="K146" s="165">
        <f t="shared" si="50"/>
        <v>-515</v>
      </c>
      <c r="L146" s="167">
        <f t="shared" si="49"/>
        <v>3.679122197100463E-4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37137</v>
      </c>
      <c r="D147" s="171">
        <f t="shared" ref="D147:I147" si="53">D139-SUM(D140:D146)</f>
        <v>16813</v>
      </c>
      <c r="E147" s="171">
        <f t="shared" si="53"/>
        <v>11656</v>
      </c>
      <c r="F147" s="171">
        <f t="shared" si="53"/>
        <v>47042</v>
      </c>
      <c r="G147" s="171">
        <f t="shared" si="53"/>
        <v>51788</v>
      </c>
      <c r="H147" s="171">
        <f t="shared" si="53"/>
        <v>54895</v>
      </c>
      <c r="I147" s="171">
        <f t="shared" si="53"/>
        <v>54574</v>
      </c>
      <c r="J147" s="182">
        <f t="shared" si="51"/>
        <v>-5.8475270971855009E-3</v>
      </c>
      <c r="K147" s="170">
        <f>I147-H147</f>
        <v>-321</v>
      </c>
      <c r="L147" s="172">
        <f t="shared" si="49"/>
        <v>1.474188067434366E-2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86573</v>
      </c>
      <c r="D149" s="178">
        <v>29561</v>
      </c>
      <c r="E149" s="178">
        <v>29379</v>
      </c>
      <c r="F149" s="178">
        <v>70637</v>
      </c>
      <c r="G149" s="178">
        <v>81706</v>
      </c>
      <c r="H149" s="178">
        <v>84790</v>
      </c>
      <c r="I149" s="178">
        <v>81626</v>
      </c>
      <c r="J149" s="179">
        <f>IFERROR(I149/H149-1,"-")</f>
        <v>-3.7315721193536988E-2</v>
      </c>
      <c r="K149" s="178">
        <f>I149-H149</f>
        <v>-3164</v>
      </c>
      <c r="L149" s="179">
        <f t="shared" ref="L149:L161" si="54">I149/I$9</f>
        <v>2.2049341296660967E-2</v>
      </c>
    </row>
    <row r="150" spans="1:12" x14ac:dyDescent="0.25">
      <c r="A150" s="1" t="s">
        <v>98</v>
      </c>
      <c r="B150" s="161" t="s">
        <v>99</v>
      </c>
      <c r="C150" s="162">
        <v>37123</v>
      </c>
      <c r="D150" s="162">
        <v>10044</v>
      </c>
      <c r="E150" s="162">
        <v>19564</v>
      </c>
      <c r="F150" s="162">
        <v>36230</v>
      </c>
      <c r="G150" s="162">
        <v>39699</v>
      </c>
      <c r="H150" s="162">
        <v>37064</v>
      </c>
      <c r="I150" s="162">
        <v>33725</v>
      </c>
      <c r="J150" s="180">
        <f>IFERROR(I150/H150-1,"-")</f>
        <v>-9.0087416360889239E-2</v>
      </c>
      <c r="K150" s="161">
        <f t="shared" ref="K150:K160" si="55">I150-H150</f>
        <v>-3339</v>
      </c>
      <c r="L150" s="163">
        <f t="shared" si="54"/>
        <v>9.1100143977395822E-3</v>
      </c>
    </row>
    <row r="151" spans="1:12" x14ac:dyDescent="0.25">
      <c r="A151" s="164" t="s">
        <v>105</v>
      </c>
      <c r="B151" s="165" t="s">
        <v>105</v>
      </c>
      <c r="C151" s="166">
        <v>21495</v>
      </c>
      <c r="D151" s="166">
        <v>4891</v>
      </c>
      <c r="E151" s="166">
        <v>16551</v>
      </c>
      <c r="F151" s="166">
        <v>24996</v>
      </c>
      <c r="G151" s="166">
        <v>27627</v>
      </c>
      <c r="H151" s="166">
        <v>25005</v>
      </c>
      <c r="I151" s="166">
        <v>21099</v>
      </c>
      <c r="J151" s="181">
        <f>IFERROR(I151/H151-1,"-")</f>
        <v>-0.15620875824835034</v>
      </c>
      <c r="K151" s="165">
        <f t="shared" si="55"/>
        <v>-3906</v>
      </c>
      <c r="L151" s="167">
        <f t="shared" si="54"/>
        <v>5.699397888151444E-3</v>
      </c>
    </row>
    <row r="152" spans="1:12" x14ac:dyDescent="0.25">
      <c r="A152" s="164" t="s">
        <v>102</v>
      </c>
      <c r="B152" s="165" t="s">
        <v>102</v>
      </c>
      <c r="C152" s="166">
        <v>15628</v>
      </c>
      <c r="D152" s="166">
        <v>5153</v>
      </c>
      <c r="E152" s="166">
        <v>3013</v>
      </c>
      <c r="F152" s="166">
        <v>11234</v>
      </c>
      <c r="G152" s="166">
        <v>12072</v>
      </c>
      <c r="H152" s="166">
        <v>12059</v>
      </c>
      <c r="I152" s="166">
        <v>12626</v>
      </c>
      <c r="J152" s="181">
        <f>IFERROR(I152/H152-1,"-")</f>
        <v>4.7018824114769098E-2</v>
      </c>
      <c r="K152" s="165">
        <f t="shared" si="55"/>
        <v>567</v>
      </c>
      <c r="L152" s="167">
        <f t="shared" si="54"/>
        <v>3.4106165095881382E-3</v>
      </c>
    </row>
    <row r="153" spans="1:12" x14ac:dyDescent="0.25">
      <c r="A153" s="1"/>
      <c r="B153" s="161" t="s">
        <v>109</v>
      </c>
      <c r="C153" s="162">
        <v>49450</v>
      </c>
      <c r="D153" s="162">
        <v>19517</v>
      </c>
      <c r="E153" s="162">
        <v>9815</v>
      </c>
      <c r="F153" s="162">
        <v>34407</v>
      </c>
      <c r="G153" s="162">
        <v>42007</v>
      </c>
      <c r="H153" s="162">
        <v>47726</v>
      </c>
      <c r="I153" s="162">
        <v>47901</v>
      </c>
      <c r="J153" s="180">
        <f>IFERROR(I153/H153-1,"-")</f>
        <v>3.666764447051829E-3</v>
      </c>
      <c r="K153" s="161">
        <f t="shared" si="55"/>
        <v>175</v>
      </c>
      <c r="L153" s="163">
        <f t="shared" si="54"/>
        <v>1.2939326898921385E-2</v>
      </c>
    </row>
    <row r="154" spans="1:12" s="57" customFormat="1" x14ac:dyDescent="0.25">
      <c r="B154" s="165" t="s">
        <v>112</v>
      </c>
      <c r="C154" s="166">
        <v>15413</v>
      </c>
      <c r="D154" s="166">
        <v>5840</v>
      </c>
      <c r="E154" s="166">
        <v>417</v>
      </c>
      <c r="F154" s="166">
        <v>12398</v>
      </c>
      <c r="G154" s="166">
        <v>14250</v>
      </c>
      <c r="H154" s="166">
        <v>14900</v>
      </c>
      <c r="I154" s="166">
        <v>12262</v>
      </c>
      <c r="J154" s="181">
        <f t="shared" ref="J154:J161" si="56">IFERROR(I154/H154-1,"-")</f>
        <v>-0.17704697986577178</v>
      </c>
      <c r="K154" s="165">
        <f t="shared" si="55"/>
        <v>-2638</v>
      </c>
      <c r="L154" s="167">
        <f t="shared" si="54"/>
        <v>3.3122904831751742E-3</v>
      </c>
    </row>
    <row r="155" spans="1:12" s="57" customFormat="1" x14ac:dyDescent="0.25">
      <c r="B155" s="165" t="s">
        <v>115</v>
      </c>
      <c r="C155" s="166">
        <v>13912</v>
      </c>
      <c r="D155" s="166">
        <v>5801</v>
      </c>
      <c r="E155" s="166">
        <v>2092</v>
      </c>
      <c r="F155" s="166">
        <v>8032</v>
      </c>
      <c r="G155" s="166">
        <v>8533</v>
      </c>
      <c r="H155" s="166">
        <v>9147</v>
      </c>
      <c r="I155" s="166">
        <v>8766</v>
      </c>
      <c r="J155" s="181">
        <f t="shared" si="56"/>
        <v>-4.1653000983929211E-2</v>
      </c>
      <c r="K155" s="165">
        <f t="shared" si="55"/>
        <v>-381</v>
      </c>
      <c r="L155" s="167">
        <f t="shared" si="54"/>
        <v>2.3679284272968178E-3</v>
      </c>
    </row>
    <row r="156" spans="1:12" x14ac:dyDescent="0.25">
      <c r="A156" s="1"/>
      <c r="B156" s="165" t="s">
        <v>118</v>
      </c>
      <c r="C156" s="166">
        <v>6367</v>
      </c>
      <c r="D156" s="166">
        <v>2092</v>
      </c>
      <c r="E156" s="166">
        <v>2699</v>
      </c>
      <c r="F156" s="166">
        <v>3760</v>
      </c>
      <c r="G156" s="166">
        <v>6188</v>
      </c>
      <c r="H156" s="166">
        <v>7372</v>
      </c>
      <c r="I156" s="166">
        <v>11629</v>
      </c>
      <c r="J156" s="181">
        <f t="shared" si="56"/>
        <v>0.5774552360282148</v>
      </c>
      <c r="K156" s="165">
        <f t="shared" si="55"/>
        <v>4257</v>
      </c>
      <c r="L156" s="167">
        <f t="shared" si="54"/>
        <v>3.1413004427372454E-3</v>
      </c>
    </row>
    <row r="157" spans="1:12" x14ac:dyDescent="0.25">
      <c r="A157" s="1"/>
      <c r="B157" s="165" t="s">
        <v>125</v>
      </c>
      <c r="C157" s="166">
        <v>1001</v>
      </c>
      <c r="D157" s="166">
        <v>599</v>
      </c>
      <c r="E157" s="166">
        <v>298</v>
      </c>
      <c r="F157" s="166">
        <v>1009</v>
      </c>
      <c r="G157" s="166">
        <v>1267</v>
      </c>
      <c r="H157" s="166">
        <v>1838</v>
      </c>
      <c r="I157" s="166">
        <v>1634</v>
      </c>
      <c r="J157" s="181">
        <f t="shared" si="56"/>
        <v>-0.11099020674646354</v>
      </c>
      <c r="K157" s="165">
        <f t="shared" si="55"/>
        <v>-204</v>
      </c>
      <c r="L157" s="167">
        <f t="shared" si="54"/>
        <v>4.4138661307357974E-4</v>
      </c>
    </row>
    <row r="158" spans="1:12" x14ac:dyDescent="0.25">
      <c r="A158" s="1"/>
      <c r="B158" s="165" t="s">
        <v>121</v>
      </c>
      <c r="C158" s="166">
        <v>1841</v>
      </c>
      <c r="D158" s="166">
        <v>736</v>
      </c>
      <c r="E158" s="166">
        <v>537</v>
      </c>
      <c r="F158" s="166">
        <v>1979</v>
      </c>
      <c r="G158" s="166">
        <v>2077</v>
      </c>
      <c r="H158" s="166">
        <v>2145</v>
      </c>
      <c r="I158" s="166">
        <v>1766</v>
      </c>
      <c r="J158" s="181">
        <f t="shared" si="56"/>
        <v>-0.17668997668997666</v>
      </c>
      <c r="K158" s="165">
        <f t="shared" si="55"/>
        <v>-379</v>
      </c>
      <c r="L158" s="167">
        <f t="shared" si="54"/>
        <v>4.7704330397058863E-4</v>
      </c>
    </row>
    <row r="159" spans="1:12" x14ac:dyDescent="0.25">
      <c r="A159" s="1"/>
      <c r="B159" s="165" t="s">
        <v>130</v>
      </c>
      <c r="C159" s="166">
        <v>409</v>
      </c>
      <c r="D159" s="166">
        <v>432</v>
      </c>
      <c r="E159" s="166">
        <v>29</v>
      </c>
      <c r="F159" s="166">
        <v>312</v>
      </c>
      <c r="G159" s="166">
        <v>503</v>
      </c>
      <c r="H159" s="166">
        <v>358</v>
      </c>
      <c r="I159" s="166">
        <v>338</v>
      </c>
      <c r="J159" s="181">
        <f t="shared" si="56"/>
        <v>-5.5865921787709549E-2</v>
      </c>
      <c r="K159" s="165">
        <f t="shared" si="55"/>
        <v>-20</v>
      </c>
      <c r="L159" s="167">
        <f t="shared" si="54"/>
        <v>9.1302738812037916E-5</v>
      </c>
    </row>
    <row r="160" spans="1:12" x14ac:dyDescent="0.25">
      <c r="A160" s="164" t="s">
        <v>146</v>
      </c>
      <c r="B160" s="165" t="s">
        <v>133</v>
      </c>
      <c r="C160" s="166">
        <v>819</v>
      </c>
      <c r="D160" s="166">
        <v>575</v>
      </c>
      <c r="E160" s="166">
        <v>69</v>
      </c>
      <c r="F160" s="166">
        <v>514</v>
      </c>
      <c r="G160" s="166">
        <v>686</v>
      </c>
      <c r="H160" s="166">
        <v>598</v>
      </c>
      <c r="I160" s="166">
        <v>492</v>
      </c>
      <c r="J160" s="181">
        <f t="shared" si="56"/>
        <v>-0.17725752508361203</v>
      </c>
      <c r="K160" s="165">
        <f t="shared" si="55"/>
        <v>-106</v>
      </c>
      <c r="L160" s="167">
        <f t="shared" si="54"/>
        <v>1.3290221152521494E-4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9688</v>
      </c>
      <c r="D161" s="171">
        <f t="shared" ref="D161:I161" si="58">D153-SUM(D154:D160)</f>
        <v>3442</v>
      </c>
      <c r="E161" s="171">
        <f t="shared" si="58"/>
        <v>3674</v>
      </c>
      <c r="F161" s="171">
        <f t="shared" si="58"/>
        <v>6403</v>
      </c>
      <c r="G161" s="171">
        <f t="shared" si="58"/>
        <v>8503</v>
      </c>
      <c r="H161" s="171">
        <f t="shared" si="58"/>
        <v>11368</v>
      </c>
      <c r="I161" s="171">
        <f t="shared" si="58"/>
        <v>11014</v>
      </c>
      <c r="J161" s="182">
        <f t="shared" si="56"/>
        <v>-3.114004222378608E-2</v>
      </c>
      <c r="K161" s="170">
        <f>I161-H161</f>
        <v>-354</v>
      </c>
      <c r="L161" s="172">
        <f t="shared" si="54"/>
        <v>2.9751726783307265E-3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1A9EE-280E-4F99-ADC9-0A3D5B1C69D4}">
  <sheetPr>
    <tabColor rgb="FFBB5C0D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A789-9FC5-481A-A149-33C83EA5799B}">
  <sheetPr>
    <tabColor rgb="FFF29140"/>
  </sheetPr>
  <dimension ref="A4:O270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21024</v>
      </c>
      <c r="D9" s="121">
        <v>-0.1447052601602864</v>
      </c>
      <c r="E9" s="120">
        <v>2960</v>
      </c>
      <c r="F9" s="121">
        <f t="shared" ref="F9:L21" si="4">IFERROR(E9/C9-1,"-")</f>
        <v>-0.85920852359208522</v>
      </c>
      <c r="G9" s="120">
        <v>13922</v>
      </c>
      <c r="H9" s="121">
        <f t="shared" si="4"/>
        <v>3.7033783783783782</v>
      </c>
      <c r="I9" s="120">
        <v>17982</v>
      </c>
      <c r="J9" s="121">
        <f t="shared" si="4"/>
        <v>0.29162476655652925</v>
      </c>
      <c r="K9" s="120">
        <v>21297</v>
      </c>
      <c r="L9" s="121">
        <f t="shared" si="4"/>
        <v>0.18435101768435103</v>
      </c>
      <c r="M9" s="120">
        <v>21020</v>
      </c>
      <c r="N9" s="121">
        <f>IFERROR(M9/K9-1,"-")</f>
        <v>-1.3006526740855562E-2</v>
      </c>
    </row>
    <row r="10" spans="1:15" x14ac:dyDescent="0.25">
      <c r="A10" s="1" t="s">
        <v>74</v>
      </c>
      <c r="B10" s="119" t="s">
        <v>75</v>
      </c>
      <c r="C10" s="120">
        <v>20377</v>
      </c>
      <c r="D10" s="121">
        <v>2.4793804063568681E-2</v>
      </c>
      <c r="E10" s="120">
        <v>2006</v>
      </c>
      <c r="F10" s="121">
        <f t="shared" si="4"/>
        <v>-0.90155567551651372</v>
      </c>
      <c r="G10" s="120">
        <v>13217</v>
      </c>
      <c r="H10" s="121">
        <f t="shared" si="4"/>
        <v>5.5887337986041876</v>
      </c>
      <c r="I10" s="120">
        <v>16181</v>
      </c>
      <c r="J10" s="121">
        <f t="shared" si="4"/>
        <v>0.22425663917681771</v>
      </c>
      <c r="K10" s="120">
        <v>18659</v>
      </c>
      <c r="L10" s="121">
        <f t="shared" si="4"/>
        <v>0.1531425746245596</v>
      </c>
      <c r="M10" s="120">
        <v>17956</v>
      </c>
      <c r="N10" s="121">
        <f t="shared" ref="N10:N15" si="5">IFERROR(M10/K10-1,"-")</f>
        <v>-3.7676188434535574E-2</v>
      </c>
    </row>
    <row r="11" spans="1:15" x14ac:dyDescent="0.25">
      <c r="A11" s="1" t="s">
        <v>76</v>
      </c>
      <c r="B11" s="119" t="s">
        <v>77</v>
      </c>
      <c r="C11" s="120">
        <v>12337</v>
      </c>
      <c r="D11" s="121">
        <v>-0.48828238417188596</v>
      </c>
      <c r="E11" s="120">
        <v>3881</v>
      </c>
      <c r="F11" s="121">
        <f t="shared" si="4"/>
        <v>-0.68541784874766964</v>
      </c>
      <c r="G11" s="120">
        <v>17020</v>
      </c>
      <c r="H11" s="121">
        <f t="shared" si="4"/>
        <v>3.3854676629734604</v>
      </c>
      <c r="I11" s="120">
        <v>18269</v>
      </c>
      <c r="J11" s="121">
        <f t="shared" si="4"/>
        <v>7.3384253819036349E-2</v>
      </c>
      <c r="K11" s="120">
        <v>20797</v>
      </c>
      <c r="L11" s="121">
        <f t="shared" si="4"/>
        <v>0.13837648475559683</v>
      </c>
      <c r="M11" s="120">
        <v>17777</v>
      </c>
      <c r="N11" s="121">
        <f t="shared" si="5"/>
        <v>-0.14521325191133339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3601</v>
      </c>
      <c r="F12" s="121" t="str">
        <f t="shared" si="4"/>
        <v>-</v>
      </c>
      <c r="G12" s="120">
        <v>12113</v>
      </c>
      <c r="H12" s="121">
        <f t="shared" si="4"/>
        <v>2.3637878367120244</v>
      </c>
      <c r="I12" s="120">
        <v>13117</v>
      </c>
      <c r="J12" s="121">
        <f t="shared" si="4"/>
        <v>8.2886155370263337E-2</v>
      </c>
      <c r="K12" s="120">
        <v>14586</v>
      </c>
      <c r="L12" s="121">
        <f t="shared" si="4"/>
        <v>0.11199207135778</v>
      </c>
      <c r="M12" s="120">
        <v>13911</v>
      </c>
      <c r="N12" s="121">
        <f t="shared" si="5"/>
        <v>-4.6277252159605098E-2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3321</v>
      </c>
      <c r="F13" s="121" t="str">
        <f t="shared" si="4"/>
        <v>-</v>
      </c>
      <c r="G13" s="120">
        <v>11098</v>
      </c>
      <c r="H13" s="121">
        <f t="shared" si="4"/>
        <v>2.3417645287563986</v>
      </c>
      <c r="I13" s="120">
        <v>10740</v>
      </c>
      <c r="J13" s="121">
        <f t="shared" si="4"/>
        <v>-3.2258064516129004E-2</v>
      </c>
      <c r="K13" s="120">
        <v>7817</v>
      </c>
      <c r="L13" s="121">
        <f t="shared" si="4"/>
        <v>-0.27216014897579144</v>
      </c>
      <c r="M13" s="120">
        <v>10049</v>
      </c>
      <c r="N13" s="121">
        <f t="shared" si="5"/>
        <v>0.28553153383651009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5772</v>
      </c>
      <c r="F14" s="121" t="str">
        <f t="shared" si="4"/>
        <v>-</v>
      </c>
      <c r="G14" s="120">
        <v>11814</v>
      </c>
      <c r="H14" s="121">
        <f t="shared" si="4"/>
        <v>1.0467775467775469</v>
      </c>
      <c r="I14" s="120">
        <v>11134</v>
      </c>
      <c r="J14" s="121">
        <f t="shared" si="4"/>
        <v>-5.7558828508549209E-2</v>
      </c>
      <c r="K14" s="120">
        <v>12283</v>
      </c>
      <c r="L14" s="121">
        <f t="shared" si="4"/>
        <v>0.10319741332854315</v>
      </c>
      <c r="M14" s="120">
        <v>17483</v>
      </c>
      <c r="N14" s="121">
        <f t="shared" si="5"/>
        <v>0.42334934462264928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8689</v>
      </c>
      <c r="F15" s="121" t="str">
        <f t="shared" si="4"/>
        <v>-</v>
      </c>
      <c r="G15" s="120">
        <v>11471</v>
      </c>
      <c r="H15" s="121">
        <f t="shared" si="4"/>
        <v>0.32017493382437556</v>
      </c>
      <c r="I15" s="120">
        <v>10514</v>
      </c>
      <c r="J15" s="121">
        <f t="shared" si="4"/>
        <v>-8.3427774387586084E-2</v>
      </c>
      <c r="K15" s="120">
        <v>12513</v>
      </c>
      <c r="L15" s="121">
        <f t="shared" si="4"/>
        <v>0.1901274491154652</v>
      </c>
      <c r="M15" s="120">
        <v>13153</v>
      </c>
      <c r="N15" s="121">
        <f t="shared" si="5"/>
        <v>5.11468073203869E-2</v>
      </c>
    </row>
    <row r="16" spans="1:15" x14ac:dyDescent="0.25">
      <c r="A16" s="1" t="s">
        <v>86</v>
      </c>
      <c r="B16" s="119" t="s">
        <v>87</v>
      </c>
      <c r="C16" s="120">
        <v>3632</v>
      </c>
      <c r="D16" s="121">
        <v>-0.7811784552355705</v>
      </c>
      <c r="E16" s="120">
        <v>10607</v>
      </c>
      <c r="F16" s="121">
        <f t="shared" si="4"/>
        <v>1.920429515418502</v>
      </c>
      <c r="G16" s="120">
        <v>14845</v>
      </c>
      <c r="H16" s="121">
        <f t="shared" si="4"/>
        <v>0.39954746865277646</v>
      </c>
      <c r="I16" s="120">
        <v>12529</v>
      </c>
      <c r="J16" s="121">
        <f t="shared" si="4"/>
        <v>-0.15601212529471198</v>
      </c>
      <c r="K16" s="120">
        <v>16653</v>
      </c>
      <c r="L16" s="121">
        <f t="shared" si="4"/>
        <v>0.32915635725117731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1029</v>
      </c>
      <c r="D17" s="121">
        <v>-0.94968215158924207</v>
      </c>
      <c r="E17" s="120">
        <v>12114</v>
      </c>
      <c r="F17" s="121">
        <f t="shared" si="4"/>
        <v>10.772594752186588</v>
      </c>
      <c r="G17" s="120">
        <v>13618</v>
      </c>
      <c r="H17" s="121">
        <f t="shared" si="4"/>
        <v>0.12415387155357438</v>
      </c>
      <c r="I17" s="120">
        <v>13736</v>
      </c>
      <c r="J17" s="121">
        <f t="shared" si="4"/>
        <v>8.6650022029666207E-3</v>
      </c>
      <c r="K17" s="120">
        <v>17692</v>
      </c>
      <c r="L17" s="121">
        <f t="shared" si="4"/>
        <v>0.28800232964472916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1107</v>
      </c>
      <c r="D18" s="121">
        <v>-0.94048707058760284</v>
      </c>
      <c r="E18" s="120">
        <v>14521</v>
      </c>
      <c r="F18" s="121">
        <f t="shared" si="4"/>
        <v>12.117434507678411</v>
      </c>
      <c r="G18" s="120">
        <v>14638</v>
      </c>
      <c r="H18" s="121">
        <f t="shared" si="4"/>
        <v>8.0572963294538447E-3</v>
      </c>
      <c r="I18" s="120">
        <v>17811</v>
      </c>
      <c r="J18" s="121">
        <f t="shared" si="4"/>
        <v>0.21676458532586418</v>
      </c>
      <c r="K18" s="120">
        <v>17886</v>
      </c>
      <c r="L18" s="121">
        <f t="shared" si="4"/>
        <v>4.2108809162877403E-3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2386</v>
      </c>
      <c r="D19" s="121">
        <v>-0.89521760133503137</v>
      </c>
      <c r="E19" s="120">
        <v>16459</v>
      </c>
      <c r="F19" s="121">
        <f t="shared" si="4"/>
        <v>5.8981559094719191</v>
      </c>
      <c r="G19" s="120">
        <v>16513</v>
      </c>
      <c r="H19" s="121">
        <f t="shared" si="4"/>
        <v>3.2808797618324448E-3</v>
      </c>
      <c r="I19" s="120">
        <v>20095</v>
      </c>
      <c r="J19" s="121">
        <f t="shared" si="4"/>
        <v>0.21692000242233389</v>
      </c>
      <c r="K19" s="120">
        <v>15945</v>
      </c>
      <c r="L19" s="121">
        <f t="shared" si="4"/>
        <v>-0.20651903458571785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3004</v>
      </c>
      <c r="D20" s="121">
        <v>-0.86338623857383234</v>
      </c>
      <c r="E20" s="120">
        <v>14831</v>
      </c>
      <c r="F20" s="121">
        <f t="shared" si="4"/>
        <v>3.9370838881491341</v>
      </c>
      <c r="G20" s="120">
        <v>18070</v>
      </c>
      <c r="H20" s="121">
        <f t="shared" si="4"/>
        <v>0.21839390465915987</v>
      </c>
      <c r="I20" s="120">
        <v>19927</v>
      </c>
      <c r="J20" s="121">
        <f t="shared" si="4"/>
        <v>0.1027670171555064</v>
      </c>
      <c r="K20" s="120">
        <v>18514</v>
      </c>
      <c r="L20" s="121">
        <f t="shared" si="4"/>
        <v>-7.090881718271691E-2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65275</v>
      </c>
      <c r="D21" s="124">
        <v>-0.72198205181717889</v>
      </c>
      <c r="E21" s="123">
        <v>98762</v>
      </c>
      <c r="F21" s="124">
        <f t="shared" si="4"/>
        <v>0.51301417081577938</v>
      </c>
      <c r="G21" s="123">
        <v>168339</v>
      </c>
      <c r="H21" s="124">
        <f t="shared" si="4"/>
        <v>0.70449160608331129</v>
      </c>
      <c r="I21" s="123">
        <v>182035</v>
      </c>
      <c r="J21" s="124">
        <f t="shared" si="4"/>
        <v>8.1359637398344953E-2</v>
      </c>
      <c r="K21" s="123">
        <v>194642</v>
      </c>
      <c r="L21" s="124">
        <f t="shared" si="4"/>
        <v>6.925591232455286E-2</v>
      </c>
      <c r="M21" s="123">
        <v>111349</v>
      </c>
      <c r="N21" s="124">
        <v>3.146768934341182E-2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252</v>
      </c>
      <c r="G30" s="118" t="s">
        <v>71</v>
      </c>
      <c r="H30" s="117" t="s">
        <v>252</v>
      </c>
      <c r="I30" s="118" t="s">
        <v>71</v>
      </c>
      <c r="J30" s="117" t="s">
        <v>252</v>
      </c>
      <c r="K30" s="118" t="s">
        <v>71</v>
      </c>
      <c r="L30" s="117" t="s">
        <v>252</v>
      </c>
      <c r="M30" s="118" t="s">
        <v>71</v>
      </c>
      <c r="N30" s="117" t="s">
        <v>277</v>
      </c>
    </row>
    <row r="31" spans="1:15" x14ac:dyDescent="0.25">
      <c r="B31" s="119" t="s">
        <v>73</v>
      </c>
      <c r="C31" s="120">
        <v>1214</v>
      </c>
      <c r="D31" s="121">
        <v>-0.45067873303167416</v>
      </c>
      <c r="E31" s="120">
        <v>520</v>
      </c>
      <c r="F31" s="121">
        <f t="shared" ref="F31:L43" si="6">IFERROR(E31/C31-1,"-")</f>
        <v>-0.57166392092257001</v>
      </c>
      <c r="G31" s="120">
        <v>942</v>
      </c>
      <c r="H31" s="121">
        <f t="shared" si="6"/>
        <v>0.81153846153846154</v>
      </c>
      <c r="I31" s="120">
        <v>6722</v>
      </c>
      <c r="J31" s="121">
        <f t="shared" si="6"/>
        <v>6.1358811040339702</v>
      </c>
      <c r="K31" s="120">
        <v>1440</v>
      </c>
      <c r="L31" s="121">
        <f t="shared" si="6"/>
        <v>-0.78577804224933057</v>
      </c>
      <c r="M31" s="120">
        <v>2799</v>
      </c>
      <c r="N31" s="121">
        <f t="shared" ref="N31:N37" si="7">IFERROR(M31/K31-1,"-")</f>
        <v>0.94375000000000009</v>
      </c>
    </row>
    <row r="32" spans="1:15" x14ac:dyDescent="0.25">
      <c r="B32" s="119" t="s">
        <v>75</v>
      </c>
      <c r="C32" s="120">
        <v>904</v>
      </c>
      <c r="D32" s="121">
        <v>-0.52793733681462141</v>
      </c>
      <c r="E32" s="120">
        <v>511</v>
      </c>
      <c r="F32" s="121">
        <f t="shared" si="6"/>
        <v>-0.43473451327433632</v>
      </c>
      <c r="G32" s="120">
        <v>610</v>
      </c>
      <c r="H32" s="121">
        <f t="shared" si="6"/>
        <v>0.19373776908023488</v>
      </c>
      <c r="I32" s="120">
        <v>3306</v>
      </c>
      <c r="J32" s="121">
        <f t="shared" si="6"/>
        <v>4.4196721311475411</v>
      </c>
      <c r="K32" s="120">
        <v>2089</v>
      </c>
      <c r="L32" s="121">
        <f t="shared" si="6"/>
        <v>-0.36811857229280098</v>
      </c>
      <c r="M32" s="120">
        <v>1561</v>
      </c>
      <c r="N32" s="121">
        <f t="shared" si="7"/>
        <v>-0.25275251316419345</v>
      </c>
    </row>
    <row r="33" spans="2:15" x14ac:dyDescent="0.25">
      <c r="B33" s="119" t="s">
        <v>77</v>
      </c>
      <c r="C33" s="120">
        <v>787</v>
      </c>
      <c r="D33" s="121">
        <v>-0.6325863678804855</v>
      </c>
      <c r="E33" s="120">
        <v>731</v>
      </c>
      <c r="F33" s="121">
        <f t="shared" si="6"/>
        <v>-7.1156289707751008E-2</v>
      </c>
      <c r="G33" s="120">
        <v>1784</v>
      </c>
      <c r="H33" s="121">
        <f t="shared" si="6"/>
        <v>1.4404924760601916</v>
      </c>
      <c r="I33" s="120">
        <v>3072</v>
      </c>
      <c r="J33" s="121">
        <f t="shared" si="6"/>
        <v>0.72197309417040367</v>
      </c>
      <c r="K33" s="120">
        <v>4827</v>
      </c>
      <c r="L33" s="121">
        <f t="shared" si="6"/>
        <v>0.5712890625</v>
      </c>
      <c r="M33" s="120">
        <v>1575</v>
      </c>
      <c r="N33" s="121">
        <f t="shared" si="7"/>
        <v>-0.67371037911746434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712</v>
      </c>
      <c r="F34" s="121" t="str">
        <f t="shared" si="6"/>
        <v>-</v>
      </c>
      <c r="G34" s="120">
        <v>903</v>
      </c>
      <c r="H34" s="121">
        <f t="shared" si="6"/>
        <v>0.26825842696629221</v>
      </c>
      <c r="I34" s="120">
        <v>3399</v>
      </c>
      <c r="J34" s="121">
        <f t="shared" si="6"/>
        <v>2.7641196013289036</v>
      </c>
      <c r="K34" s="120">
        <v>2132</v>
      </c>
      <c r="L34" s="121">
        <f t="shared" si="6"/>
        <v>-0.37275669314504267</v>
      </c>
      <c r="M34" s="120">
        <v>1288</v>
      </c>
      <c r="N34" s="121">
        <f t="shared" si="7"/>
        <v>-0.39587242026266412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793</v>
      </c>
      <c r="F35" s="121" t="str">
        <f t="shared" si="6"/>
        <v>-</v>
      </c>
      <c r="G35" s="120">
        <v>1407</v>
      </c>
      <c r="H35" s="121">
        <f t="shared" si="6"/>
        <v>0.77427490542244648</v>
      </c>
      <c r="I35" s="120">
        <v>3612</v>
      </c>
      <c r="J35" s="121">
        <f t="shared" si="6"/>
        <v>1.5671641791044775</v>
      </c>
      <c r="K35" s="120">
        <v>1512</v>
      </c>
      <c r="L35" s="121">
        <f t="shared" si="6"/>
        <v>-0.58139534883720922</v>
      </c>
      <c r="M35" s="120">
        <v>1280</v>
      </c>
      <c r="N35" s="121">
        <f t="shared" si="7"/>
        <v>-0.15343915343915349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2003</v>
      </c>
      <c r="F36" s="121" t="str">
        <f t="shared" si="6"/>
        <v>-</v>
      </c>
      <c r="G36" s="120">
        <v>1369</v>
      </c>
      <c r="H36" s="121">
        <f t="shared" si="6"/>
        <v>-0.31652521218172736</v>
      </c>
      <c r="I36" s="120">
        <v>2638</v>
      </c>
      <c r="J36" s="121">
        <f t="shared" si="6"/>
        <v>0.92695398100803517</v>
      </c>
      <c r="K36" s="120">
        <v>1891</v>
      </c>
      <c r="L36" s="121">
        <f t="shared" si="6"/>
        <v>-0.28316906747536008</v>
      </c>
      <c r="M36" s="120">
        <v>5317</v>
      </c>
      <c r="N36" s="121">
        <f t="shared" si="7"/>
        <v>1.8117398202009518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2615</v>
      </c>
      <c r="F37" s="121" t="str">
        <f t="shared" si="6"/>
        <v>-</v>
      </c>
      <c r="G37" s="120">
        <v>1203</v>
      </c>
      <c r="H37" s="121">
        <f t="shared" si="6"/>
        <v>-0.539961759082218</v>
      </c>
      <c r="I37" s="120">
        <v>2644</v>
      </c>
      <c r="J37" s="121">
        <f t="shared" si="6"/>
        <v>1.1978387364921033</v>
      </c>
      <c r="K37" s="120">
        <v>2110</v>
      </c>
      <c r="L37" s="121">
        <f t="shared" si="6"/>
        <v>-0.20196671709531011</v>
      </c>
      <c r="M37" s="120">
        <v>1671</v>
      </c>
      <c r="N37" s="121">
        <f t="shared" si="7"/>
        <v>-0.20805687203791468</v>
      </c>
    </row>
    <row r="38" spans="2:15" x14ac:dyDescent="0.25">
      <c r="B38" s="119" t="s">
        <v>87</v>
      </c>
      <c r="C38" s="120">
        <v>2492</v>
      </c>
      <c r="D38" s="121">
        <v>-0.29524886877828049</v>
      </c>
      <c r="E38" s="120">
        <v>3375</v>
      </c>
      <c r="F38" s="121">
        <f t="shared" si="6"/>
        <v>0.3543338683788122</v>
      </c>
      <c r="G38" s="120">
        <v>3184</v>
      </c>
      <c r="H38" s="121">
        <f t="shared" si="6"/>
        <v>-5.6592592592592639E-2</v>
      </c>
      <c r="I38" s="120">
        <v>2887</v>
      </c>
      <c r="J38" s="121">
        <f t="shared" si="6"/>
        <v>-9.3278894472361817E-2</v>
      </c>
      <c r="K38" s="120">
        <v>2116</v>
      </c>
      <c r="L38" s="121">
        <f t="shared" si="6"/>
        <v>-0.26705923103567719</v>
      </c>
      <c r="M38" s="120"/>
      <c r="N38" s="121"/>
    </row>
    <row r="39" spans="2:15" x14ac:dyDescent="0.25">
      <c r="B39" s="119" t="s">
        <v>89</v>
      </c>
      <c r="C39" s="120">
        <v>485</v>
      </c>
      <c r="D39" s="121">
        <v>-0.8847707293894036</v>
      </c>
      <c r="E39" s="120">
        <v>2108</v>
      </c>
      <c r="F39" s="121">
        <f t="shared" si="6"/>
        <v>3.3463917525773192</v>
      </c>
      <c r="G39" s="120">
        <v>1825</v>
      </c>
      <c r="H39" s="121">
        <f t="shared" si="6"/>
        <v>-0.13425047438330173</v>
      </c>
      <c r="I39" s="120">
        <v>3190</v>
      </c>
      <c r="J39" s="121">
        <f t="shared" si="6"/>
        <v>0.74794520547945198</v>
      </c>
      <c r="K39" s="120">
        <v>2770</v>
      </c>
      <c r="L39" s="121">
        <f t="shared" si="6"/>
        <v>-0.13166144200626961</v>
      </c>
      <c r="M39" s="120"/>
      <c r="N39" s="121"/>
    </row>
    <row r="40" spans="2:15" x14ac:dyDescent="0.25">
      <c r="B40" s="119" t="s">
        <v>91</v>
      </c>
      <c r="C40" s="120">
        <v>528</v>
      </c>
      <c r="D40" s="121">
        <v>-0.85506450727422456</v>
      </c>
      <c r="E40" s="120">
        <v>2051</v>
      </c>
      <c r="F40" s="121">
        <f t="shared" si="6"/>
        <v>2.8844696969696968</v>
      </c>
      <c r="G40" s="120">
        <v>2115</v>
      </c>
      <c r="H40" s="121">
        <f t="shared" si="6"/>
        <v>3.1204290589956107E-2</v>
      </c>
      <c r="I40" s="120">
        <v>2565</v>
      </c>
      <c r="J40" s="121">
        <f t="shared" si="6"/>
        <v>0.2127659574468086</v>
      </c>
      <c r="K40" s="120">
        <v>2189</v>
      </c>
      <c r="L40" s="121">
        <f t="shared" si="6"/>
        <v>-0.14658869395711505</v>
      </c>
      <c r="M40" s="120"/>
      <c r="N40" s="121"/>
    </row>
    <row r="41" spans="2:15" x14ac:dyDescent="0.25">
      <c r="B41" s="119" t="s">
        <v>93</v>
      </c>
      <c r="C41" s="120">
        <v>509</v>
      </c>
      <c r="D41" s="121">
        <v>-0.70980615735461794</v>
      </c>
      <c r="E41" s="120">
        <v>807</v>
      </c>
      <c r="F41" s="121">
        <f t="shared" si="6"/>
        <v>0.58546168958742628</v>
      </c>
      <c r="G41" s="120">
        <v>2957</v>
      </c>
      <c r="H41" s="121">
        <f t="shared" si="6"/>
        <v>2.6641883519206941</v>
      </c>
      <c r="I41" s="120">
        <v>2171</v>
      </c>
      <c r="J41" s="121">
        <f t="shared" si="6"/>
        <v>-0.26580994250930001</v>
      </c>
      <c r="K41" s="120">
        <v>682</v>
      </c>
      <c r="L41" s="121">
        <f t="shared" si="6"/>
        <v>-0.6858590511285122</v>
      </c>
      <c r="M41" s="120"/>
      <c r="N41" s="121"/>
    </row>
    <row r="42" spans="2:15" x14ac:dyDescent="0.25">
      <c r="B42" s="119" t="s">
        <v>95</v>
      </c>
      <c r="C42" s="120">
        <v>9</v>
      </c>
      <c r="D42" s="121">
        <v>-0.99235344095157174</v>
      </c>
      <c r="E42" s="120">
        <v>1060</v>
      </c>
      <c r="F42" s="121">
        <f t="shared" si="6"/>
        <v>116.77777777777777</v>
      </c>
      <c r="G42" s="120">
        <v>2919</v>
      </c>
      <c r="H42" s="121">
        <f t="shared" si="6"/>
        <v>1.7537735849056606</v>
      </c>
      <c r="I42" s="120">
        <v>4029</v>
      </c>
      <c r="J42" s="121">
        <f t="shared" si="6"/>
        <v>0.38026721479958892</v>
      </c>
      <c r="K42" s="120">
        <v>2061</v>
      </c>
      <c r="L42" s="121">
        <f t="shared" si="6"/>
        <v>-0.4884586746090841</v>
      </c>
      <c r="M42" s="120"/>
      <c r="N42" s="121"/>
    </row>
    <row r="43" spans="2:15" ht="15.75" x14ac:dyDescent="0.25">
      <c r="B43" s="122" t="s">
        <v>32</v>
      </c>
      <c r="C43" s="123">
        <v>6950</v>
      </c>
      <c r="D43" s="124">
        <v>-0.77558203364654976</v>
      </c>
      <c r="E43" s="123">
        <v>17286</v>
      </c>
      <c r="F43" s="124">
        <f t="shared" si="6"/>
        <v>1.4871942446043165</v>
      </c>
      <c r="G43" s="123">
        <v>21218</v>
      </c>
      <c r="H43" s="124">
        <f t="shared" si="6"/>
        <v>0.2274673145898416</v>
      </c>
      <c r="I43" s="123">
        <v>40235</v>
      </c>
      <c r="J43" s="124">
        <f t="shared" si="6"/>
        <v>0.89626732019983035</v>
      </c>
      <c r="K43" s="123">
        <v>25819</v>
      </c>
      <c r="L43" s="124">
        <f t="shared" si="6"/>
        <v>-0.35829501677643838</v>
      </c>
      <c r="M43" s="123">
        <v>15491</v>
      </c>
      <c r="N43" s="124">
        <v>-3.1873007937003983E-2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252</v>
      </c>
      <c r="G52" s="118" t="s">
        <v>71</v>
      </c>
      <c r="H52" s="117" t="s">
        <v>252</v>
      </c>
      <c r="I52" s="118" t="s">
        <v>71</v>
      </c>
      <c r="J52" s="117" t="s">
        <v>252</v>
      </c>
      <c r="K52" s="118" t="s">
        <v>71</v>
      </c>
      <c r="L52" s="117" t="s">
        <v>252</v>
      </c>
      <c r="M52" s="118" t="s">
        <v>71</v>
      </c>
      <c r="N52" s="117" t="s">
        <v>277</v>
      </c>
    </row>
    <row r="53" spans="1:15" x14ac:dyDescent="0.25">
      <c r="A53" s="1">
        <v>1</v>
      </c>
      <c r="B53" s="119" t="s">
        <v>73</v>
      </c>
      <c r="C53" s="120">
        <v>563</v>
      </c>
      <c r="D53" s="121">
        <v>-0.57796101949025491</v>
      </c>
      <c r="E53" s="120">
        <v>258</v>
      </c>
      <c r="F53" s="121">
        <f>IFERROR(E53/C53-1,"-")</f>
        <v>-0.54174067495559508</v>
      </c>
      <c r="G53" s="120">
        <v>843</v>
      </c>
      <c r="H53" s="121">
        <f>IFERROR(G53/E53-1,"-")</f>
        <v>2.2674418604651163</v>
      </c>
      <c r="I53" s="120">
        <v>1740</v>
      </c>
      <c r="J53" s="121">
        <f>IFERROR(I53/G53-1,"-")</f>
        <v>1.0640569395017794</v>
      </c>
      <c r="K53" s="120">
        <v>940</v>
      </c>
      <c r="L53" s="121">
        <f>IFERROR(K53/I53-1,"-")</f>
        <v>-0.45977011494252873</v>
      </c>
      <c r="M53" s="120">
        <v>1491</v>
      </c>
      <c r="N53" s="121">
        <f t="shared" ref="N53:N59" si="8">IFERROR(M53/K53-1,"-")</f>
        <v>0.58617021276595738</v>
      </c>
    </row>
    <row r="54" spans="1:15" x14ac:dyDescent="0.25">
      <c r="A54" s="1">
        <v>2</v>
      </c>
      <c r="B54" s="119" t="s">
        <v>75</v>
      </c>
      <c r="C54" s="120">
        <v>504</v>
      </c>
      <c r="D54" s="121">
        <v>-0.52631578947368429</v>
      </c>
      <c r="E54" s="120">
        <v>16</v>
      </c>
      <c r="F54" s="121">
        <f t="shared" ref="F54:L65" si="9">IFERROR(E54/C54-1,"-")</f>
        <v>-0.96825396825396826</v>
      </c>
      <c r="G54" s="120">
        <v>552</v>
      </c>
      <c r="H54" s="121">
        <f t="shared" si="9"/>
        <v>33.5</v>
      </c>
      <c r="I54" s="120">
        <v>1148</v>
      </c>
      <c r="J54" s="121">
        <f t="shared" si="9"/>
        <v>1.0797101449275361</v>
      </c>
      <c r="K54" s="120">
        <v>1412</v>
      </c>
      <c r="L54" s="121">
        <f t="shared" si="9"/>
        <v>0.2299651567944252</v>
      </c>
      <c r="M54" s="120">
        <v>791</v>
      </c>
      <c r="N54" s="121">
        <f t="shared" si="8"/>
        <v>-0.4398016997167139</v>
      </c>
    </row>
    <row r="55" spans="1:15" x14ac:dyDescent="0.25">
      <c r="A55" s="1">
        <v>3</v>
      </c>
      <c r="B55" s="119" t="s">
        <v>77</v>
      </c>
      <c r="C55" s="120">
        <v>522</v>
      </c>
      <c r="D55" s="121">
        <v>-0.60122230710466007</v>
      </c>
      <c r="E55" s="120">
        <v>359</v>
      </c>
      <c r="F55" s="121">
        <f t="shared" si="9"/>
        <v>-0.3122605363984674</v>
      </c>
      <c r="G55" s="120">
        <v>1584</v>
      </c>
      <c r="H55" s="121">
        <f t="shared" si="9"/>
        <v>3.4122562674094707</v>
      </c>
      <c r="I55" s="120">
        <v>1437</v>
      </c>
      <c r="J55" s="121">
        <f t="shared" si="9"/>
        <v>-9.2803030303030276E-2</v>
      </c>
      <c r="K55" s="120">
        <v>1780</v>
      </c>
      <c r="L55" s="121">
        <f t="shared" si="9"/>
        <v>0.23869171885873341</v>
      </c>
      <c r="M55" s="120">
        <v>801</v>
      </c>
      <c r="N55" s="121">
        <f t="shared" si="8"/>
        <v>-0.55000000000000004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188</v>
      </c>
      <c r="F56" s="121" t="str">
        <f t="shared" si="9"/>
        <v>-</v>
      </c>
      <c r="G56" s="120">
        <v>851</v>
      </c>
      <c r="H56" s="121">
        <f t="shared" si="9"/>
        <v>3.5265957446808507</v>
      </c>
      <c r="I56" s="120">
        <v>1028</v>
      </c>
      <c r="J56" s="121">
        <f t="shared" si="9"/>
        <v>0.20799059929494712</v>
      </c>
      <c r="K56" s="120">
        <v>652</v>
      </c>
      <c r="L56" s="121">
        <f t="shared" si="9"/>
        <v>-0.36575875486381326</v>
      </c>
      <c r="M56" s="120">
        <v>461</v>
      </c>
      <c r="N56" s="121">
        <f t="shared" si="8"/>
        <v>-0.29294478527607359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467</v>
      </c>
      <c r="F57" s="121" t="str">
        <f t="shared" si="9"/>
        <v>-</v>
      </c>
      <c r="G57" s="120">
        <v>944</v>
      </c>
      <c r="H57" s="121">
        <f t="shared" si="9"/>
        <v>1.0214132762312635</v>
      </c>
      <c r="I57" s="120">
        <v>841</v>
      </c>
      <c r="J57" s="121">
        <f t="shared" si="9"/>
        <v>-0.10911016949152541</v>
      </c>
      <c r="K57" s="120">
        <v>401</v>
      </c>
      <c r="L57" s="121">
        <f t="shared" si="9"/>
        <v>-0.52318668252080858</v>
      </c>
      <c r="M57" s="120">
        <v>694</v>
      </c>
      <c r="N57" s="121">
        <f t="shared" si="8"/>
        <v>0.73067331670822933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1196</v>
      </c>
      <c r="F58" s="121" t="str">
        <f t="shared" si="9"/>
        <v>-</v>
      </c>
      <c r="G58" s="120">
        <v>862</v>
      </c>
      <c r="H58" s="121">
        <f t="shared" si="9"/>
        <v>-0.27926421404682278</v>
      </c>
      <c r="I58" s="120">
        <v>1029</v>
      </c>
      <c r="J58" s="121">
        <f t="shared" si="9"/>
        <v>0.19373549883990715</v>
      </c>
      <c r="K58" s="120">
        <v>1248</v>
      </c>
      <c r="L58" s="121">
        <f t="shared" si="9"/>
        <v>0.2128279883381925</v>
      </c>
      <c r="M58" s="120">
        <v>753</v>
      </c>
      <c r="N58" s="121">
        <f t="shared" si="8"/>
        <v>-0.39663461538461542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1527</v>
      </c>
      <c r="F59" s="121" t="str">
        <f t="shared" si="9"/>
        <v>-</v>
      </c>
      <c r="G59" s="120">
        <v>739</v>
      </c>
      <c r="H59" s="121">
        <f t="shared" si="9"/>
        <v>-0.51604453176162413</v>
      </c>
      <c r="I59" s="120">
        <v>857</v>
      </c>
      <c r="J59" s="121">
        <f t="shared" si="9"/>
        <v>0.15967523680649531</v>
      </c>
      <c r="K59" s="120">
        <v>786</v>
      </c>
      <c r="L59" s="121">
        <f t="shared" si="9"/>
        <v>-8.2847141190198315E-2</v>
      </c>
      <c r="M59" s="120">
        <v>1556</v>
      </c>
      <c r="N59" s="121">
        <f t="shared" si="8"/>
        <v>0.97964376590330793</v>
      </c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2183</v>
      </c>
      <c r="F60" s="121" t="str">
        <f t="shared" si="9"/>
        <v>-</v>
      </c>
      <c r="G60" s="120">
        <v>1413</v>
      </c>
      <c r="H60" s="121">
        <f t="shared" si="9"/>
        <v>-0.35272560696289512</v>
      </c>
      <c r="I60" s="120">
        <v>1437</v>
      </c>
      <c r="J60" s="121">
        <f t="shared" si="9"/>
        <v>1.6985138004246281E-2</v>
      </c>
      <c r="K60" s="120">
        <v>1083</v>
      </c>
      <c r="L60" s="121">
        <f t="shared" si="9"/>
        <v>-0.24634655532359084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144</v>
      </c>
      <c r="D61" s="121">
        <v>-0.94588500563697853</v>
      </c>
      <c r="E61" s="120">
        <v>1251</v>
      </c>
      <c r="F61" s="121">
        <f t="shared" si="9"/>
        <v>7.6875</v>
      </c>
      <c r="G61" s="120">
        <v>1401</v>
      </c>
      <c r="H61" s="121">
        <f t="shared" si="9"/>
        <v>0.11990407673860903</v>
      </c>
      <c r="I61" s="120">
        <v>925</v>
      </c>
      <c r="J61" s="121">
        <f t="shared" si="9"/>
        <v>-0.33975731620271232</v>
      </c>
      <c r="K61" s="120">
        <v>779</v>
      </c>
      <c r="L61" s="121">
        <f t="shared" si="9"/>
        <v>-0.15783783783783789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106</v>
      </c>
      <c r="D62" s="121">
        <v>-0.9642133693450371</v>
      </c>
      <c r="E62" s="120">
        <v>1256</v>
      </c>
      <c r="F62" s="121">
        <f t="shared" si="9"/>
        <v>10.849056603773585</v>
      </c>
      <c r="G62" s="120">
        <v>1534</v>
      </c>
      <c r="H62" s="121">
        <f t="shared" si="9"/>
        <v>0.22133757961783429</v>
      </c>
      <c r="I62" s="120">
        <v>1410</v>
      </c>
      <c r="J62" s="121">
        <f t="shared" si="9"/>
        <v>-8.0834419817470637E-2</v>
      </c>
      <c r="K62" s="120">
        <v>775</v>
      </c>
      <c r="L62" s="121">
        <f t="shared" si="9"/>
        <v>-0.45035460992907805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99</v>
      </c>
      <c r="D63" s="121">
        <v>-0.89389067524115751</v>
      </c>
      <c r="E63" s="120">
        <v>757</v>
      </c>
      <c r="F63" s="121">
        <f t="shared" si="9"/>
        <v>6.6464646464646462</v>
      </c>
      <c r="G63" s="120">
        <v>1893</v>
      </c>
      <c r="H63" s="121">
        <f t="shared" si="9"/>
        <v>1.500660501981506</v>
      </c>
      <c r="I63" s="120">
        <v>1531</v>
      </c>
      <c r="J63" s="121">
        <f t="shared" si="9"/>
        <v>-0.19123085050184896</v>
      </c>
      <c r="K63" s="120">
        <v>566</v>
      </c>
      <c r="L63" s="121">
        <f t="shared" si="9"/>
        <v>-0.63030698889614634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9</v>
      </c>
      <c r="D64" s="121">
        <v>-0.98562300319488816</v>
      </c>
      <c r="E64" s="120">
        <v>838</v>
      </c>
      <c r="F64" s="121">
        <f t="shared" si="9"/>
        <v>92.111111111111114</v>
      </c>
      <c r="G64" s="120">
        <v>1612</v>
      </c>
      <c r="H64" s="121">
        <f t="shared" si="9"/>
        <v>0.92362768496420045</v>
      </c>
      <c r="I64" s="120">
        <v>1688</v>
      </c>
      <c r="J64" s="121">
        <f t="shared" si="9"/>
        <v>4.7146401985111552E-2</v>
      </c>
      <c r="K64" s="120">
        <v>1073</v>
      </c>
      <c r="L64" s="121">
        <f t="shared" si="9"/>
        <v>-0.36433649289099523</v>
      </c>
      <c r="M64" s="120"/>
      <c r="N64" s="121"/>
    </row>
    <row r="65" spans="1:15" ht="15.75" x14ac:dyDescent="0.25">
      <c r="B65" s="122" t="s">
        <v>32</v>
      </c>
      <c r="C65" s="123">
        <v>1947</v>
      </c>
      <c r="D65" s="124">
        <v>-0.89188138605064415</v>
      </c>
      <c r="E65" s="123">
        <v>10296</v>
      </c>
      <c r="F65" s="124">
        <f t="shared" si="9"/>
        <v>4.2881355932203391</v>
      </c>
      <c r="G65" s="123">
        <v>14228</v>
      </c>
      <c r="H65" s="124">
        <f t="shared" si="9"/>
        <v>0.38189588189588197</v>
      </c>
      <c r="I65" s="123">
        <v>15071</v>
      </c>
      <c r="J65" s="124">
        <f t="shared" si="9"/>
        <v>5.924936744447562E-2</v>
      </c>
      <c r="K65" s="123">
        <v>11495</v>
      </c>
      <c r="L65" s="124">
        <f t="shared" si="9"/>
        <v>-0.23727688939021963</v>
      </c>
      <c r="M65" s="123">
        <v>6547</v>
      </c>
      <c r="N65" s="124">
        <v>-9.3087685274968801E-2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252</v>
      </c>
      <c r="G74" s="118" t="s">
        <v>71</v>
      </c>
      <c r="H74" s="117" t="s">
        <v>252</v>
      </c>
      <c r="I74" s="118" t="s">
        <v>71</v>
      </c>
      <c r="J74" s="117" t="s">
        <v>252</v>
      </c>
      <c r="K74" s="118" t="s">
        <v>71</v>
      </c>
      <c r="L74" s="117" t="s">
        <v>252</v>
      </c>
      <c r="M74" s="118" t="s">
        <v>71</v>
      </c>
      <c r="N74" s="117" t="s">
        <v>277</v>
      </c>
    </row>
    <row r="75" spans="1:15" x14ac:dyDescent="0.25">
      <c r="A75" s="1">
        <v>1</v>
      </c>
      <c r="B75" s="119" t="s">
        <v>73</v>
      </c>
      <c r="C75" s="120">
        <v>651</v>
      </c>
      <c r="D75" s="121">
        <v>-0.25684931506849318</v>
      </c>
      <c r="E75" s="120">
        <v>262</v>
      </c>
      <c r="F75" s="121">
        <f>IFERROR(E75/C75-1,"-")</f>
        <v>-0.59754224270353307</v>
      </c>
      <c r="G75" s="120">
        <v>99</v>
      </c>
      <c r="H75" s="121">
        <f>IFERROR(G75/E75-1,"-")</f>
        <v>-0.62213740458015265</v>
      </c>
      <c r="I75" s="120">
        <v>4982</v>
      </c>
      <c r="J75" s="121">
        <f>IFERROR(I75/G75-1,"-")</f>
        <v>49.323232323232325</v>
      </c>
      <c r="K75" s="120">
        <v>500</v>
      </c>
      <c r="L75" s="121">
        <f>IFERROR(K75/I75-1,"-")</f>
        <v>-0.89963869931754314</v>
      </c>
      <c r="M75" s="120">
        <v>1308</v>
      </c>
      <c r="N75" s="121">
        <f t="shared" ref="N75:N81" si="10">IFERROR(M75/K75-1,"-")</f>
        <v>1.6160000000000001</v>
      </c>
    </row>
    <row r="76" spans="1:15" x14ac:dyDescent="0.25">
      <c r="A76" s="1">
        <v>2</v>
      </c>
      <c r="B76" s="119" t="s">
        <v>75</v>
      </c>
      <c r="C76" s="120">
        <v>400</v>
      </c>
      <c r="D76" s="121">
        <v>-0.5299647473560517</v>
      </c>
      <c r="E76" s="120">
        <v>495</v>
      </c>
      <c r="F76" s="121">
        <f t="shared" ref="F76:L87" si="11">IFERROR(E76/C76-1,"-")</f>
        <v>0.23750000000000004</v>
      </c>
      <c r="G76" s="120">
        <v>58</v>
      </c>
      <c r="H76" s="121">
        <f t="shared" si="11"/>
        <v>-0.88282828282828285</v>
      </c>
      <c r="I76" s="120">
        <v>2158</v>
      </c>
      <c r="J76" s="121">
        <f t="shared" si="11"/>
        <v>36.206896551724135</v>
      </c>
      <c r="K76" s="120">
        <v>677</v>
      </c>
      <c r="L76" s="121">
        <f t="shared" si="11"/>
        <v>-0.68628359592215016</v>
      </c>
      <c r="M76" s="120">
        <v>770</v>
      </c>
      <c r="N76" s="121">
        <f t="shared" si="10"/>
        <v>0.13737075332348603</v>
      </c>
    </row>
    <row r="77" spans="1:15" x14ac:dyDescent="0.25">
      <c r="A77" s="1">
        <v>3</v>
      </c>
      <c r="B77" s="119" t="s">
        <v>77</v>
      </c>
      <c r="C77" s="120">
        <v>265</v>
      </c>
      <c r="D77" s="121">
        <v>-0.68187274909963991</v>
      </c>
      <c r="E77" s="120">
        <v>372</v>
      </c>
      <c r="F77" s="121">
        <f t="shared" si="11"/>
        <v>0.40377358490566029</v>
      </c>
      <c r="G77" s="120">
        <v>200</v>
      </c>
      <c r="H77" s="121">
        <f t="shared" si="11"/>
        <v>-0.4623655913978495</v>
      </c>
      <c r="I77" s="120">
        <v>1635</v>
      </c>
      <c r="J77" s="121">
        <f t="shared" si="11"/>
        <v>7.1750000000000007</v>
      </c>
      <c r="K77" s="120">
        <v>3047</v>
      </c>
      <c r="L77" s="121">
        <f t="shared" si="11"/>
        <v>0.8636085626911314</v>
      </c>
      <c r="M77" s="120">
        <v>774</v>
      </c>
      <c r="N77" s="121">
        <f t="shared" si="10"/>
        <v>-0.74597965211683626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524</v>
      </c>
      <c r="F78" s="121" t="str">
        <f t="shared" si="11"/>
        <v>-</v>
      </c>
      <c r="G78" s="120">
        <v>52</v>
      </c>
      <c r="H78" s="121">
        <f t="shared" si="11"/>
        <v>-0.9007633587786259</v>
      </c>
      <c r="I78" s="120">
        <v>2371</v>
      </c>
      <c r="J78" s="121">
        <f t="shared" si="11"/>
        <v>44.596153846153847</v>
      </c>
      <c r="K78" s="120">
        <v>1480</v>
      </c>
      <c r="L78" s="121">
        <f t="shared" si="11"/>
        <v>-0.37579080556727118</v>
      </c>
      <c r="M78" s="120">
        <v>827</v>
      </c>
      <c r="N78" s="121">
        <f t="shared" si="10"/>
        <v>-0.44121621621621621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326</v>
      </c>
      <c r="F79" s="121" t="str">
        <f t="shared" si="11"/>
        <v>-</v>
      </c>
      <c r="G79" s="120">
        <v>463</v>
      </c>
      <c r="H79" s="121">
        <f t="shared" si="11"/>
        <v>0.42024539877300615</v>
      </c>
      <c r="I79" s="120">
        <v>2771</v>
      </c>
      <c r="J79" s="121">
        <f t="shared" si="11"/>
        <v>4.9848812095032393</v>
      </c>
      <c r="K79" s="120">
        <v>1111</v>
      </c>
      <c r="L79" s="121">
        <f t="shared" si="11"/>
        <v>-0.59906171057380009</v>
      </c>
      <c r="M79" s="120">
        <v>586</v>
      </c>
      <c r="N79" s="121">
        <f t="shared" si="10"/>
        <v>-0.47254725472547254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807</v>
      </c>
      <c r="F80" s="121" t="str">
        <f t="shared" si="11"/>
        <v>-</v>
      </c>
      <c r="G80" s="120">
        <v>507</v>
      </c>
      <c r="H80" s="121">
        <f t="shared" si="11"/>
        <v>-0.37174721189591076</v>
      </c>
      <c r="I80" s="120">
        <v>1609</v>
      </c>
      <c r="J80" s="121">
        <f t="shared" si="11"/>
        <v>2.1735700197238659</v>
      </c>
      <c r="K80" s="120">
        <v>643</v>
      </c>
      <c r="L80" s="121">
        <f t="shared" si="11"/>
        <v>-0.60037290242386576</v>
      </c>
      <c r="M80" s="120">
        <v>4564</v>
      </c>
      <c r="N80" s="121">
        <f t="shared" si="10"/>
        <v>6.0979782270606533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1088</v>
      </c>
      <c r="F81" s="121" t="str">
        <f t="shared" si="11"/>
        <v>-</v>
      </c>
      <c r="G81" s="120">
        <v>464</v>
      </c>
      <c r="H81" s="121">
        <f t="shared" si="11"/>
        <v>-0.57352941176470584</v>
      </c>
      <c r="I81" s="120">
        <v>1787</v>
      </c>
      <c r="J81" s="121">
        <f t="shared" si="11"/>
        <v>2.8512931034482758</v>
      </c>
      <c r="K81" s="120">
        <v>1324</v>
      </c>
      <c r="L81" s="121">
        <f t="shared" si="11"/>
        <v>-0.25909345271404594</v>
      </c>
      <c r="M81" s="120">
        <v>115</v>
      </c>
      <c r="N81" s="121">
        <f t="shared" si="10"/>
        <v>-0.9131419939577039</v>
      </c>
    </row>
    <row r="82" spans="1:15" x14ac:dyDescent="0.25">
      <c r="A82" s="1">
        <v>8</v>
      </c>
      <c r="B82" s="119" t="s">
        <v>87</v>
      </c>
      <c r="C82" s="120">
        <v>2492</v>
      </c>
      <c r="D82" s="121">
        <v>0.25795053003533575</v>
      </c>
      <c r="E82" s="120">
        <v>1192</v>
      </c>
      <c r="F82" s="121">
        <f t="shared" si="11"/>
        <v>-0.521669341894061</v>
      </c>
      <c r="G82" s="120">
        <v>1771</v>
      </c>
      <c r="H82" s="121">
        <f t="shared" si="11"/>
        <v>0.48573825503355694</v>
      </c>
      <c r="I82" s="120">
        <v>1450</v>
      </c>
      <c r="J82" s="121">
        <f t="shared" si="11"/>
        <v>-0.181253529079616</v>
      </c>
      <c r="K82" s="120">
        <v>1033</v>
      </c>
      <c r="L82" s="121">
        <f t="shared" si="11"/>
        <v>-0.28758620689655168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341</v>
      </c>
      <c r="D83" s="121">
        <v>-0.77971576227390182</v>
      </c>
      <c r="E83" s="120">
        <v>857</v>
      </c>
      <c r="F83" s="121">
        <f t="shared" si="11"/>
        <v>1.5131964809384164</v>
      </c>
      <c r="G83" s="120">
        <v>424</v>
      </c>
      <c r="H83" s="121">
        <f t="shared" si="11"/>
        <v>-0.50525087514585765</v>
      </c>
      <c r="I83" s="120">
        <v>2265</v>
      </c>
      <c r="J83" s="121">
        <f t="shared" si="11"/>
        <v>4.341981132075472</v>
      </c>
      <c r="K83" s="120">
        <v>1991</v>
      </c>
      <c r="L83" s="121">
        <f t="shared" si="11"/>
        <v>-0.12097130242825604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422</v>
      </c>
      <c r="D84" s="121">
        <v>-0.38032305433186486</v>
      </c>
      <c r="E84" s="120">
        <v>795</v>
      </c>
      <c r="F84" s="121">
        <f t="shared" si="11"/>
        <v>0.88388625592417069</v>
      </c>
      <c r="G84" s="120">
        <v>581</v>
      </c>
      <c r="H84" s="121">
        <f t="shared" si="11"/>
        <v>-0.26918238993710697</v>
      </c>
      <c r="I84" s="120">
        <v>1155</v>
      </c>
      <c r="J84" s="121">
        <f t="shared" si="11"/>
        <v>0.98795180722891573</v>
      </c>
      <c r="K84" s="120">
        <v>1414</v>
      </c>
      <c r="L84" s="121">
        <f t="shared" si="11"/>
        <v>0.22424242424242413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410</v>
      </c>
      <c r="D85" s="121">
        <v>-0.50060901339829478</v>
      </c>
      <c r="E85" s="120">
        <v>50</v>
      </c>
      <c r="F85" s="121">
        <f t="shared" si="11"/>
        <v>-0.87804878048780488</v>
      </c>
      <c r="G85" s="120">
        <v>1064</v>
      </c>
      <c r="H85" s="121">
        <f t="shared" si="11"/>
        <v>20.28</v>
      </c>
      <c r="I85" s="120">
        <v>640</v>
      </c>
      <c r="J85" s="121">
        <f t="shared" si="11"/>
        <v>-0.39849624060150379</v>
      </c>
      <c r="K85" s="120">
        <v>116</v>
      </c>
      <c r="L85" s="121">
        <f t="shared" si="11"/>
        <v>-0.81874999999999998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222</v>
      </c>
      <c r="F86" s="121" t="str">
        <f t="shared" si="11"/>
        <v>-</v>
      </c>
      <c r="G86" s="120">
        <v>1307</v>
      </c>
      <c r="H86" s="121">
        <f t="shared" si="11"/>
        <v>4.8873873873873874</v>
      </c>
      <c r="I86" s="120">
        <v>2341</v>
      </c>
      <c r="J86" s="121">
        <f t="shared" si="11"/>
        <v>0.79112471308339716</v>
      </c>
      <c r="K86" s="120">
        <v>988</v>
      </c>
      <c r="L86" s="121">
        <f t="shared" si="11"/>
        <v>-0.57795813754805636</v>
      </c>
      <c r="M86" s="120"/>
      <c r="N86" s="121"/>
    </row>
    <row r="87" spans="1:15" ht="15.75" x14ac:dyDescent="0.25">
      <c r="B87" s="122" t="s">
        <v>32</v>
      </c>
      <c r="C87" s="123">
        <v>5003</v>
      </c>
      <c r="D87" s="124">
        <v>-0.61399583365481059</v>
      </c>
      <c r="E87" s="123">
        <v>6990</v>
      </c>
      <c r="F87" s="124">
        <f t="shared" si="11"/>
        <v>0.39716170297821307</v>
      </c>
      <c r="G87" s="123">
        <v>6990</v>
      </c>
      <c r="H87" s="124">
        <f t="shared" si="11"/>
        <v>0</v>
      </c>
      <c r="I87" s="123">
        <v>25164</v>
      </c>
      <c r="J87" s="124">
        <f t="shared" si="11"/>
        <v>2.6</v>
      </c>
      <c r="K87" s="123">
        <v>14324</v>
      </c>
      <c r="L87" s="124">
        <f t="shared" si="11"/>
        <v>-0.43077412176124619</v>
      </c>
      <c r="M87" s="123">
        <v>8944</v>
      </c>
      <c r="N87" s="124">
        <v>1.8446823047141958E-2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252</v>
      </c>
      <c r="G96" s="118" t="s">
        <v>71</v>
      </c>
      <c r="H96" s="117" t="s">
        <v>252</v>
      </c>
      <c r="I96" s="118" t="s">
        <v>71</v>
      </c>
      <c r="J96" s="117" t="s">
        <v>252</v>
      </c>
      <c r="K96" s="118" t="s">
        <v>71</v>
      </c>
      <c r="L96" s="117" t="s">
        <v>252</v>
      </c>
      <c r="M96" s="118" t="s">
        <v>71</v>
      </c>
      <c r="N96" s="117" t="s">
        <v>277</v>
      </c>
    </row>
    <row r="97" spans="2:14" x14ac:dyDescent="0.25">
      <c r="B97" s="119" t="s">
        <v>73</v>
      </c>
      <c r="C97" s="120">
        <v>19810</v>
      </c>
      <c r="D97" s="121">
        <v>-0.11447856600062578</v>
      </c>
      <c r="E97" s="120">
        <v>2440</v>
      </c>
      <c r="F97" s="121">
        <f t="shared" ref="F97:L109" si="12">IFERROR(E97/C97-1,"-")</f>
        <v>-0.87682988389702166</v>
      </c>
      <c r="G97" s="120">
        <v>12980</v>
      </c>
      <c r="H97" s="121">
        <f t="shared" si="12"/>
        <v>4.3196721311475406</v>
      </c>
      <c r="I97" s="120">
        <v>11260</v>
      </c>
      <c r="J97" s="121">
        <f t="shared" si="12"/>
        <v>-0.13251155624036981</v>
      </c>
      <c r="K97" s="120">
        <v>19857</v>
      </c>
      <c r="L97" s="121">
        <f t="shared" si="12"/>
        <v>0.76349911190053277</v>
      </c>
      <c r="M97" s="120">
        <v>18221</v>
      </c>
      <c r="N97" s="121">
        <f t="shared" ref="N97:N103" si="13">IFERROR(M97/K97-1,"-")</f>
        <v>-8.2389081935841268E-2</v>
      </c>
    </row>
    <row r="98" spans="2:14" x14ac:dyDescent="0.25">
      <c r="B98" s="119" t="s">
        <v>75</v>
      </c>
      <c r="C98" s="120">
        <v>19473</v>
      </c>
      <c r="D98" s="121">
        <v>8.369970504758184E-2</v>
      </c>
      <c r="E98" s="120">
        <v>1495</v>
      </c>
      <c r="F98" s="121">
        <f t="shared" si="12"/>
        <v>-0.9232270323011349</v>
      </c>
      <c r="G98" s="120">
        <v>12607</v>
      </c>
      <c r="H98" s="121">
        <f t="shared" si="12"/>
        <v>7.4327759197324408</v>
      </c>
      <c r="I98" s="120">
        <v>12875</v>
      </c>
      <c r="J98" s="121">
        <f t="shared" si="12"/>
        <v>2.1258031252478826E-2</v>
      </c>
      <c r="K98" s="120">
        <v>16570</v>
      </c>
      <c r="L98" s="121">
        <f t="shared" si="12"/>
        <v>0.28699029126213582</v>
      </c>
      <c r="M98" s="120">
        <v>16395</v>
      </c>
      <c r="N98" s="121">
        <f t="shared" si="13"/>
        <v>-1.0561255280627679E-2</v>
      </c>
    </row>
    <row r="99" spans="2:14" x14ac:dyDescent="0.25">
      <c r="B99" s="119" t="s">
        <v>77</v>
      </c>
      <c r="C99" s="120">
        <v>11550</v>
      </c>
      <c r="D99" s="121">
        <v>-0.47421131697546315</v>
      </c>
      <c r="E99" s="120">
        <v>3150</v>
      </c>
      <c r="F99" s="121">
        <f t="shared" si="12"/>
        <v>-0.72727272727272729</v>
      </c>
      <c r="G99" s="120">
        <v>15236</v>
      </c>
      <c r="H99" s="121">
        <f t="shared" si="12"/>
        <v>3.8368253968253967</v>
      </c>
      <c r="I99" s="120">
        <v>15197</v>
      </c>
      <c r="J99" s="121">
        <f t="shared" si="12"/>
        <v>-2.5597269624573205E-3</v>
      </c>
      <c r="K99" s="120">
        <v>15970</v>
      </c>
      <c r="L99" s="121">
        <f t="shared" si="12"/>
        <v>5.086530236230824E-2</v>
      </c>
      <c r="M99" s="120">
        <v>16202</v>
      </c>
      <c r="N99" s="121">
        <f t="shared" si="13"/>
        <v>1.4527238572323187E-2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2889</v>
      </c>
      <c r="F100" s="121" t="str">
        <f t="shared" si="12"/>
        <v>-</v>
      </c>
      <c r="G100" s="120">
        <v>11210</v>
      </c>
      <c r="H100" s="121">
        <f t="shared" si="12"/>
        <v>2.8802353755624783</v>
      </c>
      <c r="I100" s="120">
        <v>9718</v>
      </c>
      <c r="J100" s="121">
        <f t="shared" si="12"/>
        <v>-0.13309545049063332</v>
      </c>
      <c r="K100" s="120">
        <v>12454</v>
      </c>
      <c r="L100" s="121">
        <f t="shared" si="12"/>
        <v>0.28153941140152305</v>
      </c>
      <c r="M100" s="120">
        <v>12623</v>
      </c>
      <c r="N100" s="121">
        <f t="shared" si="13"/>
        <v>1.3569937369519725E-2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2528</v>
      </c>
      <c r="F101" s="121" t="str">
        <f t="shared" si="12"/>
        <v>-</v>
      </c>
      <c r="G101" s="120">
        <v>9691</v>
      </c>
      <c r="H101" s="121">
        <f t="shared" si="12"/>
        <v>2.8334651898734178</v>
      </c>
      <c r="I101" s="120">
        <v>7128</v>
      </c>
      <c r="J101" s="121">
        <f t="shared" si="12"/>
        <v>-0.26447219069239503</v>
      </c>
      <c r="K101" s="120">
        <v>6305</v>
      </c>
      <c r="L101" s="121">
        <f t="shared" si="12"/>
        <v>-0.11546015712682378</v>
      </c>
      <c r="M101" s="120">
        <v>8769</v>
      </c>
      <c r="N101" s="121">
        <f t="shared" si="13"/>
        <v>0.39080095162569384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3769</v>
      </c>
      <c r="F102" s="121" t="str">
        <f t="shared" si="12"/>
        <v>-</v>
      </c>
      <c r="G102" s="120">
        <v>10445</v>
      </c>
      <c r="H102" s="121">
        <f t="shared" si="12"/>
        <v>1.7712921199257097</v>
      </c>
      <c r="I102" s="120">
        <v>8496</v>
      </c>
      <c r="J102" s="121">
        <f t="shared" si="12"/>
        <v>-0.18659645763523214</v>
      </c>
      <c r="K102" s="120">
        <v>10392</v>
      </c>
      <c r="L102" s="121">
        <f t="shared" si="12"/>
        <v>0.2231638418079096</v>
      </c>
      <c r="M102" s="120">
        <v>12166</v>
      </c>
      <c r="N102" s="121">
        <f t="shared" si="13"/>
        <v>0.17070823710546579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6074</v>
      </c>
      <c r="F103" s="121" t="str">
        <f t="shared" si="12"/>
        <v>-</v>
      </c>
      <c r="G103" s="120">
        <v>10268</v>
      </c>
      <c r="H103" s="121">
        <f t="shared" si="12"/>
        <v>0.69048403029305239</v>
      </c>
      <c r="I103" s="120">
        <v>7870</v>
      </c>
      <c r="J103" s="121">
        <f t="shared" si="12"/>
        <v>-0.2335410985586287</v>
      </c>
      <c r="K103" s="120">
        <v>10403</v>
      </c>
      <c r="L103" s="121">
        <f t="shared" si="12"/>
        <v>0.32185514612452359</v>
      </c>
      <c r="M103" s="120">
        <v>11482</v>
      </c>
      <c r="N103" s="121">
        <f t="shared" si="13"/>
        <v>0.10372008074593864</v>
      </c>
    </row>
    <row r="104" spans="2:14" x14ac:dyDescent="0.25">
      <c r="B104" s="119" t="s">
        <v>87</v>
      </c>
      <c r="C104" s="120">
        <v>1140</v>
      </c>
      <c r="D104" s="121">
        <v>-0.91272393201653657</v>
      </c>
      <c r="E104" s="120">
        <v>7232</v>
      </c>
      <c r="F104" s="121">
        <f t="shared" si="12"/>
        <v>5.3438596491228072</v>
      </c>
      <c r="G104" s="120">
        <v>11661</v>
      </c>
      <c r="H104" s="121">
        <f t="shared" si="12"/>
        <v>0.61241703539823011</v>
      </c>
      <c r="I104" s="120">
        <v>9642</v>
      </c>
      <c r="J104" s="121">
        <f t="shared" si="12"/>
        <v>-0.17314124003087217</v>
      </c>
      <c r="K104" s="120">
        <v>14537</v>
      </c>
      <c r="L104" s="121">
        <f t="shared" si="12"/>
        <v>0.50767475627463177</v>
      </c>
      <c r="M104" s="120"/>
      <c r="N104" s="121"/>
    </row>
    <row r="105" spans="2:14" x14ac:dyDescent="0.25">
      <c r="B105" s="119" t="s">
        <v>89</v>
      </c>
      <c r="C105" s="120">
        <v>544</v>
      </c>
      <c r="D105" s="121">
        <v>-0.96650452558340005</v>
      </c>
      <c r="E105" s="120">
        <v>10006</v>
      </c>
      <c r="F105" s="121">
        <f t="shared" si="12"/>
        <v>17.393382352941178</v>
      </c>
      <c r="G105" s="120">
        <v>11793</v>
      </c>
      <c r="H105" s="121">
        <f t="shared" si="12"/>
        <v>0.17859284429342392</v>
      </c>
      <c r="I105" s="120">
        <v>10546</v>
      </c>
      <c r="J105" s="121">
        <f t="shared" si="12"/>
        <v>-0.10574069363181549</v>
      </c>
      <c r="K105" s="120">
        <v>14922</v>
      </c>
      <c r="L105" s="121">
        <f t="shared" si="12"/>
        <v>0.41494405461786465</v>
      </c>
      <c r="M105" s="120"/>
      <c r="N105" s="121"/>
    </row>
    <row r="106" spans="2:14" x14ac:dyDescent="0.25">
      <c r="B106" s="119" t="s">
        <v>91</v>
      </c>
      <c r="C106" s="120">
        <v>579</v>
      </c>
      <c r="D106" s="121">
        <v>-0.9612916165262736</v>
      </c>
      <c r="E106" s="120">
        <v>12470</v>
      </c>
      <c r="F106" s="121">
        <f t="shared" si="12"/>
        <v>20.537132987910191</v>
      </c>
      <c r="G106" s="120">
        <v>12523</v>
      </c>
      <c r="H106" s="121">
        <f t="shared" si="12"/>
        <v>4.2502004811548755E-3</v>
      </c>
      <c r="I106" s="120">
        <v>15246</v>
      </c>
      <c r="J106" s="121">
        <f t="shared" si="12"/>
        <v>0.21743991056456125</v>
      </c>
      <c r="K106" s="120">
        <v>15697</v>
      </c>
      <c r="L106" s="121">
        <f t="shared" si="12"/>
        <v>2.9581529581529598E-2</v>
      </c>
      <c r="M106" s="120"/>
      <c r="N106" s="121"/>
    </row>
    <row r="107" spans="2:14" x14ac:dyDescent="0.25">
      <c r="B107" s="119" t="s">
        <v>93</v>
      </c>
      <c r="C107" s="120">
        <v>1877</v>
      </c>
      <c r="D107" s="121">
        <v>-0.91069134510158445</v>
      </c>
      <c r="E107" s="120">
        <v>15652</v>
      </c>
      <c r="F107" s="121">
        <f t="shared" si="12"/>
        <v>7.3388385721896636</v>
      </c>
      <c r="G107" s="120">
        <v>13556</v>
      </c>
      <c r="H107" s="121">
        <f t="shared" si="12"/>
        <v>-0.13391259902887809</v>
      </c>
      <c r="I107" s="120">
        <v>17924</v>
      </c>
      <c r="J107" s="121">
        <f t="shared" si="12"/>
        <v>0.32221894364119219</v>
      </c>
      <c r="K107" s="120">
        <v>15263</v>
      </c>
      <c r="L107" s="121">
        <f t="shared" si="12"/>
        <v>-0.14846016514170945</v>
      </c>
      <c r="M107" s="120"/>
      <c r="N107" s="121"/>
    </row>
    <row r="108" spans="2:14" x14ac:dyDescent="0.25">
      <c r="B108" s="119" t="s">
        <v>95</v>
      </c>
      <c r="C108" s="120">
        <v>2995</v>
      </c>
      <c r="D108" s="121">
        <v>-0.85609263886219489</v>
      </c>
      <c r="E108" s="120">
        <v>13771</v>
      </c>
      <c r="F108" s="121">
        <f t="shared" si="12"/>
        <v>3.5979966611018366</v>
      </c>
      <c r="G108" s="120">
        <v>15151</v>
      </c>
      <c r="H108" s="121">
        <f t="shared" si="12"/>
        <v>0.10021058746641498</v>
      </c>
      <c r="I108" s="120">
        <v>15898</v>
      </c>
      <c r="J108" s="121">
        <f t="shared" si="12"/>
        <v>4.9303676324994994E-2</v>
      </c>
      <c r="K108" s="120">
        <v>16453</v>
      </c>
      <c r="L108" s="121">
        <f t="shared" si="12"/>
        <v>3.4910051578814993E-2</v>
      </c>
      <c r="M108" s="120"/>
      <c r="N108" s="121"/>
    </row>
    <row r="109" spans="2:14" ht="15.75" x14ac:dyDescent="0.25">
      <c r="B109" s="122" t="s">
        <v>32</v>
      </c>
      <c r="C109" s="123">
        <v>58325</v>
      </c>
      <c r="D109" s="124">
        <v>-0.71383783571617809</v>
      </c>
      <c r="E109" s="123">
        <v>81476</v>
      </c>
      <c r="F109" s="124">
        <f t="shared" si="12"/>
        <v>0.39693099014144884</v>
      </c>
      <c r="G109" s="123">
        <v>147121</v>
      </c>
      <c r="H109" s="124">
        <f t="shared" si="12"/>
        <v>0.80569738327851148</v>
      </c>
      <c r="I109" s="123">
        <v>141800</v>
      </c>
      <c r="J109" s="124">
        <f t="shared" si="12"/>
        <v>-3.6167508377457969E-2</v>
      </c>
      <c r="K109" s="123">
        <v>168823</v>
      </c>
      <c r="L109" s="124">
        <f t="shared" si="12"/>
        <v>0.19057122708039498</v>
      </c>
      <c r="M109" s="123">
        <v>95858</v>
      </c>
      <c r="N109" s="124">
        <v>4.2490021859468596E-2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252</v>
      </c>
      <c r="G118" s="118" t="s">
        <v>71</v>
      </c>
      <c r="H118" s="117" t="s">
        <v>252</v>
      </c>
      <c r="I118" s="118" t="s">
        <v>71</v>
      </c>
      <c r="J118" s="117" t="s">
        <v>252</v>
      </c>
      <c r="K118" s="118" t="s">
        <v>71</v>
      </c>
      <c r="L118" s="117" t="s">
        <v>252</v>
      </c>
      <c r="M118" s="118" t="s">
        <v>71</v>
      </c>
      <c r="N118" s="117" t="s">
        <v>277</v>
      </c>
    </row>
    <row r="119" spans="1:15" x14ac:dyDescent="0.25">
      <c r="B119" s="119" t="s">
        <v>73</v>
      </c>
      <c r="C119" s="120">
        <v>5266</v>
      </c>
      <c r="D119" s="121">
        <v>-0.1048784633690294</v>
      </c>
      <c r="E119" s="120">
        <v>108</v>
      </c>
      <c r="F119" s="121">
        <f t="shared" ref="F119:L131" si="14">IFERROR(E119/C119-1,"-")</f>
        <v>-0.97949107481959741</v>
      </c>
      <c r="G119" s="120">
        <v>4195</v>
      </c>
      <c r="H119" s="121">
        <f t="shared" si="14"/>
        <v>37.842592592592595</v>
      </c>
      <c r="I119" s="120">
        <v>4671</v>
      </c>
      <c r="J119" s="121">
        <f t="shared" si="14"/>
        <v>0.11346841477949932</v>
      </c>
      <c r="K119" s="120">
        <v>5648</v>
      </c>
      <c r="L119" s="121">
        <f t="shared" si="14"/>
        <v>0.20916292014557913</v>
      </c>
      <c r="M119" s="120">
        <v>6773</v>
      </c>
      <c r="N119" s="121">
        <f t="shared" ref="N119:N125" si="15">IFERROR(M119/K119-1,"-")</f>
        <v>0.19918555240793201</v>
      </c>
    </row>
    <row r="120" spans="1:15" x14ac:dyDescent="0.25">
      <c r="B120" s="119" t="s">
        <v>75</v>
      </c>
      <c r="C120" s="120">
        <v>6304</v>
      </c>
      <c r="D120" s="121">
        <v>0.12471008028545949</v>
      </c>
      <c r="E120" s="120">
        <v>93</v>
      </c>
      <c r="F120" s="121">
        <f t="shared" si="14"/>
        <v>-0.98524746192893398</v>
      </c>
      <c r="G120" s="120">
        <v>5743</v>
      </c>
      <c r="H120" s="121">
        <f t="shared" si="14"/>
        <v>60.752688172043008</v>
      </c>
      <c r="I120" s="120">
        <v>5059</v>
      </c>
      <c r="J120" s="121">
        <f t="shared" si="14"/>
        <v>-0.11910151488768939</v>
      </c>
      <c r="K120" s="120">
        <v>5918</v>
      </c>
      <c r="L120" s="121">
        <f t="shared" si="14"/>
        <v>0.16979640245107719</v>
      </c>
      <c r="M120" s="120">
        <v>5656</v>
      </c>
      <c r="N120" s="121">
        <f t="shared" si="15"/>
        <v>-4.427171341669478E-2</v>
      </c>
    </row>
    <row r="121" spans="1:15" x14ac:dyDescent="0.25">
      <c r="B121" s="119" t="s">
        <v>77</v>
      </c>
      <c r="C121" s="120">
        <v>7338</v>
      </c>
      <c r="D121" s="121">
        <v>9.5714499029416089E-2</v>
      </c>
      <c r="E121" s="120">
        <v>88</v>
      </c>
      <c r="F121" s="121">
        <f t="shared" si="14"/>
        <v>-0.98800763150722271</v>
      </c>
      <c r="G121" s="120">
        <v>6750</v>
      </c>
      <c r="H121" s="121">
        <f t="shared" si="14"/>
        <v>75.704545454545453</v>
      </c>
      <c r="I121" s="120">
        <v>5407</v>
      </c>
      <c r="J121" s="121">
        <f t="shared" si="14"/>
        <v>-0.19896296296296301</v>
      </c>
      <c r="K121" s="120">
        <v>5789</v>
      </c>
      <c r="L121" s="121">
        <f t="shared" si="14"/>
        <v>7.0649158498242937E-2</v>
      </c>
      <c r="M121" s="120">
        <v>6562</v>
      </c>
      <c r="N121" s="121">
        <f t="shared" si="15"/>
        <v>0.13352910692693043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101</v>
      </c>
      <c r="F122" s="121" t="str">
        <f t="shared" si="14"/>
        <v>-</v>
      </c>
      <c r="G122" s="120">
        <v>5198</v>
      </c>
      <c r="H122" s="121">
        <f t="shared" si="14"/>
        <v>50.465346534653463</v>
      </c>
      <c r="I122" s="120">
        <v>3130</v>
      </c>
      <c r="J122" s="121">
        <f t="shared" si="14"/>
        <v>-0.39784532512504811</v>
      </c>
      <c r="K122" s="120">
        <v>4286</v>
      </c>
      <c r="L122" s="121">
        <f t="shared" si="14"/>
        <v>0.36932907348242816</v>
      </c>
      <c r="M122" s="120">
        <v>4952</v>
      </c>
      <c r="N122" s="121">
        <f t="shared" si="15"/>
        <v>0.15538964069062056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103</v>
      </c>
      <c r="F123" s="121" t="str">
        <f t="shared" si="14"/>
        <v>-</v>
      </c>
      <c r="G123" s="120">
        <v>5387</v>
      </c>
      <c r="H123" s="121">
        <f t="shared" si="14"/>
        <v>51.300970873786405</v>
      </c>
      <c r="I123" s="120">
        <v>4056</v>
      </c>
      <c r="J123" s="121">
        <f t="shared" si="14"/>
        <v>-0.2470762947837386</v>
      </c>
      <c r="K123" s="120">
        <v>4481</v>
      </c>
      <c r="L123" s="121">
        <f t="shared" si="14"/>
        <v>0.10478303747534512</v>
      </c>
      <c r="M123" s="120">
        <v>4822</v>
      </c>
      <c r="N123" s="121">
        <f t="shared" si="15"/>
        <v>7.6099085025663982E-2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173</v>
      </c>
      <c r="F124" s="121" t="str">
        <f t="shared" si="14"/>
        <v>-</v>
      </c>
      <c r="G124" s="120">
        <v>5659</v>
      </c>
      <c r="H124" s="121">
        <f t="shared" si="14"/>
        <v>31.710982658959537</v>
      </c>
      <c r="I124" s="120">
        <v>4750</v>
      </c>
      <c r="J124" s="121">
        <f t="shared" si="14"/>
        <v>-0.16062908641102669</v>
      </c>
      <c r="K124" s="120">
        <v>8026</v>
      </c>
      <c r="L124" s="121">
        <f t="shared" si="14"/>
        <v>0.6896842105263159</v>
      </c>
      <c r="M124" s="120">
        <v>5749</v>
      </c>
      <c r="N124" s="121">
        <f t="shared" si="15"/>
        <v>-0.28370296536257167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304</v>
      </c>
      <c r="F125" s="121" t="str">
        <f t="shared" si="14"/>
        <v>-</v>
      </c>
      <c r="G125" s="120">
        <v>5584</v>
      </c>
      <c r="H125" s="121">
        <f t="shared" si="14"/>
        <v>17.368421052631579</v>
      </c>
      <c r="I125" s="120">
        <v>3580</v>
      </c>
      <c r="J125" s="121">
        <f t="shared" si="14"/>
        <v>-0.35888252148997135</v>
      </c>
      <c r="K125" s="120">
        <v>4630</v>
      </c>
      <c r="L125" s="121">
        <f t="shared" si="14"/>
        <v>0.2932960893854748</v>
      </c>
      <c r="M125" s="120">
        <v>5550</v>
      </c>
      <c r="N125" s="121">
        <f t="shared" si="15"/>
        <v>0.19870410367170632</v>
      </c>
    </row>
    <row r="126" spans="1:15" x14ac:dyDescent="0.25">
      <c r="B126" s="119" t="s">
        <v>87</v>
      </c>
      <c r="C126" s="120">
        <v>81</v>
      </c>
      <c r="D126" s="121">
        <v>-0.98361650485436891</v>
      </c>
      <c r="E126" s="120">
        <v>1468</v>
      </c>
      <c r="F126" s="121">
        <f t="shared" si="14"/>
        <v>17.123456790123456</v>
      </c>
      <c r="G126" s="120">
        <v>5102</v>
      </c>
      <c r="H126" s="121">
        <f t="shared" si="14"/>
        <v>2.4754768392370572</v>
      </c>
      <c r="I126" s="120">
        <v>3569</v>
      </c>
      <c r="J126" s="121">
        <f t="shared" si="14"/>
        <v>-0.30047040376323009</v>
      </c>
      <c r="K126" s="120">
        <v>6181</v>
      </c>
      <c r="L126" s="121">
        <f t="shared" si="14"/>
        <v>0.73185766321098344</v>
      </c>
      <c r="M126" s="120"/>
      <c r="N126" s="121"/>
    </row>
    <row r="127" spans="1:15" x14ac:dyDescent="0.25">
      <c r="B127" s="119" t="s">
        <v>89</v>
      </c>
      <c r="C127" s="120">
        <v>119</v>
      </c>
      <c r="D127" s="121">
        <v>-0.98330995792426368</v>
      </c>
      <c r="E127" s="120">
        <v>4607</v>
      </c>
      <c r="F127" s="121">
        <f t="shared" si="14"/>
        <v>37.714285714285715</v>
      </c>
      <c r="G127" s="120">
        <v>5315</v>
      </c>
      <c r="H127" s="121">
        <f t="shared" si="14"/>
        <v>0.15367918385066193</v>
      </c>
      <c r="I127" s="120">
        <v>5343</v>
      </c>
      <c r="J127" s="121">
        <f t="shared" si="14"/>
        <v>5.2681091251176593E-3</v>
      </c>
      <c r="K127" s="120">
        <v>6777</v>
      </c>
      <c r="L127" s="121">
        <f t="shared" si="14"/>
        <v>0.26838854576080862</v>
      </c>
      <c r="M127" s="120"/>
      <c r="N127" s="121"/>
    </row>
    <row r="128" spans="1:15" x14ac:dyDescent="0.25">
      <c r="A128" s="125"/>
      <c r="B128" s="119" t="s">
        <v>91</v>
      </c>
      <c r="C128" s="120">
        <v>110</v>
      </c>
      <c r="D128" s="121">
        <v>-0.98116115773248846</v>
      </c>
      <c r="E128" s="120">
        <v>4920</v>
      </c>
      <c r="F128" s="121">
        <f t="shared" si="14"/>
        <v>43.727272727272727</v>
      </c>
      <c r="G128" s="120">
        <v>5929</v>
      </c>
      <c r="H128" s="121">
        <f t="shared" si="14"/>
        <v>0.20508130081300813</v>
      </c>
      <c r="I128" s="120">
        <v>5420</v>
      </c>
      <c r="J128" s="121">
        <f t="shared" si="14"/>
        <v>-8.5849215719345562E-2</v>
      </c>
      <c r="K128" s="120">
        <v>6559</v>
      </c>
      <c r="L128" s="121">
        <f t="shared" si="14"/>
        <v>0.21014760147601486</v>
      </c>
      <c r="M128" s="120"/>
      <c r="N128" s="121"/>
    </row>
    <row r="129" spans="2:15" x14ac:dyDescent="0.25">
      <c r="B129" s="119" t="s">
        <v>93</v>
      </c>
      <c r="C129" s="120">
        <v>164</v>
      </c>
      <c r="D129" s="121">
        <v>-0.96824782187802516</v>
      </c>
      <c r="E129" s="120">
        <v>5007</v>
      </c>
      <c r="F129" s="121">
        <f t="shared" si="14"/>
        <v>29.530487804878049</v>
      </c>
      <c r="G129" s="120">
        <v>5060</v>
      </c>
      <c r="H129" s="121">
        <f t="shared" si="14"/>
        <v>1.0585180746954359E-2</v>
      </c>
      <c r="I129" s="120">
        <v>5036</v>
      </c>
      <c r="J129" s="121">
        <f t="shared" si="14"/>
        <v>-4.7430830039525418E-3</v>
      </c>
      <c r="K129" s="120">
        <v>5563</v>
      </c>
      <c r="L129" s="121">
        <f t="shared" si="14"/>
        <v>0.10464654487688652</v>
      </c>
      <c r="M129" s="120"/>
      <c r="N129" s="121"/>
    </row>
    <row r="130" spans="2:15" x14ac:dyDescent="0.25">
      <c r="B130" s="119" t="s">
        <v>95</v>
      </c>
      <c r="C130" s="120">
        <v>350</v>
      </c>
      <c r="D130" s="121">
        <v>-0.93652520856002908</v>
      </c>
      <c r="E130" s="120">
        <v>3721</v>
      </c>
      <c r="F130" s="121">
        <f t="shared" si="14"/>
        <v>9.6314285714285717</v>
      </c>
      <c r="G130" s="120">
        <v>5200</v>
      </c>
      <c r="H130" s="121">
        <f t="shared" si="14"/>
        <v>0.3974737973662994</v>
      </c>
      <c r="I130" s="120">
        <v>5463</v>
      </c>
      <c r="J130" s="121">
        <f t="shared" si="14"/>
        <v>5.0576923076923075E-2</v>
      </c>
      <c r="K130" s="120">
        <v>5875</v>
      </c>
      <c r="L130" s="121">
        <f t="shared" si="14"/>
        <v>7.541643785465868E-2</v>
      </c>
      <c r="M130" s="120"/>
      <c r="N130" s="121"/>
    </row>
    <row r="131" spans="2:15" ht="15.75" x14ac:dyDescent="0.25">
      <c r="B131" s="122" t="s">
        <v>32</v>
      </c>
      <c r="C131" s="123">
        <v>19771</v>
      </c>
      <c r="D131" s="124">
        <v>-0.70810387846396883</v>
      </c>
      <c r="E131" s="123">
        <v>20693</v>
      </c>
      <c r="F131" s="124">
        <f t="shared" si="14"/>
        <v>4.6633958828587341E-2</v>
      </c>
      <c r="G131" s="123">
        <v>65122</v>
      </c>
      <c r="H131" s="124">
        <f t="shared" si="14"/>
        <v>2.1470545595128789</v>
      </c>
      <c r="I131" s="123">
        <v>55484</v>
      </c>
      <c r="J131" s="124">
        <f t="shared" si="14"/>
        <v>-0.14799914007555048</v>
      </c>
      <c r="K131" s="123">
        <v>69733</v>
      </c>
      <c r="L131" s="124">
        <f t="shared" si="14"/>
        <v>0.25681277485401188</v>
      </c>
      <c r="M131" s="123">
        <v>40064</v>
      </c>
      <c r="N131" s="124">
        <v>3.3163133735623296E-2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252</v>
      </c>
      <c r="G140" s="118" t="s">
        <v>71</v>
      </c>
      <c r="H140" s="117" t="s">
        <v>252</v>
      </c>
      <c r="I140" s="118" t="s">
        <v>71</v>
      </c>
      <c r="J140" s="117" t="s">
        <v>252</v>
      </c>
      <c r="K140" s="118" t="s">
        <v>71</v>
      </c>
      <c r="L140" s="117" t="s">
        <v>252</v>
      </c>
      <c r="M140" s="118" t="s">
        <v>71</v>
      </c>
      <c r="N140" s="117" t="s">
        <v>277</v>
      </c>
    </row>
    <row r="141" spans="2:15" x14ac:dyDescent="0.25">
      <c r="B141" s="119" t="s">
        <v>73</v>
      </c>
      <c r="C141" s="120">
        <v>6545</v>
      </c>
      <c r="D141" s="121">
        <v>-4.3687901811805929E-2</v>
      </c>
      <c r="E141" s="120">
        <v>999</v>
      </c>
      <c r="F141" s="121">
        <f t="shared" ref="F141:L153" si="16">IFERROR(E141/C141-1,"-")</f>
        <v>-0.8473644003055768</v>
      </c>
      <c r="G141" s="120">
        <v>4563</v>
      </c>
      <c r="H141" s="121">
        <f t="shared" si="16"/>
        <v>3.5675675675675675</v>
      </c>
      <c r="I141" s="120">
        <v>1909</v>
      </c>
      <c r="J141" s="121">
        <f t="shared" si="16"/>
        <v>-0.58163488932719698</v>
      </c>
      <c r="K141" s="120">
        <v>6720</v>
      </c>
      <c r="L141" s="121">
        <f t="shared" si="16"/>
        <v>2.5201676270298585</v>
      </c>
      <c r="M141" s="120">
        <v>4621</v>
      </c>
      <c r="N141" s="121">
        <f t="shared" ref="N141:N147" si="17">IFERROR(M141/K141-1,"-")</f>
        <v>-0.31235119047619042</v>
      </c>
    </row>
    <row r="142" spans="2:15" x14ac:dyDescent="0.25">
      <c r="B142" s="119" t="s">
        <v>75</v>
      </c>
      <c r="C142" s="120">
        <v>6280</v>
      </c>
      <c r="D142" s="121">
        <v>-0.10015761570425563</v>
      </c>
      <c r="E142" s="120">
        <v>977</v>
      </c>
      <c r="F142" s="121">
        <f t="shared" si="16"/>
        <v>-0.84442675159235669</v>
      </c>
      <c r="G142" s="120">
        <v>2880</v>
      </c>
      <c r="H142" s="121">
        <f t="shared" si="16"/>
        <v>1.9477993858751281</v>
      </c>
      <c r="I142" s="120">
        <v>3000</v>
      </c>
      <c r="J142" s="121">
        <f t="shared" si="16"/>
        <v>4.1666666666666741E-2</v>
      </c>
      <c r="K142" s="120">
        <v>4191</v>
      </c>
      <c r="L142" s="121">
        <f t="shared" si="16"/>
        <v>0.39700000000000002</v>
      </c>
      <c r="M142" s="120">
        <v>4410</v>
      </c>
      <c r="N142" s="121">
        <f t="shared" si="17"/>
        <v>5.2254831782390765E-2</v>
      </c>
    </row>
    <row r="143" spans="2:15" x14ac:dyDescent="0.25">
      <c r="B143" s="119" t="s">
        <v>77</v>
      </c>
      <c r="C143" s="120">
        <v>1807</v>
      </c>
      <c r="D143" s="121">
        <v>-0.80081569664902996</v>
      </c>
      <c r="E143" s="120">
        <v>1444</v>
      </c>
      <c r="F143" s="121">
        <f t="shared" si="16"/>
        <v>-0.20088544548976206</v>
      </c>
      <c r="G143" s="120">
        <v>4119</v>
      </c>
      <c r="H143" s="121">
        <f t="shared" si="16"/>
        <v>1.8524930747922439</v>
      </c>
      <c r="I143" s="120">
        <v>4413</v>
      </c>
      <c r="J143" s="121">
        <f t="shared" si="16"/>
        <v>7.1376547705753746E-2</v>
      </c>
      <c r="K143" s="120">
        <v>4701</v>
      </c>
      <c r="L143" s="121">
        <f t="shared" si="16"/>
        <v>6.5261726716519419E-2</v>
      </c>
      <c r="M143" s="120">
        <v>4240</v>
      </c>
      <c r="N143" s="121">
        <f t="shared" si="17"/>
        <v>-9.8064241650712591E-2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1194</v>
      </c>
      <c r="F144" s="121" t="str">
        <f t="shared" si="16"/>
        <v>-</v>
      </c>
      <c r="G144" s="120">
        <v>2495</v>
      </c>
      <c r="H144" s="121">
        <f t="shared" si="16"/>
        <v>1.0896147403685092</v>
      </c>
      <c r="I144" s="120">
        <v>2417</v>
      </c>
      <c r="J144" s="121">
        <f t="shared" si="16"/>
        <v>-3.1262525050100187E-2</v>
      </c>
      <c r="K144" s="120">
        <v>3247</v>
      </c>
      <c r="L144" s="121">
        <f t="shared" si="16"/>
        <v>0.3434009102192801</v>
      </c>
      <c r="M144" s="120">
        <v>3274</v>
      </c>
      <c r="N144" s="121">
        <f t="shared" si="17"/>
        <v>8.3153680320295909E-3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782</v>
      </c>
      <c r="F145" s="121" t="str">
        <f t="shared" si="16"/>
        <v>-</v>
      </c>
      <c r="G145" s="120">
        <v>1509</v>
      </c>
      <c r="H145" s="121">
        <f t="shared" si="16"/>
        <v>0.92966751918158574</v>
      </c>
      <c r="I145" s="120">
        <v>635</v>
      </c>
      <c r="J145" s="121">
        <f t="shared" si="16"/>
        <v>-0.57919151756129894</v>
      </c>
      <c r="K145" s="120">
        <v>365</v>
      </c>
      <c r="L145" s="121">
        <f t="shared" si="16"/>
        <v>-0.42519685039370081</v>
      </c>
      <c r="M145" s="120">
        <v>1121</v>
      </c>
      <c r="N145" s="121">
        <f t="shared" si="17"/>
        <v>2.0712328767123287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1480</v>
      </c>
      <c r="F146" s="121" t="str">
        <f t="shared" si="16"/>
        <v>-</v>
      </c>
      <c r="G146" s="120">
        <v>2083</v>
      </c>
      <c r="H146" s="121">
        <f t="shared" si="16"/>
        <v>0.40743243243243232</v>
      </c>
      <c r="I146" s="120">
        <v>1387</v>
      </c>
      <c r="J146" s="121">
        <f t="shared" si="16"/>
        <v>-0.33413346135381661</v>
      </c>
      <c r="K146" s="120">
        <v>767</v>
      </c>
      <c r="L146" s="121">
        <f t="shared" si="16"/>
        <v>-0.44700793078586876</v>
      </c>
      <c r="M146" s="120">
        <v>2108</v>
      </c>
      <c r="N146" s="121">
        <f t="shared" si="17"/>
        <v>1.7483702737940026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2519</v>
      </c>
      <c r="F147" s="121" t="str">
        <f t="shared" si="16"/>
        <v>-</v>
      </c>
      <c r="G147" s="120">
        <v>1894</v>
      </c>
      <c r="H147" s="121">
        <f t="shared" si="16"/>
        <v>-0.24811433108376335</v>
      </c>
      <c r="I147" s="120">
        <v>1550</v>
      </c>
      <c r="J147" s="121">
        <f t="shared" si="16"/>
        <v>-0.18162618796198526</v>
      </c>
      <c r="K147" s="120">
        <v>2203</v>
      </c>
      <c r="L147" s="121">
        <f t="shared" si="16"/>
        <v>0.42129032258064525</v>
      </c>
      <c r="M147" s="120">
        <v>2039</v>
      </c>
      <c r="N147" s="121">
        <f t="shared" si="17"/>
        <v>-7.4443940081706739E-2</v>
      </c>
    </row>
    <row r="148" spans="1:15" x14ac:dyDescent="0.25">
      <c r="B148" s="119" t="s">
        <v>87</v>
      </c>
      <c r="C148" s="120">
        <v>256</v>
      </c>
      <c r="D148" s="121">
        <v>-0.91779062299293512</v>
      </c>
      <c r="E148" s="120">
        <v>2212</v>
      </c>
      <c r="F148" s="121">
        <f t="shared" si="16"/>
        <v>7.640625</v>
      </c>
      <c r="G148" s="120">
        <v>2314</v>
      </c>
      <c r="H148" s="121">
        <f t="shared" si="16"/>
        <v>4.6112115732368952E-2</v>
      </c>
      <c r="I148" s="120">
        <v>1791</v>
      </c>
      <c r="J148" s="121">
        <f t="shared" si="16"/>
        <v>-0.22601555747623159</v>
      </c>
      <c r="K148" s="120">
        <v>2519</v>
      </c>
      <c r="L148" s="121">
        <f t="shared" si="16"/>
        <v>0.40647682858738143</v>
      </c>
      <c r="M148" s="120"/>
      <c r="N148" s="121"/>
    </row>
    <row r="149" spans="1:15" x14ac:dyDescent="0.25">
      <c r="B149" s="119" t="s">
        <v>89</v>
      </c>
      <c r="C149" s="120">
        <v>221</v>
      </c>
      <c r="D149" s="121">
        <v>-0.9588454376163873</v>
      </c>
      <c r="E149" s="120">
        <v>2697</v>
      </c>
      <c r="F149" s="121">
        <f t="shared" si="16"/>
        <v>11.203619909502262</v>
      </c>
      <c r="G149" s="120">
        <v>2011</v>
      </c>
      <c r="H149" s="121">
        <f t="shared" si="16"/>
        <v>-0.25435669262143124</v>
      </c>
      <c r="I149" s="120">
        <v>2284</v>
      </c>
      <c r="J149" s="121">
        <f t="shared" si="16"/>
        <v>0.1357533565390352</v>
      </c>
      <c r="K149" s="120">
        <v>2496</v>
      </c>
      <c r="L149" s="121">
        <f t="shared" si="16"/>
        <v>9.2819614711033172E-2</v>
      </c>
      <c r="M149" s="120"/>
      <c r="N149" s="121"/>
    </row>
    <row r="150" spans="1:15" x14ac:dyDescent="0.25">
      <c r="A150" s="125"/>
      <c r="B150" s="119" t="s">
        <v>91</v>
      </c>
      <c r="C150" s="120">
        <v>210</v>
      </c>
      <c r="D150" s="121">
        <v>-0.95385629531970995</v>
      </c>
      <c r="E150" s="120">
        <v>3806</v>
      </c>
      <c r="F150" s="121">
        <f t="shared" si="16"/>
        <v>17.123809523809523</v>
      </c>
      <c r="G150" s="120">
        <v>2086</v>
      </c>
      <c r="H150" s="121">
        <f t="shared" si="16"/>
        <v>-0.45191802417235938</v>
      </c>
      <c r="I150" s="120">
        <v>3442</v>
      </c>
      <c r="J150" s="121">
        <f t="shared" si="16"/>
        <v>0.65004793863854271</v>
      </c>
      <c r="K150" s="120">
        <v>3103</v>
      </c>
      <c r="L150" s="121">
        <f t="shared" si="16"/>
        <v>-9.8489250435793152E-2</v>
      </c>
      <c r="M150" s="120"/>
      <c r="N150" s="121"/>
    </row>
    <row r="151" spans="1:15" x14ac:dyDescent="0.25">
      <c r="B151" s="119" t="s">
        <v>93</v>
      </c>
      <c r="C151" s="120">
        <v>1354</v>
      </c>
      <c r="D151" s="121">
        <v>-0.85135580195411131</v>
      </c>
      <c r="E151" s="120">
        <v>6820</v>
      </c>
      <c r="F151" s="121">
        <f t="shared" si="16"/>
        <v>4.0369276218611523</v>
      </c>
      <c r="G151" s="120">
        <v>3576</v>
      </c>
      <c r="H151" s="121">
        <f t="shared" si="16"/>
        <v>-0.47565982404692086</v>
      </c>
      <c r="I151" s="120">
        <v>6832</v>
      </c>
      <c r="J151" s="121">
        <f t="shared" si="16"/>
        <v>0.91051454138702459</v>
      </c>
      <c r="K151" s="120">
        <v>4594</v>
      </c>
      <c r="L151" s="121">
        <f t="shared" si="16"/>
        <v>-0.32757611241217799</v>
      </c>
      <c r="M151" s="120"/>
      <c r="N151" s="121"/>
    </row>
    <row r="152" spans="1:15" x14ac:dyDescent="0.25">
      <c r="B152" s="119" t="s">
        <v>95</v>
      </c>
      <c r="C152" s="120">
        <v>1915</v>
      </c>
      <c r="D152" s="121">
        <v>-0.78832762241627052</v>
      </c>
      <c r="E152" s="120">
        <v>6300</v>
      </c>
      <c r="F152" s="121">
        <f t="shared" si="16"/>
        <v>2.2898172323759791</v>
      </c>
      <c r="G152" s="120">
        <v>4554</v>
      </c>
      <c r="H152" s="121">
        <f t="shared" si="16"/>
        <v>-0.27714285714285714</v>
      </c>
      <c r="I152" s="120">
        <v>4805</v>
      </c>
      <c r="J152" s="121">
        <f t="shared" si="16"/>
        <v>5.5116381203337728E-2</v>
      </c>
      <c r="K152" s="120">
        <v>4165</v>
      </c>
      <c r="L152" s="121">
        <f t="shared" si="16"/>
        <v>-0.13319458896982306</v>
      </c>
      <c r="M152" s="120"/>
      <c r="N152" s="121"/>
    </row>
    <row r="153" spans="1:15" ht="15.75" x14ac:dyDescent="0.25">
      <c r="B153" s="122" t="s">
        <v>32</v>
      </c>
      <c r="C153" s="123">
        <v>18669</v>
      </c>
      <c r="D153" s="124">
        <v>-0.73307120388904767</v>
      </c>
      <c r="E153" s="123">
        <v>31230</v>
      </c>
      <c r="F153" s="124">
        <f t="shared" si="16"/>
        <v>0.67282661095934437</v>
      </c>
      <c r="G153" s="123">
        <v>34084</v>
      </c>
      <c r="H153" s="124">
        <f t="shared" si="16"/>
        <v>9.1386487351905243E-2</v>
      </c>
      <c r="I153" s="123">
        <v>34465</v>
      </c>
      <c r="J153" s="124">
        <f t="shared" si="16"/>
        <v>1.117826546180023E-2</v>
      </c>
      <c r="K153" s="123">
        <v>39071</v>
      </c>
      <c r="L153" s="124">
        <f t="shared" si="16"/>
        <v>0.13364282605541855</v>
      </c>
      <c r="M153" s="123">
        <v>21813</v>
      </c>
      <c r="N153" s="124">
        <v>-1.7166801838334633E-2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252</v>
      </c>
      <c r="G162" s="118" t="s">
        <v>71</v>
      </c>
      <c r="H162" s="117" t="s">
        <v>252</v>
      </c>
      <c r="I162" s="118" t="s">
        <v>71</v>
      </c>
      <c r="J162" s="117" t="s">
        <v>252</v>
      </c>
      <c r="K162" s="118" t="s">
        <v>71</v>
      </c>
      <c r="L162" s="117" t="s">
        <v>252</v>
      </c>
      <c r="M162" s="118" t="s">
        <v>71</v>
      </c>
      <c r="N162" s="117" t="s">
        <v>277</v>
      </c>
    </row>
    <row r="163" spans="2:14" x14ac:dyDescent="0.25">
      <c r="B163" s="119" t="s">
        <v>73</v>
      </c>
      <c r="C163" s="120">
        <v>416</v>
      </c>
      <c r="D163" s="121">
        <v>-0.37817638266068765</v>
      </c>
      <c r="E163" s="120">
        <v>107</v>
      </c>
      <c r="F163" s="121">
        <f t="shared" ref="F163:L175" si="18">IFERROR(E163/C163-1,"-")</f>
        <v>-0.74278846153846156</v>
      </c>
      <c r="G163" s="120">
        <v>274</v>
      </c>
      <c r="H163" s="121">
        <f t="shared" si="18"/>
        <v>1.5607476635514019</v>
      </c>
      <c r="I163" s="120">
        <v>617</v>
      </c>
      <c r="J163" s="121">
        <f t="shared" si="18"/>
        <v>1.2518248175182483</v>
      </c>
      <c r="K163" s="120">
        <v>747</v>
      </c>
      <c r="L163" s="121">
        <f t="shared" si="18"/>
        <v>0.21069692058346834</v>
      </c>
      <c r="M163" s="120">
        <v>468</v>
      </c>
      <c r="N163" s="121">
        <f t="shared" ref="N163:N169" si="19">IFERROR(M163/K163-1,"-")</f>
        <v>-0.37349397590361444</v>
      </c>
    </row>
    <row r="164" spans="2:14" x14ac:dyDescent="0.25">
      <c r="B164" s="119" t="s">
        <v>75</v>
      </c>
      <c r="C164" s="120">
        <v>641</v>
      </c>
      <c r="D164" s="121">
        <v>0.35517970401691334</v>
      </c>
      <c r="E164" s="120">
        <v>48</v>
      </c>
      <c r="F164" s="121">
        <f t="shared" si="18"/>
        <v>-0.9251170046801872</v>
      </c>
      <c r="G164" s="120">
        <v>444</v>
      </c>
      <c r="H164" s="121">
        <f t="shared" si="18"/>
        <v>8.25</v>
      </c>
      <c r="I164" s="120">
        <v>654</v>
      </c>
      <c r="J164" s="121">
        <f t="shared" si="18"/>
        <v>0.47297297297297303</v>
      </c>
      <c r="K164" s="120">
        <v>490</v>
      </c>
      <c r="L164" s="121">
        <f t="shared" si="18"/>
        <v>-0.25076452599388377</v>
      </c>
      <c r="M164" s="120">
        <v>579</v>
      </c>
      <c r="N164" s="121">
        <f t="shared" si="19"/>
        <v>0.18163265306122445</v>
      </c>
    </row>
    <row r="165" spans="2:14" x14ac:dyDescent="0.25">
      <c r="B165" s="119" t="s">
        <v>77</v>
      </c>
      <c r="C165" s="120">
        <v>63</v>
      </c>
      <c r="D165" s="121">
        <v>-0.85746606334841635</v>
      </c>
      <c r="E165" s="120">
        <v>463</v>
      </c>
      <c r="F165" s="121">
        <f t="shared" si="18"/>
        <v>6.3492063492063489</v>
      </c>
      <c r="G165" s="120">
        <v>624</v>
      </c>
      <c r="H165" s="121">
        <f t="shared" si="18"/>
        <v>0.3477321814254859</v>
      </c>
      <c r="I165" s="120">
        <v>785</v>
      </c>
      <c r="J165" s="121">
        <f t="shared" si="18"/>
        <v>0.25801282051282048</v>
      </c>
      <c r="K165" s="120">
        <v>707</v>
      </c>
      <c r="L165" s="121">
        <f t="shared" si="18"/>
        <v>-9.9363057324840742E-2</v>
      </c>
      <c r="M165" s="120">
        <v>451</v>
      </c>
      <c r="N165" s="121">
        <f t="shared" si="19"/>
        <v>-0.36209335219236205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104</v>
      </c>
      <c r="F166" s="121" t="str">
        <f t="shared" si="18"/>
        <v>-</v>
      </c>
      <c r="G166" s="120">
        <v>540</v>
      </c>
      <c r="H166" s="121">
        <f t="shared" si="18"/>
        <v>4.1923076923076925</v>
      </c>
      <c r="I166" s="120">
        <v>749</v>
      </c>
      <c r="J166" s="121">
        <f t="shared" si="18"/>
        <v>0.38703703703703707</v>
      </c>
      <c r="K166" s="120">
        <v>471</v>
      </c>
      <c r="L166" s="121">
        <f t="shared" si="18"/>
        <v>-0.3711615487316422</v>
      </c>
      <c r="M166" s="120">
        <v>425</v>
      </c>
      <c r="N166" s="121">
        <f t="shared" si="19"/>
        <v>-9.7664543524416114E-2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384</v>
      </c>
      <c r="F167" s="121" t="str">
        <f t="shared" si="18"/>
        <v>-</v>
      </c>
      <c r="G167" s="120">
        <v>386</v>
      </c>
      <c r="H167" s="121">
        <f t="shared" si="18"/>
        <v>5.2083333333332593E-3</v>
      </c>
      <c r="I167" s="120">
        <v>298</v>
      </c>
      <c r="J167" s="121">
        <f t="shared" si="18"/>
        <v>-0.227979274611399</v>
      </c>
      <c r="K167" s="120">
        <v>131</v>
      </c>
      <c r="L167" s="121">
        <f t="shared" si="18"/>
        <v>-0.56040268456375841</v>
      </c>
      <c r="M167" s="120">
        <v>370</v>
      </c>
      <c r="N167" s="121">
        <f t="shared" si="19"/>
        <v>1.8244274809160306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367</v>
      </c>
      <c r="F168" s="121" t="str">
        <f t="shared" si="18"/>
        <v>-</v>
      </c>
      <c r="G168" s="120">
        <v>313</v>
      </c>
      <c r="H168" s="121">
        <f t="shared" si="18"/>
        <v>-0.14713896457765663</v>
      </c>
      <c r="I168" s="120">
        <v>385</v>
      </c>
      <c r="J168" s="121">
        <f t="shared" si="18"/>
        <v>0.23003194888178924</v>
      </c>
      <c r="K168" s="120">
        <v>222</v>
      </c>
      <c r="L168" s="121">
        <f t="shared" si="18"/>
        <v>-0.42337662337662341</v>
      </c>
      <c r="M168" s="120">
        <v>398</v>
      </c>
      <c r="N168" s="121">
        <f t="shared" si="19"/>
        <v>0.79279279279279269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244</v>
      </c>
      <c r="F169" s="121" t="str">
        <f t="shared" si="18"/>
        <v>-</v>
      </c>
      <c r="G169" s="120">
        <v>423</v>
      </c>
      <c r="H169" s="121">
        <f t="shared" si="18"/>
        <v>0.73360655737704916</v>
      </c>
      <c r="I169" s="120">
        <v>332</v>
      </c>
      <c r="J169" s="121">
        <f t="shared" si="18"/>
        <v>-0.21513002364066192</v>
      </c>
      <c r="K169" s="120">
        <v>181</v>
      </c>
      <c r="L169" s="121">
        <f t="shared" si="18"/>
        <v>-0.45481927710843373</v>
      </c>
      <c r="M169" s="120">
        <v>545</v>
      </c>
      <c r="N169" s="121">
        <f t="shared" si="19"/>
        <v>2.0110497237569063</v>
      </c>
    </row>
    <row r="170" spans="2:14" x14ac:dyDescent="0.25">
      <c r="B170" s="119" t="s">
        <v>87</v>
      </c>
      <c r="C170" s="120">
        <v>227</v>
      </c>
      <c r="D170" s="121">
        <v>-0.7408675799086758</v>
      </c>
      <c r="E170" s="120">
        <v>656</v>
      </c>
      <c r="F170" s="121">
        <f t="shared" si="18"/>
        <v>1.8898678414096914</v>
      </c>
      <c r="G170" s="120">
        <v>844</v>
      </c>
      <c r="H170" s="121">
        <f t="shared" si="18"/>
        <v>0.28658536585365857</v>
      </c>
      <c r="I170" s="120">
        <v>638</v>
      </c>
      <c r="J170" s="121">
        <f t="shared" si="18"/>
        <v>-0.24407582938388628</v>
      </c>
      <c r="K170" s="120">
        <v>993</v>
      </c>
      <c r="L170" s="121">
        <f t="shared" si="18"/>
        <v>0.55642633228840133</v>
      </c>
      <c r="M170" s="120"/>
      <c r="N170" s="121"/>
    </row>
    <row r="171" spans="2:14" x14ac:dyDescent="0.25">
      <c r="B171" s="119" t="s">
        <v>89</v>
      </c>
      <c r="C171" s="120">
        <v>58</v>
      </c>
      <c r="D171" s="121">
        <v>-0.81931464174454827</v>
      </c>
      <c r="E171" s="120">
        <v>269</v>
      </c>
      <c r="F171" s="121">
        <f t="shared" si="18"/>
        <v>3.6379310344827589</v>
      </c>
      <c r="G171" s="120">
        <v>658</v>
      </c>
      <c r="H171" s="121">
        <f t="shared" si="18"/>
        <v>1.446096654275093</v>
      </c>
      <c r="I171" s="120">
        <v>379</v>
      </c>
      <c r="J171" s="121">
        <f t="shared" si="18"/>
        <v>-0.42401215805471126</v>
      </c>
      <c r="K171" s="120">
        <v>1070</v>
      </c>
      <c r="L171" s="121">
        <f t="shared" si="18"/>
        <v>1.8232189973614776</v>
      </c>
      <c r="M171" s="120"/>
      <c r="N171" s="121"/>
    </row>
    <row r="172" spans="2:14" x14ac:dyDescent="0.25">
      <c r="B172" s="119" t="s">
        <v>91</v>
      </c>
      <c r="C172" s="120">
        <v>10</v>
      </c>
      <c r="D172" s="121">
        <v>-0.97023809523809523</v>
      </c>
      <c r="E172" s="120">
        <v>582</v>
      </c>
      <c r="F172" s="121">
        <f t="shared" si="18"/>
        <v>57.2</v>
      </c>
      <c r="G172" s="120">
        <v>562</v>
      </c>
      <c r="H172" s="121">
        <f t="shared" si="18"/>
        <v>-3.4364261168384869E-2</v>
      </c>
      <c r="I172" s="120">
        <v>717</v>
      </c>
      <c r="J172" s="121">
        <f t="shared" si="18"/>
        <v>0.27580071174377219</v>
      </c>
      <c r="K172" s="120">
        <v>709</v>
      </c>
      <c r="L172" s="121">
        <f t="shared" si="18"/>
        <v>-1.1157601115760141E-2</v>
      </c>
      <c r="M172" s="120"/>
      <c r="N172" s="121"/>
    </row>
    <row r="173" spans="2:14" x14ac:dyDescent="0.25">
      <c r="B173" s="119" t="s">
        <v>93</v>
      </c>
      <c r="C173" s="120">
        <v>17</v>
      </c>
      <c r="D173" s="121">
        <v>-0.95595854922279788</v>
      </c>
      <c r="E173" s="120">
        <v>339</v>
      </c>
      <c r="F173" s="121">
        <f t="shared" si="18"/>
        <v>18.941176470588236</v>
      </c>
      <c r="G173" s="120">
        <v>499</v>
      </c>
      <c r="H173" s="121">
        <f t="shared" si="18"/>
        <v>0.471976401179941</v>
      </c>
      <c r="I173" s="120">
        <v>631</v>
      </c>
      <c r="J173" s="121">
        <f t="shared" si="18"/>
        <v>0.26452905811623251</v>
      </c>
      <c r="K173" s="120">
        <v>478</v>
      </c>
      <c r="L173" s="121">
        <f t="shared" si="18"/>
        <v>-0.24247226624405704</v>
      </c>
      <c r="M173" s="120"/>
      <c r="N173" s="121"/>
    </row>
    <row r="174" spans="2:14" x14ac:dyDescent="0.25">
      <c r="B174" s="119" t="s">
        <v>95</v>
      </c>
      <c r="C174" s="120">
        <v>42</v>
      </c>
      <c r="D174" s="121">
        <v>-0.82203389830508478</v>
      </c>
      <c r="E174" s="120">
        <v>310</v>
      </c>
      <c r="F174" s="121">
        <f t="shared" si="18"/>
        <v>6.3809523809523814</v>
      </c>
      <c r="G174" s="120">
        <v>830</v>
      </c>
      <c r="H174" s="121">
        <f t="shared" si="18"/>
        <v>1.6774193548387095</v>
      </c>
      <c r="I174" s="120">
        <v>599</v>
      </c>
      <c r="J174" s="121">
        <f t="shared" si="18"/>
        <v>-0.27831325301204823</v>
      </c>
      <c r="K174" s="120">
        <v>475</v>
      </c>
      <c r="L174" s="121">
        <f t="shared" si="18"/>
        <v>-0.20701168614357257</v>
      </c>
      <c r="M174" s="120"/>
      <c r="N174" s="121"/>
    </row>
    <row r="175" spans="2:14" ht="15.75" x14ac:dyDescent="0.25">
      <c r="B175" s="122" t="s">
        <v>32</v>
      </c>
      <c r="C175" s="123">
        <v>1519</v>
      </c>
      <c r="D175" s="124">
        <v>-0.77635453474676086</v>
      </c>
      <c r="E175" s="123">
        <v>3873</v>
      </c>
      <c r="F175" s="124">
        <f t="shared" si="18"/>
        <v>1.5497037524687296</v>
      </c>
      <c r="G175" s="123">
        <v>6397</v>
      </c>
      <c r="H175" s="124">
        <f t="shared" si="18"/>
        <v>0.65169119545571919</v>
      </c>
      <c r="I175" s="123">
        <v>6784</v>
      </c>
      <c r="J175" s="124">
        <f t="shared" si="18"/>
        <v>6.0497108019384127E-2</v>
      </c>
      <c r="K175" s="123">
        <v>6674</v>
      </c>
      <c r="L175" s="124">
        <f t="shared" si="18"/>
        <v>-1.6214622641509413E-2</v>
      </c>
      <c r="M175" s="123">
        <v>3236</v>
      </c>
      <c r="N175" s="124">
        <v>9.7321125805357678E-2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252</v>
      </c>
      <c r="G184" s="118" t="s">
        <v>71</v>
      </c>
      <c r="H184" s="117" t="s">
        <v>252</v>
      </c>
      <c r="I184" s="118" t="s">
        <v>71</v>
      </c>
      <c r="J184" s="117" t="s">
        <v>252</v>
      </c>
      <c r="K184" s="118" t="s">
        <v>71</v>
      </c>
      <c r="L184" s="117" t="s">
        <v>252</v>
      </c>
      <c r="M184" s="118" t="s">
        <v>71</v>
      </c>
      <c r="N184" s="117" t="s">
        <v>277</v>
      </c>
    </row>
    <row r="185" spans="1:15" x14ac:dyDescent="0.25">
      <c r="A185" s="125"/>
      <c r="B185" s="119" t="s">
        <v>73</v>
      </c>
      <c r="C185" s="120">
        <v>270</v>
      </c>
      <c r="D185" s="121">
        <v>-0.59459459459459452</v>
      </c>
      <c r="E185" s="120">
        <v>74</v>
      </c>
      <c r="F185" s="121">
        <f t="shared" ref="F185:L197" si="20">IFERROR(E185/C185-1,"-")</f>
        <v>-0.72592592592592586</v>
      </c>
      <c r="G185" s="120">
        <v>358</v>
      </c>
      <c r="H185" s="121">
        <f t="shared" si="20"/>
        <v>3.8378378378378377</v>
      </c>
      <c r="I185" s="120">
        <v>248</v>
      </c>
      <c r="J185" s="121">
        <f t="shared" si="20"/>
        <v>-0.30726256983240219</v>
      </c>
      <c r="K185" s="120">
        <v>659</v>
      </c>
      <c r="L185" s="121">
        <f t="shared" si="20"/>
        <v>1.657258064516129</v>
      </c>
      <c r="M185" s="120">
        <v>368</v>
      </c>
      <c r="N185" s="121">
        <f t="shared" ref="N185:N191" si="21">IFERROR(M185/K185-1,"-")</f>
        <v>-0.44157814871016687</v>
      </c>
    </row>
    <row r="186" spans="1:15" x14ac:dyDescent="0.25">
      <c r="B186" s="119" t="s">
        <v>75</v>
      </c>
      <c r="C186" s="120">
        <v>364</v>
      </c>
      <c r="D186" s="121">
        <v>-0.53689567430025442</v>
      </c>
      <c r="E186" s="120">
        <v>6</v>
      </c>
      <c r="F186" s="121">
        <f t="shared" si="20"/>
        <v>-0.98351648351648346</v>
      </c>
      <c r="G186" s="120">
        <v>221</v>
      </c>
      <c r="H186" s="121">
        <f t="shared" si="20"/>
        <v>35.833333333333336</v>
      </c>
      <c r="I186" s="120">
        <v>250</v>
      </c>
      <c r="J186" s="121">
        <f t="shared" si="20"/>
        <v>0.13122171945701355</v>
      </c>
      <c r="K186" s="120">
        <v>262</v>
      </c>
      <c r="L186" s="121">
        <f t="shared" si="20"/>
        <v>4.8000000000000043E-2</v>
      </c>
      <c r="M186" s="120">
        <v>458</v>
      </c>
      <c r="N186" s="121">
        <f t="shared" si="21"/>
        <v>0.74809160305343503</v>
      </c>
    </row>
    <row r="187" spans="1:15" x14ac:dyDescent="0.25">
      <c r="B187" s="119" t="s">
        <v>77</v>
      </c>
      <c r="C187" s="120">
        <v>91</v>
      </c>
      <c r="D187" s="121">
        <v>-0.87308228730822868</v>
      </c>
      <c r="E187" s="120">
        <v>22</v>
      </c>
      <c r="F187" s="121">
        <f t="shared" si="20"/>
        <v>-0.75824175824175821</v>
      </c>
      <c r="G187" s="120">
        <v>223</v>
      </c>
      <c r="H187" s="121">
        <f t="shared" si="20"/>
        <v>9.1363636363636367</v>
      </c>
      <c r="I187" s="120">
        <v>394</v>
      </c>
      <c r="J187" s="121">
        <f t="shared" si="20"/>
        <v>0.76681614349775784</v>
      </c>
      <c r="K187" s="120">
        <v>268</v>
      </c>
      <c r="L187" s="121">
        <f t="shared" si="20"/>
        <v>-0.31979695431472077</v>
      </c>
      <c r="M187" s="120">
        <v>136</v>
      </c>
      <c r="N187" s="121">
        <f t="shared" si="21"/>
        <v>-0.4925373134328358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26</v>
      </c>
      <c r="F188" s="121" t="str">
        <f t="shared" si="20"/>
        <v>-</v>
      </c>
      <c r="G188" s="120">
        <v>291</v>
      </c>
      <c r="H188" s="121">
        <f t="shared" si="20"/>
        <v>10.192307692307692</v>
      </c>
      <c r="I188" s="120">
        <v>302</v>
      </c>
      <c r="J188" s="121">
        <f t="shared" si="20"/>
        <v>3.7800687285223455E-2</v>
      </c>
      <c r="K188" s="120">
        <v>249</v>
      </c>
      <c r="L188" s="121">
        <f t="shared" si="20"/>
        <v>-0.17549668874172186</v>
      </c>
      <c r="M188" s="120">
        <v>269</v>
      </c>
      <c r="N188" s="121">
        <f t="shared" si="21"/>
        <v>8.032128514056236E-2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69</v>
      </c>
      <c r="F189" s="121" t="str">
        <f t="shared" si="20"/>
        <v>-</v>
      </c>
      <c r="G189" s="120">
        <v>106</v>
      </c>
      <c r="H189" s="121">
        <f t="shared" si="20"/>
        <v>0.53623188405797095</v>
      </c>
      <c r="I189" s="120">
        <v>109</v>
      </c>
      <c r="J189" s="121">
        <f t="shared" si="20"/>
        <v>2.8301886792452935E-2</v>
      </c>
      <c r="K189" s="120">
        <v>12</v>
      </c>
      <c r="L189" s="121">
        <f t="shared" si="20"/>
        <v>-0.88990825688073394</v>
      </c>
      <c r="M189" s="120">
        <v>113</v>
      </c>
      <c r="N189" s="121">
        <f t="shared" si="21"/>
        <v>8.4166666666666661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96</v>
      </c>
      <c r="F190" s="121" t="str">
        <f t="shared" si="20"/>
        <v>-</v>
      </c>
      <c r="G190" s="120">
        <v>105</v>
      </c>
      <c r="H190" s="121">
        <f t="shared" si="20"/>
        <v>9.375E-2</v>
      </c>
      <c r="I190" s="120">
        <v>133</v>
      </c>
      <c r="J190" s="121">
        <f t="shared" si="20"/>
        <v>0.26666666666666661</v>
      </c>
      <c r="K190" s="120">
        <v>19</v>
      </c>
      <c r="L190" s="121">
        <f t="shared" si="20"/>
        <v>-0.85714285714285721</v>
      </c>
      <c r="M190" s="120">
        <v>289</v>
      </c>
      <c r="N190" s="121">
        <f t="shared" si="21"/>
        <v>14.210526315789474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209</v>
      </c>
      <c r="F191" s="121" t="str">
        <f t="shared" si="20"/>
        <v>-</v>
      </c>
      <c r="G191" s="120">
        <v>93</v>
      </c>
      <c r="H191" s="121">
        <f t="shared" si="20"/>
        <v>-0.55502392344497609</v>
      </c>
      <c r="I191" s="120">
        <v>117</v>
      </c>
      <c r="J191" s="121">
        <f t="shared" si="20"/>
        <v>0.25806451612903225</v>
      </c>
      <c r="K191" s="120">
        <v>10</v>
      </c>
      <c r="L191" s="121">
        <f t="shared" si="20"/>
        <v>-0.9145299145299145</v>
      </c>
      <c r="M191" s="120">
        <v>185</v>
      </c>
      <c r="N191" s="121">
        <f t="shared" si="21"/>
        <v>17.5</v>
      </c>
    </row>
    <row r="192" spans="1:15" x14ac:dyDescent="0.25">
      <c r="B192" s="119" t="s">
        <v>87</v>
      </c>
      <c r="C192" s="120">
        <v>68</v>
      </c>
      <c r="D192" s="121">
        <v>-0.41379310344827591</v>
      </c>
      <c r="E192" s="120">
        <v>132</v>
      </c>
      <c r="F192" s="121">
        <f t="shared" si="20"/>
        <v>0.94117647058823528</v>
      </c>
      <c r="G192" s="120">
        <v>313</v>
      </c>
      <c r="H192" s="121">
        <f t="shared" si="20"/>
        <v>1.3712121212121211</v>
      </c>
      <c r="I192" s="120">
        <v>284</v>
      </c>
      <c r="J192" s="121">
        <f t="shared" si="20"/>
        <v>-9.2651757188498385E-2</v>
      </c>
      <c r="K192" s="120">
        <v>282</v>
      </c>
      <c r="L192" s="121">
        <f t="shared" si="20"/>
        <v>-7.0422535211267512E-3</v>
      </c>
      <c r="M192" s="120"/>
      <c r="N192" s="121"/>
    </row>
    <row r="193" spans="2:15" x14ac:dyDescent="0.25">
      <c r="B193" s="119" t="s">
        <v>89</v>
      </c>
      <c r="C193" s="120">
        <v>10</v>
      </c>
      <c r="D193" s="121">
        <v>-0.96941896024464835</v>
      </c>
      <c r="E193" s="120">
        <v>130</v>
      </c>
      <c r="F193" s="121">
        <f t="shared" si="20"/>
        <v>12</v>
      </c>
      <c r="G193" s="120">
        <v>194</v>
      </c>
      <c r="H193" s="121">
        <f t="shared" si="20"/>
        <v>0.49230769230769234</v>
      </c>
      <c r="I193" s="120">
        <v>55</v>
      </c>
      <c r="J193" s="121">
        <f t="shared" si="20"/>
        <v>-0.71649484536082475</v>
      </c>
      <c r="K193" s="120">
        <v>464</v>
      </c>
      <c r="L193" s="121">
        <f t="shared" si="20"/>
        <v>7.4363636363636356</v>
      </c>
      <c r="M193" s="120"/>
      <c r="N193" s="121"/>
    </row>
    <row r="194" spans="2:15" x14ac:dyDescent="0.25">
      <c r="B194" s="119" t="s">
        <v>91</v>
      </c>
      <c r="C194" s="120">
        <v>25</v>
      </c>
      <c r="D194" s="121">
        <v>-0.78813559322033899</v>
      </c>
      <c r="E194" s="120">
        <v>156</v>
      </c>
      <c r="F194" s="121">
        <f t="shared" si="20"/>
        <v>5.24</v>
      </c>
      <c r="G194" s="120">
        <v>46</v>
      </c>
      <c r="H194" s="121">
        <f t="shared" si="20"/>
        <v>-0.70512820512820507</v>
      </c>
      <c r="I194" s="120">
        <v>181</v>
      </c>
      <c r="J194" s="121">
        <f t="shared" si="20"/>
        <v>2.9347826086956523</v>
      </c>
      <c r="K194" s="120">
        <v>440</v>
      </c>
      <c r="L194" s="121">
        <f t="shared" si="20"/>
        <v>1.430939226519337</v>
      </c>
      <c r="M194" s="120"/>
      <c r="N194" s="121"/>
    </row>
    <row r="195" spans="2:15" x14ac:dyDescent="0.25">
      <c r="B195" s="119" t="s">
        <v>93</v>
      </c>
      <c r="C195" s="120">
        <v>42</v>
      </c>
      <c r="D195" s="121">
        <v>-0.86274509803921573</v>
      </c>
      <c r="E195" s="120">
        <v>392</v>
      </c>
      <c r="F195" s="121">
        <f t="shared" si="20"/>
        <v>8.3333333333333339</v>
      </c>
      <c r="G195" s="120">
        <v>81</v>
      </c>
      <c r="H195" s="121">
        <f t="shared" si="20"/>
        <v>-0.79336734693877553</v>
      </c>
      <c r="I195" s="120">
        <v>301</v>
      </c>
      <c r="J195" s="121">
        <f t="shared" si="20"/>
        <v>2.7160493827160495</v>
      </c>
      <c r="K195" s="120">
        <v>280</v>
      </c>
      <c r="L195" s="121">
        <f t="shared" si="20"/>
        <v>-6.9767441860465129E-2</v>
      </c>
      <c r="M195" s="120"/>
      <c r="N195" s="121"/>
    </row>
    <row r="196" spans="2:15" x14ac:dyDescent="0.25">
      <c r="B196" s="119" t="s">
        <v>95</v>
      </c>
      <c r="C196" s="120">
        <v>213</v>
      </c>
      <c r="D196" s="121">
        <v>0.54347826086956519</v>
      </c>
      <c r="E196" s="120">
        <v>147</v>
      </c>
      <c r="F196" s="121">
        <f t="shared" si="20"/>
        <v>-0.3098591549295775</v>
      </c>
      <c r="G196" s="120">
        <v>223</v>
      </c>
      <c r="H196" s="121">
        <f t="shared" si="20"/>
        <v>0.51700680272108834</v>
      </c>
      <c r="I196" s="120">
        <v>254</v>
      </c>
      <c r="J196" s="121">
        <f t="shared" si="20"/>
        <v>0.13901345291479816</v>
      </c>
      <c r="K196" s="120">
        <v>363</v>
      </c>
      <c r="L196" s="121">
        <f t="shared" si="20"/>
        <v>0.42913385826771644</v>
      </c>
      <c r="M196" s="120"/>
      <c r="N196" s="121"/>
    </row>
    <row r="197" spans="2:15" ht="15.75" x14ac:dyDescent="0.25">
      <c r="B197" s="122" t="s">
        <v>32</v>
      </c>
      <c r="C197" s="123">
        <v>1095</v>
      </c>
      <c r="D197" s="124">
        <v>-0.74445740956826145</v>
      </c>
      <c r="E197" s="123">
        <v>1459</v>
      </c>
      <c r="F197" s="124">
        <f t="shared" si="20"/>
        <v>0.33242009132420081</v>
      </c>
      <c r="G197" s="123">
        <v>2254</v>
      </c>
      <c r="H197" s="124">
        <f t="shared" si="20"/>
        <v>0.544893762851268</v>
      </c>
      <c r="I197" s="123">
        <v>2628</v>
      </c>
      <c r="J197" s="124">
        <f t="shared" si="20"/>
        <v>0.16592724046140206</v>
      </c>
      <c r="K197" s="123">
        <v>3308</v>
      </c>
      <c r="L197" s="124">
        <f t="shared" si="20"/>
        <v>0.25875190258751912</v>
      </c>
      <c r="M197" s="123">
        <v>1818</v>
      </c>
      <c r="N197" s="124">
        <v>0.22920892494929013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252</v>
      </c>
      <c r="G206" s="118" t="s">
        <v>71</v>
      </c>
      <c r="H206" s="117" t="s">
        <v>252</v>
      </c>
      <c r="I206" s="118" t="s">
        <v>71</v>
      </c>
      <c r="J206" s="117" t="s">
        <v>252</v>
      </c>
      <c r="K206" s="118" t="s">
        <v>71</v>
      </c>
      <c r="L206" s="117" t="s">
        <v>252</v>
      </c>
      <c r="M206" s="118" t="s">
        <v>71</v>
      </c>
      <c r="N206" s="117" t="s">
        <v>277</v>
      </c>
    </row>
    <row r="207" spans="2:15" x14ac:dyDescent="0.25">
      <c r="B207" s="119" t="s">
        <v>73</v>
      </c>
      <c r="C207" s="120">
        <v>275</v>
      </c>
      <c r="D207" s="121">
        <v>-0.44556451612903225</v>
      </c>
      <c r="E207" s="120">
        <v>51</v>
      </c>
      <c r="F207" s="121">
        <f t="shared" ref="F207:L219" si="22">IFERROR(E207/C207-1,"-")</f>
        <v>-0.81454545454545457</v>
      </c>
      <c r="G207" s="120">
        <v>459</v>
      </c>
      <c r="H207" s="121">
        <f t="shared" si="22"/>
        <v>8</v>
      </c>
      <c r="I207" s="120">
        <v>201</v>
      </c>
      <c r="J207" s="121">
        <f t="shared" si="22"/>
        <v>-0.56209150326797386</v>
      </c>
      <c r="K207" s="120">
        <v>520</v>
      </c>
      <c r="L207" s="121">
        <f t="shared" si="22"/>
        <v>1.5870646766169156</v>
      </c>
      <c r="M207" s="120">
        <v>669</v>
      </c>
      <c r="N207" s="121">
        <f t="shared" ref="N207:N213" si="23">IFERROR(M207/K207-1,"-")</f>
        <v>0.28653846153846163</v>
      </c>
    </row>
    <row r="208" spans="2:15" x14ac:dyDescent="0.25">
      <c r="B208" s="119" t="s">
        <v>75</v>
      </c>
      <c r="C208" s="120">
        <v>303</v>
      </c>
      <c r="D208" s="121">
        <v>-0.41279069767441856</v>
      </c>
      <c r="E208" s="120">
        <v>101</v>
      </c>
      <c r="F208" s="121">
        <f t="shared" si="22"/>
        <v>-0.66666666666666674</v>
      </c>
      <c r="G208" s="120">
        <v>335</v>
      </c>
      <c r="H208" s="121">
        <f t="shared" si="22"/>
        <v>2.3168316831683167</v>
      </c>
      <c r="I208" s="120">
        <v>189</v>
      </c>
      <c r="J208" s="121">
        <f t="shared" si="22"/>
        <v>-0.43582089552238801</v>
      </c>
      <c r="K208" s="120">
        <v>670</v>
      </c>
      <c r="L208" s="121">
        <f t="shared" si="22"/>
        <v>2.5449735449735451</v>
      </c>
      <c r="M208" s="120">
        <v>437</v>
      </c>
      <c r="N208" s="121">
        <f t="shared" si="23"/>
        <v>-0.34776119402985073</v>
      </c>
    </row>
    <row r="209" spans="2:15" x14ac:dyDescent="0.25">
      <c r="B209" s="119" t="s">
        <v>77</v>
      </c>
      <c r="C209" s="120">
        <v>10</v>
      </c>
      <c r="D209" s="121">
        <v>-0.98373983739837401</v>
      </c>
      <c r="E209" s="120">
        <v>82</v>
      </c>
      <c r="F209" s="121">
        <f t="shared" si="22"/>
        <v>7.1999999999999993</v>
      </c>
      <c r="G209" s="120">
        <v>257</v>
      </c>
      <c r="H209" s="121">
        <f t="shared" si="22"/>
        <v>2.1341463414634148</v>
      </c>
      <c r="I209" s="120">
        <v>324</v>
      </c>
      <c r="J209" s="121">
        <f t="shared" si="22"/>
        <v>0.26070038910505833</v>
      </c>
      <c r="K209" s="120">
        <v>586</v>
      </c>
      <c r="L209" s="121">
        <f t="shared" si="22"/>
        <v>0.80864197530864201</v>
      </c>
      <c r="M209" s="120">
        <v>430</v>
      </c>
      <c r="N209" s="121">
        <f t="shared" si="23"/>
        <v>-0.2662116040955631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110</v>
      </c>
      <c r="F210" s="121" t="str">
        <f t="shared" si="22"/>
        <v>-</v>
      </c>
      <c r="G210" s="120">
        <v>150</v>
      </c>
      <c r="H210" s="121">
        <f t="shared" si="22"/>
        <v>0.36363636363636354</v>
      </c>
      <c r="I210" s="120">
        <v>135</v>
      </c>
      <c r="J210" s="121">
        <f t="shared" si="22"/>
        <v>-9.9999999999999978E-2</v>
      </c>
      <c r="K210" s="120">
        <v>430</v>
      </c>
      <c r="L210" s="121">
        <f t="shared" si="22"/>
        <v>2.1851851851851851</v>
      </c>
      <c r="M210" s="120">
        <v>289</v>
      </c>
      <c r="N210" s="121">
        <f t="shared" si="23"/>
        <v>-0.32790697674418601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131</v>
      </c>
      <c r="F211" s="121" t="str">
        <f t="shared" si="22"/>
        <v>-</v>
      </c>
      <c r="G211" s="120">
        <v>131</v>
      </c>
      <c r="H211" s="121">
        <f t="shared" si="22"/>
        <v>0</v>
      </c>
      <c r="I211" s="120">
        <v>93</v>
      </c>
      <c r="J211" s="121">
        <f t="shared" si="22"/>
        <v>-0.29007633587786263</v>
      </c>
      <c r="K211" s="120">
        <v>61</v>
      </c>
      <c r="L211" s="121">
        <f t="shared" si="22"/>
        <v>-0.34408602150537637</v>
      </c>
      <c r="M211" s="120">
        <v>112</v>
      </c>
      <c r="N211" s="121">
        <f t="shared" si="23"/>
        <v>0.83606557377049184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96</v>
      </c>
      <c r="F212" s="121" t="str">
        <f t="shared" si="22"/>
        <v>-</v>
      </c>
      <c r="G212" s="120">
        <v>154</v>
      </c>
      <c r="H212" s="121">
        <f t="shared" si="22"/>
        <v>0.60416666666666674</v>
      </c>
      <c r="I212" s="120">
        <v>117</v>
      </c>
      <c r="J212" s="121">
        <f t="shared" si="22"/>
        <v>-0.24025974025974028</v>
      </c>
      <c r="K212" s="120">
        <v>40</v>
      </c>
      <c r="L212" s="121">
        <f t="shared" si="22"/>
        <v>-0.65811965811965811</v>
      </c>
      <c r="M212" s="120">
        <v>459</v>
      </c>
      <c r="N212" s="121">
        <f t="shared" si="23"/>
        <v>10.475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162</v>
      </c>
      <c r="F213" s="121" t="str">
        <f t="shared" si="22"/>
        <v>-</v>
      </c>
      <c r="G213" s="120">
        <v>377</v>
      </c>
      <c r="H213" s="121">
        <f t="shared" si="22"/>
        <v>1.3271604938271606</v>
      </c>
      <c r="I213" s="120">
        <v>118</v>
      </c>
      <c r="J213" s="121">
        <f t="shared" si="22"/>
        <v>-0.6870026525198939</v>
      </c>
      <c r="K213" s="120">
        <v>232</v>
      </c>
      <c r="L213" s="121">
        <f t="shared" si="22"/>
        <v>0.96610169491525433</v>
      </c>
      <c r="M213" s="120">
        <v>202</v>
      </c>
      <c r="N213" s="121">
        <f t="shared" si="23"/>
        <v>-0.12931034482758619</v>
      </c>
    </row>
    <row r="214" spans="2:15" x14ac:dyDescent="0.25">
      <c r="B214" s="119" t="s">
        <v>87</v>
      </c>
      <c r="C214" s="120">
        <v>323</v>
      </c>
      <c r="D214" s="121">
        <v>-9.0140845070422526E-2</v>
      </c>
      <c r="E214" s="120">
        <v>341</v>
      </c>
      <c r="F214" s="121">
        <f t="shared" si="22"/>
        <v>5.5727554179566541E-2</v>
      </c>
      <c r="G214" s="120">
        <v>218</v>
      </c>
      <c r="H214" s="121">
        <f t="shared" si="22"/>
        <v>-0.36070381231671556</v>
      </c>
      <c r="I214" s="120">
        <v>96</v>
      </c>
      <c r="J214" s="121">
        <f t="shared" si="22"/>
        <v>-0.55963302752293576</v>
      </c>
      <c r="K214" s="120">
        <v>510</v>
      </c>
      <c r="L214" s="121">
        <f t="shared" si="22"/>
        <v>4.3125</v>
      </c>
      <c r="M214" s="120"/>
      <c r="N214" s="121"/>
    </row>
    <row r="215" spans="2:15" x14ac:dyDescent="0.25">
      <c r="B215" s="119" t="s">
        <v>89</v>
      </c>
      <c r="C215" s="120">
        <v>0</v>
      </c>
      <c r="D215" s="121">
        <v>-1</v>
      </c>
      <c r="E215" s="120">
        <v>216</v>
      </c>
      <c r="F215" s="121" t="str">
        <f t="shared" si="22"/>
        <v>-</v>
      </c>
      <c r="G215" s="120">
        <v>101</v>
      </c>
      <c r="H215" s="121">
        <f t="shared" si="22"/>
        <v>-0.53240740740740744</v>
      </c>
      <c r="I215" s="120">
        <v>141</v>
      </c>
      <c r="J215" s="121">
        <f t="shared" si="22"/>
        <v>0.39603960396039595</v>
      </c>
      <c r="K215" s="120">
        <v>436</v>
      </c>
      <c r="L215" s="121">
        <f t="shared" si="22"/>
        <v>2.0921985815602837</v>
      </c>
      <c r="M215" s="120"/>
      <c r="N215" s="121"/>
    </row>
    <row r="216" spans="2:15" x14ac:dyDescent="0.25">
      <c r="B216" s="119" t="s">
        <v>91</v>
      </c>
      <c r="C216" s="120">
        <v>17</v>
      </c>
      <c r="D216" s="121">
        <v>-0.93772893772893773</v>
      </c>
      <c r="E216" s="120">
        <v>272</v>
      </c>
      <c r="F216" s="121">
        <f t="shared" si="22"/>
        <v>15</v>
      </c>
      <c r="G216" s="120">
        <v>281</v>
      </c>
      <c r="H216" s="121">
        <f t="shared" si="22"/>
        <v>3.3088235294117752E-2</v>
      </c>
      <c r="I216" s="120">
        <v>435</v>
      </c>
      <c r="J216" s="121">
        <f t="shared" si="22"/>
        <v>0.54804270462633453</v>
      </c>
      <c r="K216" s="120">
        <v>490</v>
      </c>
      <c r="L216" s="121">
        <f t="shared" si="22"/>
        <v>0.12643678160919536</v>
      </c>
      <c r="M216" s="120"/>
      <c r="N216" s="121"/>
    </row>
    <row r="217" spans="2:15" x14ac:dyDescent="0.25">
      <c r="B217" s="119" t="s">
        <v>93</v>
      </c>
      <c r="C217" s="120">
        <v>2</v>
      </c>
      <c r="D217" s="121">
        <v>-0.9923371647509579</v>
      </c>
      <c r="E217" s="120">
        <v>301</v>
      </c>
      <c r="F217" s="121">
        <f t="shared" si="22"/>
        <v>149.5</v>
      </c>
      <c r="G217" s="120">
        <v>323</v>
      </c>
      <c r="H217" s="121">
        <f t="shared" si="22"/>
        <v>7.3089700996677776E-2</v>
      </c>
      <c r="I217" s="120">
        <v>698</v>
      </c>
      <c r="J217" s="121">
        <f t="shared" si="22"/>
        <v>1.1609907120743035</v>
      </c>
      <c r="K217" s="120">
        <v>392</v>
      </c>
      <c r="L217" s="121">
        <f t="shared" si="22"/>
        <v>-0.43839541547277938</v>
      </c>
      <c r="M217" s="120"/>
      <c r="N217" s="121"/>
    </row>
    <row r="218" spans="2:15" x14ac:dyDescent="0.25">
      <c r="B218" s="119" t="s">
        <v>95</v>
      </c>
      <c r="C218" s="120">
        <v>45</v>
      </c>
      <c r="D218" s="121">
        <v>-0.47058823529411764</v>
      </c>
      <c r="E218" s="120">
        <v>328</v>
      </c>
      <c r="F218" s="121">
        <f t="shared" si="22"/>
        <v>6.2888888888888888</v>
      </c>
      <c r="G218" s="120">
        <v>267</v>
      </c>
      <c r="H218" s="121">
        <f t="shared" si="22"/>
        <v>-0.18597560975609762</v>
      </c>
      <c r="I218" s="120">
        <v>264</v>
      </c>
      <c r="J218" s="121">
        <f t="shared" si="22"/>
        <v>-1.1235955056179803E-2</v>
      </c>
      <c r="K218" s="120">
        <v>470</v>
      </c>
      <c r="L218" s="121">
        <f t="shared" si="22"/>
        <v>0.78030303030303028</v>
      </c>
      <c r="M218" s="120"/>
      <c r="N218" s="121"/>
    </row>
    <row r="219" spans="2:15" ht="15.75" x14ac:dyDescent="0.25">
      <c r="B219" s="122" t="s">
        <v>32</v>
      </c>
      <c r="C219" s="123">
        <v>1082</v>
      </c>
      <c r="D219" s="124">
        <v>-0.70859143549690273</v>
      </c>
      <c r="E219" s="123">
        <v>2191</v>
      </c>
      <c r="F219" s="124">
        <f t="shared" si="22"/>
        <v>1.0249537892791127</v>
      </c>
      <c r="G219" s="123">
        <v>3053</v>
      </c>
      <c r="H219" s="124">
        <f t="shared" si="22"/>
        <v>0.39342765860337736</v>
      </c>
      <c r="I219" s="123">
        <v>2811</v>
      </c>
      <c r="J219" s="124">
        <f t="shared" si="22"/>
        <v>-7.9266295447101176E-2</v>
      </c>
      <c r="K219" s="123">
        <v>4837</v>
      </c>
      <c r="L219" s="124">
        <f t="shared" si="22"/>
        <v>0.72073995019565995</v>
      </c>
      <c r="M219" s="123">
        <v>2598</v>
      </c>
      <c r="N219" s="124">
        <v>2.3237495076801951E-2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252</v>
      </c>
      <c r="G228" s="118" t="s">
        <v>71</v>
      </c>
      <c r="H228" s="117" t="s">
        <v>252</v>
      </c>
      <c r="I228" s="118" t="s">
        <v>71</v>
      </c>
      <c r="J228" s="117" t="s">
        <v>252</v>
      </c>
      <c r="K228" s="118" t="s">
        <v>71</v>
      </c>
      <c r="L228" s="117" t="s">
        <v>252</v>
      </c>
      <c r="M228" s="118" t="s">
        <v>71</v>
      </c>
      <c r="N228" s="117" t="s">
        <v>277</v>
      </c>
    </row>
    <row r="229" spans="2:15" x14ac:dyDescent="0.25">
      <c r="B229" s="119" t="s">
        <v>73</v>
      </c>
      <c r="C229" s="120">
        <v>438</v>
      </c>
      <c r="D229" s="121">
        <v>-0.35302806499261452</v>
      </c>
      <c r="E229" s="120">
        <v>5</v>
      </c>
      <c r="F229" s="121">
        <f t="shared" ref="F229:L241" si="24">IFERROR(E229/C229-1,"-")</f>
        <v>-0.98858447488584478</v>
      </c>
      <c r="G229" s="120">
        <v>69</v>
      </c>
      <c r="H229" s="121">
        <f t="shared" si="24"/>
        <v>12.8</v>
      </c>
      <c r="I229" s="120">
        <v>111</v>
      </c>
      <c r="J229" s="121">
        <f t="shared" si="24"/>
        <v>0.60869565217391308</v>
      </c>
      <c r="K229" s="120">
        <v>153</v>
      </c>
      <c r="L229" s="121">
        <f t="shared" si="24"/>
        <v>0.37837837837837829</v>
      </c>
      <c r="M229" s="120">
        <v>143</v>
      </c>
      <c r="N229" s="121">
        <f t="shared" ref="N229:N235" si="25">IFERROR(M229/K229-1,"-")</f>
        <v>-6.5359477124182996E-2</v>
      </c>
    </row>
    <row r="230" spans="2:15" x14ac:dyDescent="0.25">
      <c r="B230" s="119" t="s">
        <v>75</v>
      </c>
      <c r="C230" s="120">
        <v>52</v>
      </c>
      <c r="D230" s="121">
        <v>-0.69047619047619047</v>
      </c>
      <c r="E230" s="120">
        <v>0</v>
      </c>
      <c r="F230" s="121">
        <f t="shared" si="24"/>
        <v>-1</v>
      </c>
      <c r="G230" s="120">
        <v>56</v>
      </c>
      <c r="H230" s="121" t="str">
        <f t="shared" si="24"/>
        <v>-</v>
      </c>
      <c r="I230" s="120">
        <v>210</v>
      </c>
      <c r="J230" s="121">
        <f t="shared" si="24"/>
        <v>2.75</v>
      </c>
      <c r="K230" s="120">
        <v>120</v>
      </c>
      <c r="L230" s="121">
        <f t="shared" si="24"/>
        <v>-0.4285714285714286</v>
      </c>
      <c r="M230" s="120">
        <v>139</v>
      </c>
      <c r="N230" s="121">
        <f t="shared" si="25"/>
        <v>0.15833333333333344</v>
      </c>
    </row>
    <row r="231" spans="2:15" x14ac:dyDescent="0.25">
      <c r="B231" s="119" t="s">
        <v>77</v>
      </c>
      <c r="C231" s="120">
        <v>223</v>
      </c>
      <c r="D231" s="121">
        <v>1.50561797752809</v>
      </c>
      <c r="E231" s="120">
        <v>15</v>
      </c>
      <c r="F231" s="121">
        <f t="shared" si="24"/>
        <v>-0.93273542600896864</v>
      </c>
      <c r="G231" s="120">
        <v>56</v>
      </c>
      <c r="H231" s="121">
        <f t="shared" si="24"/>
        <v>2.7333333333333334</v>
      </c>
      <c r="I231" s="120">
        <v>126</v>
      </c>
      <c r="J231" s="121">
        <f t="shared" si="24"/>
        <v>1.25</v>
      </c>
      <c r="K231" s="120">
        <v>82</v>
      </c>
      <c r="L231" s="121">
        <f t="shared" si="24"/>
        <v>-0.34920634920634919</v>
      </c>
      <c r="M231" s="120">
        <v>227</v>
      </c>
      <c r="N231" s="121">
        <f t="shared" si="25"/>
        <v>1.7682926829268291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23</v>
      </c>
      <c r="F232" s="121" t="str">
        <f t="shared" si="24"/>
        <v>-</v>
      </c>
      <c r="G232" s="120">
        <v>16</v>
      </c>
      <c r="H232" s="121">
        <f t="shared" si="24"/>
        <v>-0.30434782608695654</v>
      </c>
      <c r="I232" s="120">
        <v>29</v>
      </c>
      <c r="J232" s="121">
        <f t="shared" si="24"/>
        <v>0.8125</v>
      </c>
      <c r="K232" s="120">
        <v>2</v>
      </c>
      <c r="L232" s="121">
        <f t="shared" si="24"/>
        <v>-0.93103448275862066</v>
      </c>
      <c r="M232" s="120">
        <v>73</v>
      </c>
      <c r="N232" s="121">
        <f t="shared" si="25"/>
        <v>35.5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64</v>
      </c>
      <c r="F233" s="121" t="str">
        <f t="shared" si="24"/>
        <v>-</v>
      </c>
      <c r="G233" s="120">
        <v>4</v>
      </c>
      <c r="H233" s="121">
        <f t="shared" si="24"/>
        <v>-0.9375</v>
      </c>
      <c r="I233" s="120">
        <v>12</v>
      </c>
      <c r="J233" s="121">
        <f t="shared" si="24"/>
        <v>2</v>
      </c>
      <c r="K233" s="120">
        <v>0</v>
      </c>
      <c r="L233" s="121">
        <f t="shared" si="24"/>
        <v>-1</v>
      </c>
      <c r="M233" s="120">
        <v>12</v>
      </c>
      <c r="N233" s="121" t="str">
        <f t="shared" si="25"/>
        <v>-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0</v>
      </c>
      <c r="H234" s="121">
        <f t="shared" si="24"/>
        <v>-1</v>
      </c>
      <c r="I234" s="120">
        <v>24</v>
      </c>
      <c r="J234" s="121" t="str">
        <f t="shared" si="24"/>
        <v>-</v>
      </c>
      <c r="K234" s="120">
        <v>0</v>
      </c>
      <c r="L234" s="121">
        <f t="shared" si="24"/>
        <v>-1</v>
      </c>
      <c r="M234" s="120">
        <v>2</v>
      </c>
      <c r="N234" s="121" t="str">
        <f t="shared" si="25"/>
        <v>-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61</v>
      </c>
      <c r="F235" s="121" t="str">
        <f t="shared" si="24"/>
        <v>-</v>
      </c>
      <c r="G235" s="120">
        <v>63</v>
      </c>
      <c r="H235" s="121">
        <f t="shared" si="24"/>
        <v>3.2786885245901676E-2</v>
      </c>
      <c r="I235" s="120">
        <v>14</v>
      </c>
      <c r="J235" s="121">
        <f t="shared" si="24"/>
        <v>-0.77777777777777779</v>
      </c>
      <c r="K235" s="120">
        <v>48</v>
      </c>
      <c r="L235" s="121">
        <f t="shared" si="24"/>
        <v>2.4285714285714284</v>
      </c>
      <c r="M235" s="120">
        <v>28</v>
      </c>
      <c r="N235" s="121">
        <f t="shared" si="25"/>
        <v>-0.41666666666666663</v>
      </c>
    </row>
    <row r="236" spans="2:15" x14ac:dyDescent="0.25">
      <c r="B236" s="119" t="s">
        <v>87</v>
      </c>
      <c r="C236" s="120">
        <v>0</v>
      </c>
      <c r="D236" s="121">
        <v>-1</v>
      </c>
      <c r="E236" s="120">
        <v>30</v>
      </c>
      <c r="F236" s="121" t="str">
        <f t="shared" si="24"/>
        <v>-</v>
      </c>
      <c r="G236" s="120">
        <v>21</v>
      </c>
      <c r="H236" s="121">
        <f t="shared" si="24"/>
        <v>-0.30000000000000004</v>
      </c>
      <c r="I236" s="120">
        <v>29</v>
      </c>
      <c r="J236" s="121">
        <f t="shared" si="24"/>
        <v>0.38095238095238093</v>
      </c>
      <c r="K236" s="120">
        <v>35</v>
      </c>
      <c r="L236" s="121">
        <f t="shared" si="24"/>
        <v>0.2068965517241379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0</v>
      </c>
      <c r="F237" s="121" t="str">
        <f t="shared" si="24"/>
        <v>-</v>
      </c>
      <c r="G237" s="120">
        <v>13</v>
      </c>
      <c r="H237" s="121" t="str">
        <f t="shared" si="24"/>
        <v>-</v>
      </c>
      <c r="I237" s="120">
        <v>28</v>
      </c>
      <c r="J237" s="121">
        <f t="shared" si="24"/>
        <v>1.1538461538461537</v>
      </c>
      <c r="K237" s="120">
        <v>10</v>
      </c>
      <c r="L237" s="121">
        <f t="shared" si="24"/>
        <v>-0.64285714285714279</v>
      </c>
      <c r="M237" s="120"/>
      <c r="N237" s="121"/>
    </row>
    <row r="238" spans="2:15" x14ac:dyDescent="0.25">
      <c r="B238" s="119" t="s">
        <v>91</v>
      </c>
      <c r="C238" s="120">
        <v>0</v>
      </c>
      <c r="D238" s="121">
        <v>-1</v>
      </c>
      <c r="E238" s="120">
        <v>20</v>
      </c>
      <c r="F238" s="121" t="str">
        <f t="shared" si="24"/>
        <v>-</v>
      </c>
      <c r="G238" s="120">
        <v>17</v>
      </c>
      <c r="H238" s="121">
        <f t="shared" si="24"/>
        <v>-0.15000000000000002</v>
      </c>
      <c r="I238" s="120">
        <v>20</v>
      </c>
      <c r="J238" s="121">
        <f t="shared" si="24"/>
        <v>0.17647058823529416</v>
      </c>
      <c r="K238" s="120">
        <v>10</v>
      </c>
      <c r="L238" s="121">
        <f t="shared" si="24"/>
        <v>-0.5</v>
      </c>
      <c r="M238" s="120"/>
      <c r="N238" s="121"/>
    </row>
    <row r="239" spans="2:15" x14ac:dyDescent="0.25">
      <c r="B239" s="119" t="s">
        <v>93</v>
      </c>
      <c r="C239" s="120">
        <v>0</v>
      </c>
      <c r="D239" s="121">
        <v>-1</v>
      </c>
      <c r="E239" s="120">
        <v>96</v>
      </c>
      <c r="F239" s="121" t="str">
        <f t="shared" si="24"/>
        <v>-</v>
      </c>
      <c r="G239" s="120">
        <v>62</v>
      </c>
      <c r="H239" s="121">
        <f t="shared" si="24"/>
        <v>-0.35416666666666663</v>
      </c>
      <c r="I239" s="120">
        <v>62</v>
      </c>
      <c r="J239" s="121">
        <f t="shared" si="24"/>
        <v>0</v>
      </c>
      <c r="K239" s="120">
        <v>31</v>
      </c>
      <c r="L239" s="121">
        <f t="shared" si="24"/>
        <v>-0.5</v>
      </c>
      <c r="M239" s="120"/>
      <c r="N239" s="121"/>
    </row>
    <row r="240" spans="2:15" x14ac:dyDescent="0.25">
      <c r="B240" s="119" t="s">
        <v>95</v>
      </c>
      <c r="C240" s="120">
        <v>0</v>
      </c>
      <c r="D240" s="121">
        <v>-1</v>
      </c>
      <c r="E240" s="120">
        <v>105</v>
      </c>
      <c r="F240" s="121" t="str">
        <f t="shared" si="24"/>
        <v>-</v>
      </c>
      <c r="G240" s="120">
        <v>177</v>
      </c>
      <c r="H240" s="121">
        <f t="shared" si="24"/>
        <v>0.68571428571428572</v>
      </c>
      <c r="I240" s="120">
        <v>139</v>
      </c>
      <c r="J240" s="121">
        <f t="shared" si="24"/>
        <v>-0.21468926553672318</v>
      </c>
      <c r="K240" s="120">
        <v>145</v>
      </c>
      <c r="L240" s="121">
        <f t="shared" si="24"/>
        <v>4.3165467625899234E-2</v>
      </c>
      <c r="M240" s="120"/>
      <c r="N240" s="121"/>
    </row>
    <row r="241" spans="2:15" ht="15.75" x14ac:dyDescent="0.25">
      <c r="B241" s="122" t="s">
        <v>32</v>
      </c>
      <c r="C241" s="123">
        <v>713</v>
      </c>
      <c r="D241" s="124">
        <v>-0.60011217049915877</v>
      </c>
      <c r="E241" s="123">
        <v>445</v>
      </c>
      <c r="F241" s="124">
        <f t="shared" si="24"/>
        <v>-0.37587657784011219</v>
      </c>
      <c r="G241" s="123">
        <v>554</v>
      </c>
      <c r="H241" s="124">
        <f t="shared" si="24"/>
        <v>0.24494382022471917</v>
      </c>
      <c r="I241" s="123">
        <v>804</v>
      </c>
      <c r="J241" s="124">
        <f t="shared" si="24"/>
        <v>0.45126353790613716</v>
      </c>
      <c r="K241" s="123">
        <v>636</v>
      </c>
      <c r="L241" s="124">
        <f t="shared" si="24"/>
        <v>-0.20895522388059706</v>
      </c>
      <c r="M241" s="123">
        <v>624</v>
      </c>
      <c r="N241" s="124">
        <v>0.54074074074074074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287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252</v>
      </c>
      <c r="G254" s="118" t="s">
        <v>71</v>
      </c>
      <c r="H254" s="117" t="s">
        <v>252</v>
      </c>
      <c r="I254" s="118" t="s">
        <v>71</v>
      </c>
      <c r="J254" s="117" t="s">
        <v>252</v>
      </c>
      <c r="K254" s="118" t="s">
        <v>71</v>
      </c>
      <c r="L254" s="117" t="s">
        <v>252</v>
      </c>
      <c r="M254" s="118" t="s">
        <v>71</v>
      </c>
      <c r="N254" s="117" t="s">
        <v>277</v>
      </c>
    </row>
    <row r="255" spans="2:15" x14ac:dyDescent="0.25">
      <c r="B255" s="119" t="s">
        <v>73</v>
      </c>
      <c r="C255" s="120">
        <v>1077</v>
      </c>
      <c r="D255" s="121">
        <v>-0.10100166944908184</v>
      </c>
      <c r="E255" s="120">
        <v>14</v>
      </c>
      <c r="F255" s="121">
        <f t="shared" ref="F255:L267" si="26">IFERROR(E255/C255-1,"-")</f>
        <v>-0.98700092850510679</v>
      </c>
      <c r="G255" s="120">
        <v>82</v>
      </c>
      <c r="H255" s="121">
        <f t="shared" si="26"/>
        <v>4.8571428571428568</v>
      </c>
      <c r="I255" s="120">
        <v>135</v>
      </c>
      <c r="J255" s="121">
        <f t="shared" si="26"/>
        <v>0.64634146341463405</v>
      </c>
      <c r="K255" s="120">
        <v>49</v>
      </c>
      <c r="L255" s="121">
        <f t="shared" si="26"/>
        <v>-0.63703703703703707</v>
      </c>
      <c r="M255" s="120">
        <v>393</v>
      </c>
      <c r="N255" s="121">
        <f t="shared" ref="N255:N261" si="27">IFERROR(M255/K255-1,"-")</f>
        <v>7.0204081632653068</v>
      </c>
    </row>
    <row r="256" spans="2:15" x14ac:dyDescent="0.25">
      <c r="B256" s="119" t="s">
        <v>75</v>
      </c>
      <c r="C256" s="120">
        <v>252</v>
      </c>
      <c r="D256" s="121">
        <v>0.17209302325581399</v>
      </c>
      <c r="E256" s="120">
        <v>0</v>
      </c>
      <c r="F256" s="121">
        <f t="shared" si="26"/>
        <v>-1</v>
      </c>
      <c r="G256" s="120">
        <v>102</v>
      </c>
      <c r="H256" s="121" t="str">
        <f t="shared" si="26"/>
        <v>-</v>
      </c>
      <c r="I256" s="120">
        <v>147</v>
      </c>
      <c r="J256" s="121">
        <f t="shared" si="26"/>
        <v>0.44117647058823528</v>
      </c>
      <c r="K256" s="120">
        <v>198</v>
      </c>
      <c r="L256" s="121">
        <f t="shared" si="26"/>
        <v>0.34693877551020402</v>
      </c>
      <c r="M256" s="120">
        <v>71</v>
      </c>
      <c r="N256" s="121">
        <f t="shared" si="27"/>
        <v>-0.64141414141414144</v>
      </c>
    </row>
    <row r="257" spans="2:14" x14ac:dyDescent="0.25">
      <c r="B257" s="119" t="s">
        <v>77</v>
      </c>
      <c r="C257" s="120">
        <v>159</v>
      </c>
      <c r="D257" s="121">
        <v>1.65</v>
      </c>
      <c r="E257" s="120">
        <v>26</v>
      </c>
      <c r="F257" s="121">
        <f t="shared" si="26"/>
        <v>-0.83647798742138368</v>
      </c>
      <c r="G257" s="120">
        <v>41</v>
      </c>
      <c r="H257" s="121">
        <f t="shared" si="26"/>
        <v>0.57692307692307687</v>
      </c>
      <c r="I257" s="120">
        <v>100</v>
      </c>
      <c r="J257" s="121">
        <f t="shared" si="26"/>
        <v>1.4390243902439024</v>
      </c>
      <c r="K257" s="120">
        <v>40</v>
      </c>
      <c r="L257" s="121">
        <f t="shared" si="26"/>
        <v>-0.6</v>
      </c>
      <c r="M257" s="120">
        <v>152</v>
      </c>
      <c r="N257" s="121">
        <f t="shared" si="27"/>
        <v>2.8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6</v>
      </c>
      <c r="F258" s="121" t="str">
        <f t="shared" si="26"/>
        <v>-</v>
      </c>
      <c r="G258" s="120">
        <v>7</v>
      </c>
      <c r="H258" s="121">
        <f t="shared" si="26"/>
        <v>0.16666666666666674</v>
      </c>
      <c r="I258" s="120">
        <v>54</v>
      </c>
      <c r="J258" s="121">
        <f t="shared" si="26"/>
        <v>6.7142857142857144</v>
      </c>
      <c r="K258" s="120">
        <v>77</v>
      </c>
      <c r="L258" s="121">
        <f t="shared" si="26"/>
        <v>0.42592592592592582</v>
      </c>
      <c r="M258" s="120">
        <v>26</v>
      </c>
      <c r="N258" s="121">
        <f t="shared" si="27"/>
        <v>-0.66233766233766234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9</v>
      </c>
      <c r="F259" s="121" t="str">
        <f t="shared" si="26"/>
        <v>-</v>
      </c>
      <c r="G259" s="120">
        <v>10</v>
      </c>
      <c r="H259" s="121">
        <f t="shared" si="26"/>
        <v>0.11111111111111116</v>
      </c>
      <c r="I259" s="120">
        <v>2</v>
      </c>
      <c r="J259" s="121">
        <f t="shared" si="26"/>
        <v>-0.8</v>
      </c>
      <c r="K259" s="120">
        <v>0</v>
      </c>
      <c r="L259" s="121">
        <f t="shared" si="26"/>
        <v>-1</v>
      </c>
      <c r="M259" s="120">
        <v>218</v>
      </c>
      <c r="N259" s="121" t="str">
        <f t="shared" si="27"/>
        <v>-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1</v>
      </c>
      <c r="H260" s="121" t="str">
        <f t="shared" si="26"/>
        <v>-</v>
      </c>
      <c r="I260" s="120">
        <v>5</v>
      </c>
      <c r="J260" s="121">
        <f t="shared" si="26"/>
        <v>4</v>
      </c>
      <c r="K260" s="120">
        <v>1</v>
      </c>
      <c r="L260" s="121">
        <f t="shared" si="26"/>
        <v>-0.8</v>
      </c>
      <c r="M260" s="120">
        <v>97</v>
      </c>
      <c r="N260" s="121">
        <f t="shared" si="27"/>
        <v>96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17</v>
      </c>
      <c r="F261" s="121" t="str">
        <f t="shared" si="26"/>
        <v>-</v>
      </c>
      <c r="G261" s="120">
        <v>11</v>
      </c>
      <c r="H261" s="121">
        <f t="shared" si="26"/>
        <v>-0.3529411764705882</v>
      </c>
      <c r="I261" s="120">
        <v>0</v>
      </c>
      <c r="J261" s="121">
        <f t="shared" si="26"/>
        <v>-1</v>
      </c>
      <c r="K261" s="120">
        <v>0</v>
      </c>
      <c r="L261" s="121" t="str">
        <f t="shared" si="26"/>
        <v>-</v>
      </c>
      <c r="M261" s="120">
        <v>61</v>
      </c>
      <c r="N261" s="121" t="str">
        <f t="shared" si="27"/>
        <v>-</v>
      </c>
    </row>
    <row r="262" spans="2:14" x14ac:dyDescent="0.25">
      <c r="B262" s="119" t="s">
        <v>87</v>
      </c>
      <c r="C262" s="120">
        <v>0</v>
      </c>
      <c r="D262" s="121">
        <v>-1</v>
      </c>
      <c r="E262" s="120">
        <v>38</v>
      </c>
      <c r="F262" s="121" t="str">
        <f t="shared" si="26"/>
        <v>-</v>
      </c>
      <c r="G262" s="120">
        <v>4</v>
      </c>
      <c r="H262" s="121">
        <f t="shared" si="26"/>
        <v>-0.89473684210526316</v>
      </c>
      <c r="I262" s="120">
        <v>15</v>
      </c>
      <c r="J262" s="121">
        <f t="shared" si="26"/>
        <v>2.75</v>
      </c>
      <c r="K262" s="120">
        <v>13</v>
      </c>
      <c r="L262" s="121">
        <f t="shared" si="26"/>
        <v>-0.1333333333333333</v>
      </c>
      <c r="M262" s="120"/>
      <c r="N262" s="121"/>
    </row>
    <row r="263" spans="2:14" x14ac:dyDescent="0.25">
      <c r="B263" s="119" t="s">
        <v>89</v>
      </c>
      <c r="C263" s="120">
        <v>0</v>
      </c>
      <c r="D263" s="121">
        <v>-1</v>
      </c>
      <c r="E263" s="120">
        <v>2</v>
      </c>
      <c r="F263" s="121" t="str">
        <f t="shared" si="26"/>
        <v>-</v>
      </c>
      <c r="G263" s="120">
        <v>0</v>
      </c>
      <c r="H263" s="121">
        <f t="shared" si="26"/>
        <v>-1</v>
      </c>
      <c r="I263" s="120">
        <v>0</v>
      </c>
      <c r="J263" s="121" t="str">
        <f t="shared" si="26"/>
        <v>-</v>
      </c>
      <c r="K263" s="120">
        <v>9</v>
      </c>
      <c r="L263" s="121" t="str">
        <f t="shared" si="26"/>
        <v>-</v>
      </c>
      <c r="M263" s="120"/>
      <c r="N263" s="121"/>
    </row>
    <row r="264" spans="2:14" x14ac:dyDescent="0.25">
      <c r="B264" s="119" t="s">
        <v>91</v>
      </c>
      <c r="C264" s="120">
        <v>6</v>
      </c>
      <c r="D264" s="121">
        <v>-0.93258426966292141</v>
      </c>
      <c r="E264" s="120">
        <v>52</v>
      </c>
      <c r="F264" s="121">
        <f t="shared" si="26"/>
        <v>7.6666666666666661</v>
      </c>
      <c r="G264" s="120">
        <v>13</v>
      </c>
      <c r="H264" s="121">
        <f t="shared" si="26"/>
        <v>-0.75</v>
      </c>
      <c r="I264" s="120">
        <v>62</v>
      </c>
      <c r="J264" s="121">
        <f t="shared" si="26"/>
        <v>3.7692307692307692</v>
      </c>
      <c r="K264" s="120">
        <v>26</v>
      </c>
      <c r="L264" s="121">
        <f t="shared" si="26"/>
        <v>-0.58064516129032251</v>
      </c>
      <c r="M264" s="120"/>
      <c r="N264" s="121"/>
    </row>
    <row r="265" spans="2:14" x14ac:dyDescent="0.25">
      <c r="B265" s="119" t="s">
        <v>93</v>
      </c>
      <c r="C265" s="120">
        <v>15</v>
      </c>
      <c r="D265" s="121">
        <v>-0.97645211930926212</v>
      </c>
      <c r="E265" s="120">
        <v>157</v>
      </c>
      <c r="F265" s="121">
        <f t="shared" si="26"/>
        <v>9.4666666666666668</v>
      </c>
      <c r="G265" s="120">
        <v>16</v>
      </c>
      <c r="H265" s="121">
        <f t="shared" si="26"/>
        <v>-0.89808917197452232</v>
      </c>
      <c r="I265" s="120">
        <v>42</v>
      </c>
      <c r="J265" s="121">
        <f t="shared" si="26"/>
        <v>1.625</v>
      </c>
      <c r="K265" s="120">
        <v>56</v>
      </c>
      <c r="L265" s="121">
        <f t="shared" si="26"/>
        <v>0.33333333333333326</v>
      </c>
      <c r="M265" s="120"/>
      <c r="N265" s="121"/>
    </row>
    <row r="266" spans="2:14" x14ac:dyDescent="0.25">
      <c r="B266" s="119" t="s">
        <v>95</v>
      </c>
      <c r="C266" s="120">
        <v>19</v>
      </c>
      <c r="D266" s="121">
        <v>-0.98129921259842523</v>
      </c>
      <c r="E266" s="120">
        <v>111</v>
      </c>
      <c r="F266" s="121">
        <f t="shared" si="26"/>
        <v>4.8421052631578947</v>
      </c>
      <c r="G266" s="120">
        <v>131</v>
      </c>
      <c r="H266" s="121">
        <f t="shared" si="26"/>
        <v>0.18018018018018012</v>
      </c>
      <c r="I266" s="120">
        <v>73</v>
      </c>
      <c r="J266" s="121">
        <f t="shared" si="26"/>
        <v>-0.4427480916030534</v>
      </c>
      <c r="K266" s="120">
        <v>164</v>
      </c>
      <c r="L266" s="121">
        <f t="shared" si="26"/>
        <v>1.2465753424657535</v>
      </c>
      <c r="M266" s="120"/>
      <c r="N266" s="121"/>
    </row>
    <row r="267" spans="2:14" ht="15.75" x14ac:dyDescent="0.25">
      <c r="B267" s="122" t="s">
        <v>32</v>
      </c>
      <c r="C267" s="123">
        <v>1531</v>
      </c>
      <c r="D267" s="124">
        <v>-0.55942446043165472</v>
      </c>
      <c r="E267" s="123">
        <v>432</v>
      </c>
      <c r="F267" s="124">
        <f t="shared" si="26"/>
        <v>-0.71783148269105168</v>
      </c>
      <c r="G267" s="123">
        <v>418</v>
      </c>
      <c r="H267" s="124">
        <f t="shared" si="26"/>
        <v>-3.240740740740744E-2</v>
      </c>
      <c r="I267" s="123">
        <v>635</v>
      </c>
      <c r="J267" s="124">
        <f t="shared" si="26"/>
        <v>0.51913875598086134</v>
      </c>
      <c r="K267" s="123">
        <v>633</v>
      </c>
      <c r="L267" s="124">
        <f t="shared" si="26"/>
        <v>-3.1496062992125706E-3</v>
      </c>
      <c r="M267" s="123">
        <v>1018</v>
      </c>
      <c r="N267" s="124">
        <v>1.7890410958904108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3D4BA-7C0F-4A11-AF40-A359C45D6E11}">
  <sheetPr>
    <tabColor rgb="FFF29140"/>
  </sheetPr>
  <dimension ref="A4:O113"/>
  <sheetViews>
    <sheetView showGridLines="0" topLeftCell="G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21024</v>
      </c>
      <c r="D9" s="121">
        <v>-0.1447052601602864</v>
      </c>
      <c r="E9" s="120">
        <v>2960</v>
      </c>
      <c r="F9" s="121">
        <f t="shared" ref="F9:L21" si="0">IFERROR(E9/C9-1,"-")</f>
        <v>-0.85920852359208522</v>
      </c>
      <c r="G9" s="120">
        <v>13922</v>
      </c>
      <c r="H9" s="121">
        <f t="shared" si="0"/>
        <v>3.7033783783783782</v>
      </c>
      <c r="I9" s="120">
        <v>17982</v>
      </c>
      <c r="J9" s="121">
        <f t="shared" si="0"/>
        <v>0.29162476655652925</v>
      </c>
      <c r="K9" s="120">
        <v>21297</v>
      </c>
      <c r="L9" s="121">
        <f t="shared" si="0"/>
        <v>0.18435101768435103</v>
      </c>
      <c r="M9" s="120">
        <v>21020</v>
      </c>
      <c r="N9" s="121">
        <f t="shared" ref="N9:N15" si="1">IFERROR(M9/K9-1,"-")</f>
        <v>-1.3006526740855562E-2</v>
      </c>
    </row>
    <row r="10" spans="1:15" x14ac:dyDescent="0.25">
      <c r="A10" s="1" t="s">
        <v>74</v>
      </c>
      <c r="B10" s="119" t="s">
        <v>75</v>
      </c>
      <c r="C10" s="120">
        <v>20377</v>
      </c>
      <c r="D10" s="121">
        <v>2.4793804063568681E-2</v>
      </c>
      <c r="E10" s="120">
        <v>2006</v>
      </c>
      <c r="F10" s="121">
        <f t="shared" si="0"/>
        <v>-0.90155567551651372</v>
      </c>
      <c r="G10" s="120">
        <v>13217</v>
      </c>
      <c r="H10" s="121">
        <f t="shared" si="0"/>
        <v>5.5887337986041876</v>
      </c>
      <c r="I10" s="120">
        <v>16181</v>
      </c>
      <c r="J10" s="121">
        <f t="shared" si="0"/>
        <v>0.22425663917681771</v>
      </c>
      <c r="K10" s="120">
        <v>18659</v>
      </c>
      <c r="L10" s="121">
        <f t="shared" si="0"/>
        <v>0.1531425746245596</v>
      </c>
      <c r="M10" s="120">
        <v>17956</v>
      </c>
      <c r="N10" s="121">
        <f t="shared" si="1"/>
        <v>-3.7676188434535574E-2</v>
      </c>
    </row>
    <row r="11" spans="1:15" x14ac:dyDescent="0.25">
      <c r="A11" s="1" t="s">
        <v>76</v>
      </c>
      <c r="B11" s="119" t="s">
        <v>77</v>
      </c>
      <c r="C11" s="120">
        <v>12337</v>
      </c>
      <c r="D11" s="121">
        <v>-0.48828238417188596</v>
      </c>
      <c r="E11" s="120">
        <v>3881</v>
      </c>
      <c r="F11" s="121">
        <f t="shared" si="0"/>
        <v>-0.68541784874766964</v>
      </c>
      <c r="G11" s="120">
        <v>17020</v>
      </c>
      <c r="H11" s="121">
        <f t="shared" si="0"/>
        <v>3.3854676629734604</v>
      </c>
      <c r="I11" s="120">
        <v>18269</v>
      </c>
      <c r="J11" s="121">
        <f t="shared" si="0"/>
        <v>7.3384253819036349E-2</v>
      </c>
      <c r="K11" s="120">
        <v>20797</v>
      </c>
      <c r="L11" s="121">
        <f t="shared" si="0"/>
        <v>0.13837648475559683</v>
      </c>
      <c r="M11" s="120">
        <v>17777</v>
      </c>
      <c r="N11" s="121">
        <f t="shared" si="1"/>
        <v>-0.14521325191133339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3601</v>
      </c>
      <c r="F12" s="121" t="str">
        <f t="shared" si="0"/>
        <v>-</v>
      </c>
      <c r="G12" s="120">
        <v>12113</v>
      </c>
      <c r="H12" s="121">
        <f t="shared" si="0"/>
        <v>2.3637878367120244</v>
      </c>
      <c r="I12" s="120">
        <v>13117</v>
      </c>
      <c r="J12" s="121">
        <f t="shared" si="0"/>
        <v>8.2886155370263337E-2</v>
      </c>
      <c r="K12" s="120">
        <v>14586</v>
      </c>
      <c r="L12" s="121">
        <f t="shared" si="0"/>
        <v>0.11199207135778</v>
      </c>
      <c r="M12" s="120">
        <v>13911</v>
      </c>
      <c r="N12" s="121">
        <f t="shared" si="1"/>
        <v>-4.6277252159605098E-2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3321</v>
      </c>
      <c r="F13" s="121" t="str">
        <f t="shared" si="0"/>
        <v>-</v>
      </c>
      <c r="G13" s="120">
        <v>11098</v>
      </c>
      <c r="H13" s="121">
        <f t="shared" si="0"/>
        <v>2.3417645287563986</v>
      </c>
      <c r="I13" s="120">
        <v>10740</v>
      </c>
      <c r="J13" s="121">
        <f t="shared" si="0"/>
        <v>-3.2258064516129004E-2</v>
      </c>
      <c r="K13" s="120">
        <v>7817</v>
      </c>
      <c r="L13" s="121">
        <f t="shared" si="0"/>
        <v>-0.27216014897579144</v>
      </c>
      <c r="M13" s="120">
        <v>10049</v>
      </c>
      <c r="N13" s="121">
        <f t="shared" si="1"/>
        <v>0.28553153383651009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5772</v>
      </c>
      <c r="F14" s="121" t="str">
        <f t="shared" si="0"/>
        <v>-</v>
      </c>
      <c r="G14" s="120">
        <v>11814</v>
      </c>
      <c r="H14" s="121">
        <f t="shared" si="0"/>
        <v>1.0467775467775469</v>
      </c>
      <c r="I14" s="120">
        <v>11134</v>
      </c>
      <c r="J14" s="121">
        <f t="shared" si="0"/>
        <v>-5.7558828508549209E-2</v>
      </c>
      <c r="K14" s="120">
        <v>12283</v>
      </c>
      <c r="L14" s="121">
        <f t="shared" si="0"/>
        <v>0.10319741332854315</v>
      </c>
      <c r="M14" s="120">
        <v>17483</v>
      </c>
      <c r="N14" s="121">
        <f t="shared" si="1"/>
        <v>0.42334934462264928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8689</v>
      </c>
      <c r="F15" s="121" t="str">
        <f t="shared" si="0"/>
        <v>-</v>
      </c>
      <c r="G15" s="120">
        <v>11471</v>
      </c>
      <c r="H15" s="121">
        <f t="shared" si="0"/>
        <v>0.32017493382437556</v>
      </c>
      <c r="I15" s="120">
        <v>10514</v>
      </c>
      <c r="J15" s="121">
        <f t="shared" si="0"/>
        <v>-8.3427774387586084E-2</v>
      </c>
      <c r="K15" s="120">
        <v>12513</v>
      </c>
      <c r="L15" s="121">
        <f t="shared" si="0"/>
        <v>0.1901274491154652</v>
      </c>
      <c r="M15" s="120">
        <v>13153</v>
      </c>
      <c r="N15" s="121">
        <f t="shared" si="1"/>
        <v>5.11468073203869E-2</v>
      </c>
    </row>
    <row r="16" spans="1:15" x14ac:dyDescent="0.25">
      <c r="A16" s="1" t="s">
        <v>86</v>
      </c>
      <c r="B16" s="119" t="s">
        <v>87</v>
      </c>
      <c r="C16" s="120">
        <v>3632</v>
      </c>
      <c r="D16" s="121">
        <v>-0.7811784552355705</v>
      </c>
      <c r="E16" s="120">
        <v>10607</v>
      </c>
      <c r="F16" s="121">
        <f t="shared" si="0"/>
        <v>1.920429515418502</v>
      </c>
      <c r="G16" s="120">
        <v>14845</v>
      </c>
      <c r="H16" s="121">
        <f t="shared" si="0"/>
        <v>0.39954746865277646</v>
      </c>
      <c r="I16" s="120">
        <v>12529</v>
      </c>
      <c r="J16" s="121">
        <f t="shared" si="0"/>
        <v>-0.15601212529471198</v>
      </c>
      <c r="K16" s="120">
        <v>16653</v>
      </c>
      <c r="L16" s="121">
        <f t="shared" si="0"/>
        <v>0.32915635725117731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1029</v>
      </c>
      <c r="D17" s="121">
        <v>-0.94968215158924207</v>
      </c>
      <c r="E17" s="120">
        <v>12114</v>
      </c>
      <c r="F17" s="121">
        <f t="shared" si="0"/>
        <v>10.772594752186588</v>
      </c>
      <c r="G17" s="120">
        <v>13618</v>
      </c>
      <c r="H17" s="121">
        <f t="shared" si="0"/>
        <v>0.12415387155357438</v>
      </c>
      <c r="I17" s="120">
        <v>13736</v>
      </c>
      <c r="J17" s="121">
        <f t="shared" si="0"/>
        <v>8.6650022029666207E-3</v>
      </c>
      <c r="K17" s="120">
        <v>17692</v>
      </c>
      <c r="L17" s="121">
        <f t="shared" si="0"/>
        <v>0.28800232964472916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1107</v>
      </c>
      <c r="D18" s="121">
        <v>-0.94048707058760284</v>
      </c>
      <c r="E18" s="120">
        <v>14521</v>
      </c>
      <c r="F18" s="121">
        <f t="shared" si="0"/>
        <v>12.117434507678411</v>
      </c>
      <c r="G18" s="120">
        <v>14638</v>
      </c>
      <c r="H18" s="121">
        <f t="shared" si="0"/>
        <v>8.0572963294538447E-3</v>
      </c>
      <c r="I18" s="120">
        <v>17811</v>
      </c>
      <c r="J18" s="121">
        <f t="shared" si="0"/>
        <v>0.21676458532586418</v>
      </c>
      <c r="K18" s="120">
        <v>17886</v>
      </c>
      <c r="L18" s="121">
        <f t="shared" si="0"/>
        <v>4.2108809162877403E-3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2386</v>
      </c>
      <c r="D19" s="121">
        <v>-0.89521760133503137</v>
      </c>
      <c r="E19" s="120">
        <v>16459</v>
      </c>
      <c r="F19" s="121">
        <f t="shared" si="0"/>
        <v>5.8981559094719191</v>
      </c>
      <c r="G19" s="120">
        <v>16513</v>
      </c>
      <c r="H19" s="121">
        <f t="shared" si="0"/>
        <v>3.2808797618324448E-3</v>
      </c>
      <c r="I19" s="120">
        <v>20095</v>
      </c>
      <c r="J19" s="121">
        <f t="shared" si="0"/>
        <v>0.21692000242233389</v>
      </c>
      <c r="K19" s="120">
        <v>15945</v>
      </c>
      <c r="L19" s="121">
        <f t="shared" si="0"/>
        <v>-0.20651903458571785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3004</v>
      </c>
      <c r="D20" s="121">
        <v>-0.86338623857383234</v>
      </c>
      <c r="E20" s="120">
        <v>14831</v>
      </c>
      <c r="F20" s="121">
        <f t="shared" si="0"/>
        <v>3.9370838881491341</v>
      </c>
      <c r="G20" s="120">
        <v>18070</v>
      </c>
      <c r="H20" s="121">
        <f t="shared" si="0"/>
        <v>0.21839390465915987</v>
      </c>
      <c r="I20" s="120">
        <v>19927</v>
      </c>
      <c r="J20" s="121">
        <f t="shared" si="0"/>
        <v>0.1027670171555064</v>
      </c>
      <c r="K20" s="120">
        <v>18514</v>
      </c>
      <c r="L20" s="121">
        <f t="shared" si="0"/>
        <v>-7.090881718271691E-2</v>
      </c>
      <c r="M20" s="120"/>
      <c r="N20" s="121"/>
    </row>
    <row r="21" spans="1:15" ht="15.75" x14ac:dyDescent="0.25">
      <c r="A21" s="1"/>
      <c r="B21" s="122" t="s">
        <v>32</v>
      </c>
      <c r="C21" s="123">
        <v>65275</v>
      </c>
      <c r="D21" s="124">
        <v>-0.72198205181717889</v>
      </c>
      <c r="E21" s="123">
        <v>98762</v>
      </c>
      <c r="F21" s="124">
        <f t="shared" si="0"/>
        <v>0.51301417081577938</v>
      </c>
      <c r="G21" s="123">
        <v>168339</v>
      </c>
      <c r="H21" s="124">
        <f t="shared" si="0"/>
        <v>0.70449160608331129</v>
      </c>
      <c r="I21" s="123">
        <v>182035</v>
      </c>
      <c r="J21" s="124">
        <f t="shared" si="0"/>
        <v>8.1359637398344953E-2</v>
      </c>
      <c r="K21" s="123">
        <v>194642</v>
      </c>
      <c r="L21" s="124">
        <f t="shared" si="0"/>
        <v>6.925591232455286E-2</v>
      </c>
      <c r="M21" s="123">
        <v>111349</v>
      </c>
      <c r="N21" s="124">
        <v>3.146768934341182E-2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15585</v>
      </c>
      <c r="D31" s="121">
        <v>-0.18514064624071946</v>
      </c>
      <c r="E31" s="120">
        <v>2960</v>
      </c>
      <c r="F31" s="121">
        <f t="shared" ref="F31:J43" si="2">IFERROR(E31/C31-1,"-")</f>
        <v>-0.81007378889958293</v>
      </c>
      <c r="G31" s="120">
        <v>13922</v>
      </c>
      <c r="H31" s="121">
        <f t="shared" si="2"/>
        <v>3.7033783783783782</v>
      </c>
      <c r="I31" s="120">
        <v>17515</v>
      </c>
      <c r="J31" s="121">
        <f t="shared" si="2"/>
        <v>0.2580807355265049</v>
      </c>
      <c r="K31" s="120">
        <v>20913</v>
      </c>
      <c r="L31" s="121">
        <f t="shared" ref="L31:L43" si="3">IFERROR(K31/I31-1,"-")</f>
        <v>0.1940051384527548</v>
      </c>
      <c r="M31" s="120">
        <v>20677</v>
      </c>
      <c r="N31" s="121">
        <f t="shared" ref="N31:N37" si="4">IFERROR(M31/K31-1,"-")</f>
        <v>-1.1284846746043131E-2</v>
      </c>
    </row>
    <row r="32" spans="1:15" x14ac:dyDescent="0.25">
      <c r="B32" s="119" t="s">
        <v>75</v>
      </c>
      <c r="C32" s="120">
        <v>17145</v>
      </c>
      <c r="D32" s="121">
        <v>2.9049876958165743E-2</v>
      </c>
      <c r="E32" s="120">
        <v>2006</v>
      </c>
      <c r="F32" s="121">
        <f t="shared" si="2"/>
        <v>-0.88299795858850971</v>
      </c>
      <c r="G32" s="120">
        <v>13217</v>
      </c>
      <c r="H32" s="121">
        <f t="shared" si="2"/>
        <v>5.5887337986041876</v>
      </c>
      <c r="I32" s="120">
        <v>15801</v>
      </c>
      <c r="J32" s="121">
        <f t="shared" si="2"/>
        <v>0.1955057880003026</v>
      </c>
      <c r="K32" s="120">
        <v>18321</v>
      </c>
      <c r="L32" s="121">
        <f t="shared" si="3"/>
        <v>0.15948357698879811</v>
      </c>
      <c r="M32" s="120">
        <v>17559</v>
      </c>
      <c r="N32" s="121">
        <f t="shared" si="4"/>
        <v>-4.159161617815621E-2</v>
      </c>
    </row>
    <row r="33" spans="2:15" x14ac:dyDescent="0.25">
      <c r="B33" s="119" t="s">
        <v>77</v>
      </c>
      <c r="C33" s="120">
        <v>9766</v>
      </c>
      <c r="D33" s="121">
        <v>-0.52009828009828007</v>
      </c>
      <c r="E33" s="120">
        <v>3881</v>
      </c>
      <c r="F33" s="121">
        <f t="shared" si="2"/>
        <v>-0.60260086012697112</v>
      </c>
      <c r="G33" s="120">
        <v>17020</v>
      </c>
      <c r="H33" s="121">
        <f t="shared" si="2"/>
        <v>3.3854676629734604</v>
      </c>
      <c r="I33" s="120">
        <v>17964</v>
      </c>
      <c r="J33" s="121">
        <f t="shared" si="2"/>
        <v>5.5464159811985825E-2</v>
      </c>
      <c r="K33" s="120">
        <v>20362</v>
      </c>
      <c r="L33" s="121">
        <f t="shared" si="3"/>
        <v>0.13348920062346914</v>
      </c>
      <c r="M33" s="120">
        <v>17474</v>
      </c>
      <c r="N33" s="121">
        <f t="shared" si="4"/>
        <v>-0.14183282585207735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3601</v>
      </c>
      <c r="F34" s="121" t="str">
        <f t="shared" si="2"/>
        <v>-</v>
      </c>
      <c r="G34" s="120">
        <v>12113</v>
      </c>
      <c r="H34" s="121">
        <f t="shared" si="2"/>
        <v>2.3637878367120244</v>
      </c>
      <c r="I34" s="120">
        <v>12757</v>
      </c>
      <c r="J34" s="121">
        <f t="shared" si="2"/>
        <v>5.3166019978535539E-2</v>
      </c>
      <c r="K34" s="120">
        <v>14295</v>
      </c>
      <c r="L34" s="121">
        <f t="shared" si="3"/>
        <v>0.12056126048443994</v>
      </c>
      <c r="M34" s="120">
        <v>13537</v>
      </c>
      <c r="N34" s="121">
        <f t="shared" si="4"/>
        <v>-5.3025533403287861E-2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3321</v>
      </c>
      <c r="F35" s="121" t="str">
        <f t="shared" si="2"/>
        <v>-</v>
      </c>
      <c r="G35" s="120">
        <v>11098</v>
      </c>
      <c r="H35" s="121">
        <f t="shared" si="2"/>
        <v>2.3417645287563986</v>
      </c>
      <c r="I35" s="120">
        <v>10423</v>
      </c>
      <c r="J35" s="121">
        <f t="shared" si="2"/>
        <v>-6.0821769688232163E-2</v>
      </c>
      <c r="K35" s="120">
        <v>7607</v>
      </c>
      <c r="L35" s="121">
        <f t="shared" si="3"/>
        <v>-0.27017173558476448</v>
      </c>
      <c r="M35" s="120">
        <v>9912</v>
      </c>
      <c r="N35" s="121">
        <f t="shared" si="4"/>
        <v>0.30301038517155243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5772</v>
      </c>
      <c r="F36" s="121" t="str">
        <f t="shared" si="2"/>
        <v>-</v>
      </c>
      <c r="G36" s="120">
        <v>11814</v>
      </c>
      <c r="H36" s="121">
        <f t="shared" si="2"/>
        <v>1.0467775467775469</v>
      </c>
      <c r="I36" s="120">
        <v>10883</v>
      </c>
      <c r="J36" s="121">
        <f t="shared" si="2"/>
        <v>-7.8804807855087144E-2</v>
      </c>
      <c r="K36" s="120">
        <v>12135</v>
      </c>
      <c r="L36" s="121">
        <f t="shared" si="3"/>
        <v>0.11504180832491051</v>
      </c>
      <c r="M36" s="120">
        <v>17408</v>
      </c>
      <c r="N36" s="121">
        <f t="shared" si="4"/>
        <v>0.434528224145035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8689</v>
      </c>
      <c r="F37" s="121" t="str">
        <f t="shared" si="2"/>
        <v>-</v>
      </c>
      <c r="G37" s="120">
        <v>11471</v>
      </c>
      <c r="H37" s="121">
        <f t="shared" si="2"/>
        <v>0.32017493382437556</v>
      </c>
      <c r="I37" s="120">
        <v>10245</v>
      </c>
      <c r="J37" s="121">
        <f t="shared" si="2"/>
        <v>-0.1068782146281928</v>
      </c>
      <c r="K37" s="120">
        <v>12144</v>
      </c>
      <c r="L37" s="121">
        <f t="shared" si="3"/>
        <v>0.18535871156661776</v>
      </c>
      <c r="M37" s="120">
        <v>12757</v>
      </c>
      <c r="N37" s="121">
        <f t="shared" si="4"/>
        <v>5.0477602108036868E-2</v>
      </c>
    </row>
    <row r="38" spans="2:15" x14ac:dyDescent="0.25">
      <c r="B38" s="119" t="s">
        <v>87</v>
      </c>
      <c r="C38" s="120">
        <v>3632</v>
      </c>
      <c r="D38" s="121">
        <v>-0.74350282485875707</v>
      </c>
      <c r="E38" s="120">
        <v>10607</v>
      </c>
      <c r="F38" s="121">
        <f t="shared" si="2"/>
        <v>1.920429515418502</v>
      </c>
      <c r="G38" s="120">
        <v>14845</v>
      </c>
      <c r="H38" s="121">
        <f t="shared" si="2"/>
        <v>0.39954746865277646</v>
      </c>
      <c r="I38" s="120">
        <v>12145</v>
      </c>
      <c r="J38" s="121">
        <f t="shared" si="2"/>
        <v>-0.18187942068036378</v>
      </c>
      <c r="K38" s="120">
        <v>16288</v>
      </c>
      <c r="L38" s="121">
        <f t="shared" si="3"/>
        <v>0.34112803622890087</v>
      </c>
      <c r="M38" s="120"/>
      <c r="N38" s="121"/>
    </row>
    <row r="39" spans="2:15" x14ac:dyDescent="0.25">
      <c r="B39" s="119" t="s">
        <v>89</v>
      </c>
      <c r="C39" s="120">
        <v>1029</v>
      </c>
      <c r="D39" s="121">
        <v>-0.93847533632286995</v>
      </c>
      <c r="E39" s="120">
        <v>12114</v>
      </c>
      <c r="F39" s="121">
        <f t="shared" si="2"/>
        <v>10.772594752186588</v>
      </c>
      <c r="G39" s="120">
        <v>13618</v>
      </c>
      <c r="H39" s="121">
        <f t="shared" si="2"/>
        <v>0.12415387155357438</v>
      </c>
      <c r="I39" s="120">
        <v>13480</v>
      </c>
      <c r="J39" s="121">
        <f t="shared" si="2"/>
        <v>-1.0133646644147398E-2</v>
      </c>
      <c r="K39" s="120">
        <v>17349</v>
      </c>
      <c r="L39" s="121">
        <f t="shared" si="3"/>
        <v>0.28701780415430278</v>
      </c>
      <c r="M39" s="120"/>
      <c r="N39" s="121"/>
    </row>
    <row r="40" spans="2:15" x14ac:dyDescent="0.25">
      <c r="B40" s="119" t="s">
        <v>91</v>
      </c>
      <c r="C40" s="120">
        <v>1107</v>
      </c>
      <c r="D40" s="121">
        <v>-0.9269499802032467</v>
      </c>
      <c r="E40" s="120">
        <v>14521</v>
      </c>
      <c r="F40" s="121">
        <f t="shared" si="2"/>
        <v>12.117434507678411</v>
      </c>
      <c r="G40" s="120">
        <v>14638</v>
      </c>
      <c r="H40" s="121">
        <f t="shared" si="2"/>
        <v>8.0572963294538447E-3</v>
      </c>
      <c r="I40" s="120">
        <v>17535</v>
      </c>
      <c r="J40" s="121">
        <f t="shared" si="2"/>
        <v>0.197909550485039</v>
      </c>
      <c r="K40" s="120">
        <v>17511</v>
      </c>
      <c r="L40" s="121">
        <f t="shared" si="3"/>
        <v>-1.3686911890504749E-3</v>
      </c>
      <c r="M40" s="120"/>
      <c r="N40" s="121"/>
    </row>
    <row r="41" spans="2:15" x14ac:dyDescent="0.25">
      <c r="B41" s="119" t="s">
        <v>93</v>
      </c>
      <c r="C41" s="120">
        <v>2386</v>
      </c>
      <c r="D41" s="121">
        <v>-0.86711962575183787</v>
      </c>
      <c r="E41" s="120">
        <v>16459</v>
      </c>
      <c r="F41" s="121">
        <f t="shared" si="2"/>
        <v>5.8981559094719191</v>
      </c>
      <c r="G41" s="120">
        <v>16231</v>
      </c>
      <c r="H41" s="121">
        <f t="shared" si="2"/>
        <v>-1.3852603438848088E-2</v>
      </c>
      <c r="I41" s="120">
        <v>19598</v>
      </c>
      <c r="J41" s="121">
        <f t="shared" si="2"/>
        <v>0.20744254821021513</v>
      </c>
      <c r="K41" s="120">
        <v>15543</v>
      </c>
      <c r="L41" s="121">
        <f t="shared" si="3"/>
        <v>-0.20690886825186239</v>
      </c>
      <c r="M41" s="120"/>
      <c r="N41" s="121"/>
    </row>
    <row r="42" spans="2:15" x14ac:dyDescent="0.25">
      <c r="B42" s="119" t="s">
        <v>95</v>
      </c>
      <c r="C42" s="120">
        <v>3004</v>
      </c>
      <c r="D42" s="121">
        <v>-0.82626800069400264</v>
      </c>
      <c r="E42" s="120">
        <v>14831</v>
      </c>
      <c r="F42" s="121">
        <f t="shared" si="2"/>
        <v>3.9370838881491341</v>
      </c>
      <c r="G42" s="120">
        <v>17723</v>
      </c>
      <c r="H42" s="121">
        <f t="shared" si="2"/>
        <v>0.19499696581484738</v>
      </c>
      <c r="I42" s="120">
        <v>19489</v>
      </c>
      <c r="J42" s="121">
        <f t="shared" si="2"/>
        <v>9.9644529707160201E-2</v>
      </c>
      <c r="K42" s="120">
        <v>18180</v>
      </c>
      <c r="L42" s="121">
        <f t="shared" si="3"/>
        <v>-6.7166093693878604E-2</v>
      </c>
      <c r="M42" s="120"/>
      <c r="N42" s="121"/>
    </row>
    <row r="43" spans="2:15" ht="15.75" x14ac:dyDescent="0.25">
      <c r="B43" s="122" t="s">
        <v>32</v>
      </c>
      <c r="C43" s="123">
        <v>54033</v>
      </c>
      <c r="D43" s="124">
        <v>-0.71977491961414786</v>
      </c>
      <c r="E43" s="123">
        <v>98762</v>
      </c>
      <c r="F43" s="124">
        <f t="shared" si="2"/>
        <v>0.82780893157884994</v>
      </c>
      <c r="G43" s="123">
        <v>167710</v>
      </c>
      <c r="H43" s="124">
        <f t="shared" si="2"/>
        <v>0.69812275976590188</v>
      </c>
      <c r="I43" s="123">
        <v>177835</v>
      </c>
      <c r="J43" s="124">
        <f t="shared" si="2"/>
        <v>6.0372070836563152E-2</v>
      </c>
      <c r="K43" s="123">
        <v>190648</v>
      </c>
      <c r="L43" s="124">
        <f t="shared" si="3"/>
        <v>7.2049933927517129E-2</v>
      </c>
      <c r="M43" s="123">
        <v>109324</v>
      </c>
      <c r="N43" s="124">
        <v>3.3532809589986501E-2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0</v>
      </c>
      <c r="D53" s="121" t="s">
        <v>238</v>
      </c>
      <c r="E53" s="120">
        <v>0</v>
      </c>
      <c r="F53" s="121" t="str">
        <f t="shared" ref="F53:J65" si="5">IFERROR(E53/C53-1,"-")</f>
        <v>-</v>
      </c>
      <c r="G53" s="120">
        <v>0</v>
      </c>
      <c r="H53" s="121" t="str">
        <f t="shared" si="5"/>
        <v>-</v>
      </c>
      <c r="I53" s="120">
        <v>0</v>
      </c>
      <c r="J53" s="121" t="str">
        <f t="shared" si="5"/>
        <v>-</v>
      </c>
      <c r="K53" s="120">
        <v>0</v>
      </c>
      <c r="L53" s="121" t="str">
        <f t="shared" ref="L53:L65" si="6">IFERROR(K53/I53-1,"-")</f>
        <v>-</v>
      </c>
      <c r="M53" s="120">
        <v>0</v>
      </c>
      <c r="N53" s="121" t="str">
        <f t="shared" ref="N53:N59" si="7">IFERROR(M53/K53-1,"-")</f>
        <v>-</v>
      </c>
    </row>
    <row r="54" spans="1:15" x14ac:dyDescent="0.25">
      <c r="A54" s="1">
        <v>2</v>
      </c>
      <c r="B54" s="119" t="s">
        <v>75</v>
      </c>
      <c r="C54" s="120">
        <v>0</v>
      </c>
      <c r="D54" s="121" t="s">
        <v>238</v>
      </c>
      <c r="E54" s="120">
        <v>0</v>
      </c>
      <c r="F54" s="121" t="str">
        <f t="shared" si="5"/>
        <v>-</v>
      </c>
      <c r="G54" s="120">
        <v>0</v>
      </c>
      <c r="H54" s="121" t="str">
        <f t="shared" si="5"/>
        <v>-</v>
      </c>
      <c r="I54" s="120">
        <v>0</v>
      </c>
      <c r="J54" s="121" t="str">
        <f t="shared" si="5"/>
        <v>-</v>
      </c>
      <c r="K54" s="120">
        <v>0</v>
      </c>
      <c r="L54" s="121" t="str">
        <f t="shared" si="6"/>
        <v>-</v>
      </c>
      <c r="M54" s="120">
        <v>0</v>
      </c>
      <c r="N54" s="121" t="str">
        <f t="shared" si="7"/>
        <v>-</v>
      </c>
    </row>
    <row r="55" spans="1:15" x14ac:dyDescent="0.25">
      <c r="A55" s="1">
        <v>3</v>
      </c>
      <c r="B55" s="119" t="s">
        <v>77</v>
      </c>
      <c r="C55" s="120">
        <v>0</v>
      </c>
      <c r="D55" s="121" t="s">
        <v>238</v>
      </c>
      <c r="E55" s="120">
        <v>0</v>
      </c>
      <c r="F55" s="121" t="str">
        <f t="shared" si="5"/>
        <v>-</v>
      </c>
      <c r="G55" s="120">
        <v>0</v>
      </c>
      <c r="H55" s="121" t="str">
        <f t="shared" si="5"/>
        <v>-</v>
      </c>
      <c r="I55" s="120">
        <v>0</v>
      </c>
      <c r="J55" s="121" t="str">
        <f t="shared" si="5"/>
        <v>-</v>
      </c>
      <c r="K55" s="120">
        <v>0</v>
      </c>
      <c r="L55" s="121" t="str">
        <f t="shared" si="6"/>
        <v>-</v>
      </c>
      <c r="M55" s="120">
        <v>0</v>
      </c>
      <c r="N55" s="121" t="str">
        <f t="shared" si="7"/>
        <v>-</v>
      </c>
    </row>
    <row r="56" spans="1:15" x14ac:dyDescent="0.25">
      <c r="A56" s="1">
        <v>4</v>
      </c>
      <c r="B56" s="119" t="s">
        <v>79</v>
      </c>
      <c r="C56" s="120">
        <v>0</v>
      </c>
      <c r="D56" s="121" t="s">
        <v>238</v>
      </c>
      <c r="E56" s="120">
        <v>0</v>
      </c>
      <c r="F56" s="121" t="str">
        <f t="shared" si="5"/>
        <v>-</v>
      </c>
      <c r="G56" s="120">
        <v>0</v>
      </c>
      <c r="H56" s="121" t="str">
        <f t="shared" si="5"/>
        <v>-</v>
      </c>
      <c r="I56" s="120">
        <v>0</v>
      </c>
      <c r="J56" s="121" t="str">
        <f t="shared" si="5"/>
        <v>-</v>
      </c>
      <c r="K56" s="120">
        <v>0</v>
      </c>
      <c r="L56" s="121" t="str">
        <f t="shared" si="6"/>
        <v>-</v>
      </c>
      <c r="M56" s="120">
        <v>0</v>
      </c>
      <c r="N56" s="121" t="str">
        <f t="shared" si="7"/>
        <v>-</v>
      </c>
    </row>
    <row r="57" spans="1:15" x14ac:dyDescent="0.25">
      <c r="A57" s="1">
        <v>5</v>
      </c>
      <c r="B57" s="119" t="s">
        <v>81</v>
      </c>
      <c r="C57" s="120">
        <v>0</v>
      </c>
      <c r="D57" s="121" t="s">
        <v>238</v>
      </c>
      <c r="E57" s="120">
        <v>0</v>
      </c>
      <c r="F57" s="121" t="str">
        <f t="shared" si="5"/>
        <v>-</v>
      </c>
      <c r="G57" s="120">
        <v>0</v>
      </c>
      <c r="H57" s="121" t="str">
        <f t="shared" si="5"/>
        <v>-</v>
      </c>
      <c r="I57" s="120">
        <v>0</v>
      </c>
      <c r="J57" s="121" t="str">
        <f t="shared" si="5"/>
        <v>-</v>
      </c>
      <c r="K57" s="120">
        <v>0</v>
      </c>
      <c r="L57" s="121" t="str">
        <f t="shared" si="6"/>
        <v>-</v>
      </c>
      <c r="M57" s="120">
        <v>0</v>
      </c>
      <c r="N57" s="121" t="str">
        <f t="shared" si="7"/>
        <v>-</v>
      </c>
    </row>
    <row r="58" spans="1:15" x14ac:dyDescent="0.25">
      <c r="A58" s="1">
        <v>6</v>
      </c>
      <c r="B58" s="119" t="s">
        <v>83</v>
      </c>
      <c r="C58" s="120">
        <v>0</v>
      </c>
      <c r="D58" s="121" t="s">
        <v>238</v>
      </c>
      <c r="E58" s="120">
        <v>0</v>
      </c>
      <c r="F58" s="121" t="str">
        <f t="shared" si="5"/>
        <v>-</v>
      </c>
      <c r="G58" s="120">
        <v>0</v>
      </c>
      <c r="H58" s="121" t="str">
        <f t="shared" si="5"/>
        <v>-</v>
      </c>
      <c r="I58" s="120">
        <v>0</v>
      </c>
      <c r="J58" s="121" t="str">
        <f t="shared" si="5"/>
        <v>-</v>
      </c>
      <c r="K58" s="120">
        <v>0</v>
      </c>
      <c r="L58" s="121" t="str">
        <f t="shared" si="6"/>
        <v>-</v>
      </c>
      <c r="M58" s="120">
        <v>0</v>
      </c>
      <c r="N58" s="121" t="str">
        <f t="shared" si="7"/>
        <v>-</v>
      </c>
    </row>
    <row r="59" spans="1:15" x14ac:dyDescent="0.25">
      <c r="A59" s="1">
        <v>7</v>
      </c>
      <c r="B59" s="119" t="s">
        <v>85</v>
      </c>
      <c r="C59" s="120">
        <v>0</v>
      </c>
      <c r="D59" s="121" t="s">
        <v>238</v>
      </c>
      <c r="E59" s="120">
        <v>0</v>
      </c>
      <c r="F59" s="121" t="str">
        <f t="shared" si="5"/>
        <v>-</v>
      </c>
      <c r="G59" s="120">
        <v>0</v>
      </c>
      <c r="H59" s="121" t="str">
        <f t="shared" si="5"/>
        <v>-</v>
      </c>
      <c r="I59" s="120">
        <v>0</v>
      </c>
      <c r="J59" s="121" t="str">
        <f t="shared" si="5"/>
        <v>-</v>
      </c>
      <c r="K59" s="120">
        <v>0</v>
      </c>
      <c r="L59" s="121" t="str">
        <f t="shared" si="6"/>
        <v>-</v>
      </c>
      <c r="M59" s="120">
        <v>0</v>
      </c>
      <c r="N59" s="121" t="str">
        <f t="shared" si="7"/>
        <v>-</v>
      </c>
    </row>
    <row r="60" spans="1:15" x14ac:dyDescent="0.25">
      <c r="A60" s="1">
        <v>8</v>
      </c>
      <c r="B60" s="119" t="s">
        <v>87</v>
      </c>
      <c r="C60" s="120">
        <v>0</v>
      </c>
      <c r="D60" s="121" t="s">
        <v>238</v>
      </c>
      <c r="E60" s="120">
        <v>0</v>
      </c>
      <c r="F60" s="121" t="str">
        <f t="shared" si="5"/>
        <v>-</v>
      </c>
      <c r="G60" s="120">
        <v>0</v>
      </c>
      <c r="H60" s="121" t="str">
        <f t="shared" si="5"/>
        <v>-</v>
      </c>
      <c r="I60" s="120">
        <v>0</v>
      </c>
      <c r="J60" s="121" t="str">
        <f t="shared" si="5"/>
        <v>-</v>
      </c>
      <c r="K60" s="120">
        <v>0</v>
      </c>
      <c r="L60" s="121" t="str">
        <f t="shared" si="6"/>
        <v>-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 t="s">
        <v>238</v>
      </c>
      <c r="E61" s="120">
        <v>0</v>
      </c>
      <c r="F61" s="121" t="str">
        <f t="shared" si="5"/>
        <v>-</v>
      </c>
      <c r="G61" s="120">
        <v>0</v>
      </c>
      <c r="H61" s="121" t="str">
        <f t="shared" si="5"/>
        <v>-</v>
      </c>
      <c r="I61" s="120">
        <v>0</v>
      </c>
      <c r="J61" s="121" t="str">
        <f t="shared" si="5"/>
        <v>-</v>
      </c>
      <c r="K61" s="120">
        <v>0</v>
      </c>
      <c r="L61" s="121" t="str">
        <f t="shared" si="6"/>
        <v>-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 t="s">
        <v>238</v>
      </c>
      <c r="E62" s="120">
        <v>0</v>
      </c>
      <c r="F62" s="121" t="str">
        <f t="shared" si="5"/>
        <v>-</v>
      </c>
      <c r="G62" s="120">
        <v>0</v>
      </c>
      <c r="H62" s="121" t="str">
        <f t="shared" si="5"/>
        <v>-</v>
      </c>
      <c r="I62" s="120">
        <v>0</v>
      </c>
      <c r="J62" s="121" t="str">
        <f t="shared" si="5"/>
        <v>-</v>
      </c>
      <c r="K62" s="120">
        <v>0</v>
      </c>
      <c r="L62" s="121" t="str">
        <f t="shared" si="6"/>
        <v>-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 t="s">
        <v>238</v>
      </c>
      <c r="E63" s="120">
        <v>0</v>
      </c>
      <c r="F63" s="121" t="str">
        <f t="shared" si="5"/>
        <v>-</v>
      </c>
      <c r="G63" s="120">
        <v>0</v>
      </c>
      <c r="H63" s="121" t="str">
        <f t="shared" si="5"/>
        <v>-</v>
      </c>
      <c r="I63" s="120">
        <v>0</v>
      </c>
      <c r="J63" s="121" t="str">
        <f t="shared" si="5"/>
        <v>-</v>
      </c>
      <c r="K63" s="120">
        <v>0</v>
      </c>
      <c r="L63" s="121" t="str">
        <f t="shared" si="6"/>
        <v>-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 t="s">
        <v>238</v>
      </c>
      <c r="E64" s="120">
        <v>0</v>
      </c>
      <c r="F64" s="121" t="str">
        <f t="shared" si="5"/>
        <v>-</v>
      </c>
      <c r="G64" s="120">
        <v>0</v>
      </c>
      <c r="H64" s="121" t="str">
        <f t="shared" si="5"/>
        <v>-</v>
      </c>
      <c r="I64" s="120">
        <v>0</v>
      </c>
      <c r="J64" s="121" t="str">
        <f t="shared" si="5"/>
        <v>-</v>
      </c>
      <c r="K64" s="120">
        <v>0</v>
      </c>
      <c r="L64" s="121" t="str">
        <f t="shared" si="6"/>
        <v>-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 t="s">
        <v>238</v>
      </c>
      <c r="E65" s="123">
        <v>0</v>
      </c>
      <c r="F65" s="124" t="str">
        <f t="shared" si="5"/>
        <v>-</v>
      </c>
      <c r="G65" s="123">
        <v>0</v>
      </c>
      <c r="H65" s="124" t="str">
        <f t="shared" si="5"/>
        <v>-</v>
      </c>
      <c r="I65" s="123">
        <v>0</v>
      </c>
      <c r="J65" s="124" t="str">
        <f t="shared" si="5"/>
        <v>-</v>
      </c>
      <c r="K65" s="123">
        <v>0</v>
      </c>
      <c r="L65" s="124" t="str">
        <f t="shared" si="6"/>
        <v>-</v>
      </c>
      <c r="M65" s="123">
        <v>0</v>
      </c>
      <c r="N65" s="124" t="s">
        <v>238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0</v>
      </c>
      <c r="D75" s="121" t="s">
        <v>238</v>
      </c>
      <c r="E75" s="120">
        <v>2960</v>
      </c>
      <c r="F75" s="121" t="str">
        <f t="shared" ref="F75:J87" si="8">IFERROR(E75/C75-1,"-")</f>
        <v>-</v>
      </c>
      <c r="G75" s="120">
        <v>0</v>
      </c>
      <c r="H75" s="121">
        <f t="shared" si="8"/>
        <v>-1</v>
      </c>
      <c r="I75" s="120">
        <v>0</v>
      </c>
      <c r="J75" s="121" t="str">
        <f t="shared" si="8"/>
        <v>-</v>
      </c>
      <c r="K75" s="120">
        <v>0</v>
      </c>
      <c r="L75" s="121" t="str">
        <f t="shared" ref="L75:L87" si="9">IFERROR(K75/I75-1,"-")</f>
        <v>-</v>
      </c>
      <c r="M75" s="120">
        <v>0</v>
      </c>
      <c r="N75" s="121" t="str">
        <f t="shared" ref="N75:N81" si="10">IFERROR(M75/K75-1,"-")</f>
        <v>-</v>
      </c>
    </row>
    <row r="76" spans="1:15" x14ac:dyDescent="0.25">
      <c r="A76" s="1">
        <v>2</v>
      </c>
      <c r="B76" s="119" t="s">
        <v>75</v>
      </c>
      <c r="C76" s="120">
        <v>0</v>
      </c>
      <c r="D76" s="121" t="s">
        <v>238</v>
      </c>
      <c r="E76" s="120">
        <v>2006</v>
      </c>
      <c r="F76" s="121" t="str">
        <f t="shared" si="8"/>
        <v>-</v>
      </c>
      <c r="G76" s="120">
        <v>0</v>
      </c>
      <c r="H76" s="121">
        <f t="shared" si="8"/>
        <v>-1</v>
      </c>
      <c r="I76" s="120">
        <v>0</v>
      </c>
      <c r="J76" s="121" t="str">
        <f t="shared" si="8"/>
        <v>-</v>
      </c>
      <c r="K76" s="120">
        <v>0</v>
      </c>
      <c r="L76" s="121" t="str">
        <f t="shared" si="9"/>
        <v>-</v>
      </c>
      <c r="M76" s="120">
        <v>0</v>
      </c>
      <c r="N76" s="121" t="str">
        <f t="shared" si="10"/>
        <v>-</v>
      </c>
    </row>
    <row r="77" spans="1:15" x14ac:dyDescent="0.25">
      <c r="A77" s="1">
        <v>3</v>
      </c>
      <c r="B77" s="119" t="s">
        <v>77</v>
      </c>
      <c r="C77" s="120">
        <v>0</v>
      </c>
      <c r="D77" s="121" t="s">
        <v>238</v>
      </c>
      <c r="E77" s="120">
        <v>3881</v>
      </c>
      <c r="F77" s="121" t="str">
        <f t="shared" si="8"/>
        <v>-</v>
      </c>
      <c r="G77" s="120">
        <v>0</v>
      </c>
      <c r="H77" s="121">
        <f t="shared" si="8"/>
        <v>-1</v>
      </c>
      <c r="I77" s="120">
        <v>0</v>
      </c>
      <c r="J77" s="121" t="str">
        <f t="shared" si="8"/>
        <v>-</v>
      </c>
      <c r="K77" s="120">
        <v>0</v>
      </c>
      <c r="L77" s="121" t="str">
        <f t="shared" si="9"/>
        <v>-</v>
      </c>
      <c r="M77" s="120">
        <v>0</v>
      </c>
      <c r="N77" s="121" t="str">
        <f t="shared" si="10"/>
        <v>-</v>
      </c>
    </row>
    <row r="78" spans="1:15" x14ac:dyDescent="0.25">
      <c r="A78" s="1">
        <v>4</v>
      </c>
      <c r="B78" s="119" t="s">
        <v>79</v>
      </c>
      <c r="C78" s="120">
        <v>0</v>
      </c>
      <c r="D78" s="121" t="s">
        <v>238</v>
      </c>
      <c r="E78" s="120">
        <v>3601</v>
      </c>
      <c r="F78" s="121" t="str">
        <f t="shared" si="8"/>
        <v>-</v>
      </c>
      <c r="G78" s="120">
        <v>0</v>
      </c>
      <c r="H78" s="121">
        <f t="shared" si="8"/>
        <v>-1</v>
      </c>
      <c r="I78" s="120">
        <v>0</v>
      </c>
      <c r="J78" s="121" t="str">
        <f t="shared" si="8"/>
        <v>-</v>
      </c>
      <c r="K78" s="120">
        <v>0</v>
      </c>
      <c r="L78" s="121" t="str">
        <f t="shared" si="9"/>
        <v>-</v>
      </c>
      <c r="M78" s="120">
        <v>0</v>
      </c>
      <c r="N78" s="121" t="str">
        <f t="shared" si="10"/>
        <v>-</v>
      </c>
    </row>
    <row r="79" spans="1:15" x14ac:dyDescent="0.25">
      <c r="A79" s="1">
        <v>5</v>
      </c>
      <c r="B79" s="119" t="s">
        <v>81</v>
      </c>
      <c r="C79" s="120">
        <v>0</v>
      </c>
      <c r="D79" s="121" t="s">
        <v>238</v>
      </c>
      <c r="E79" s="120">
        <v>3321</v>
      </c>
      <c r="F79" s="121" t="str">
        <f t="shared" si="8"/>
        <v>-</v>
      </c>
      <c r="G79" s="120">
        <v>0</v>
      </c>
      <c r="H79" s="121">
        <f t="shared" si="8"/>
        <v>-1</v>
      </c>
      <c r="I79" s="120">
        <v>0</v>
      </c>
      <c r="J79" s="121" t="str">
        <f t="shared" si="8"/>
        <v>-</v>
      </c>
      <c r="K79" s="120">
        <v>0</v>
      </c>
      <c r="L79" s="121" t="str">
        <f t="shared" si="9"/>
        <v>-</v>
      </c>
      <c r="M79" s="120">
        <v>0</v>
      </c>
      <c r="N79" s="121" t="str">
        <f t="shared" si="10"/>
        <v>-</v>
      </c>
    </row>
    <row r="80" spans="1:15" x14ac:dyDescent="0.25">
      <c r="A80" s="1">
        <v>6</v>
      </c>
      <c r="B80" s="119" t="s">
        <v>83</v>
      </c>
      <c r="C80" s="120">
        <v>0</v>
      </c>
      <c r="D80" s="121" t="s">
        <v>238</v>
      </c>
      <c r="E80" s="120">
        <v>0</v>
      </c>
      <c r="F80" s="121" t="str">
        <f t="shared" si="8"/>
        <v>-</v>
      </c>
      <c r="G80" s="120">
        <v>0</v>
      </c>
      <c r="H80" s="121" t="str">
        <f t="shared" si="8"/>
        <v>-</v>
      </c>
      <c r="I80" s="120">
        <v>0</v>
      </c>
      <c r="J80" s="121" t="str">
        <f t="shared" si="8"/>
        <v>-</v>
      </c>
      <c r="K80" s="120">
        <v>0</v>
      </c>
      <c r="L80" s="121" t="str">
        <f t="shared" si="9"/>
        <v>-</v>
      </c>
      <c r="M80" s="120">
        <v>0</v>
      </c>
      <c r="N80" s="121" t="str">
        <f t="shared" si="10"/>
        <v>-</v>
      </c>
    </row>
    <row r="81" spans="1:15" x14ac:dyDescent="0.25">
      <c r="A81" s="1">
        <v>7</v>
      </c>
      <c r="B81" s="119" t="s">
        <v>85</v>
      </c>
      <c r="C81" s="120">
        <v>0</v>
      </c>
      <c r="D81" s="121" t="s">
        <v>238</v>
      </c>
      <c r="E81" s="120">
        <v>0</v>
      </c>
      <c r="F81" s="121" t="str">
        <f t="shared" si="8"/>
        <v>-</v>
      </c>
      <c r="G81" s="120">
        <v>0</v>
      </c>
      <c r="H81" s="121" t="str">
        <f t="shared" si="8"/>
        <v>-</v>
      </c>
      <c r="I81" s="120">
        <v>0</v>
      </c>
      <c r="J81" s="121" t="str">
        <f t="shared" si="8"/>
        <v>-</v>
      </c>
      <c r="K81" s="120">
        <v>0</v>
      </c>
      <c r="L81" s="121" t="str">
        <f t="shared" si="9"/>
        <v>-</v>
      </c>
      <c r="M81" s="120">
        <v>0</v>
      </c>
      <c r="N81" s="121" t="str">
        <f t="shared" si="10"/>
        <v>-</v>
      </c>
    </row>
    <row r="82" spans="1:15" x14ac:dyDescent="0.25">
      <c r="A82" s="1">
        <v>8</v>
      </c>
      <c r="B82" s="119" t="s">
        <v>87</v>
      </c>
      <c r="C82" s="120">
        <v>3632</v>
      </c>
      <c r="D82" s="121" t="s">
        <v>238</v>
      </c>
      <c r="E82" s="120">
        <v>0</v>
      </c>
      <c r="F82" s="121">
        <f t="shared" si="8"/>
        <v>-1</v>
      </c>
      <c r="G82" s="120">
        <v>0</v>
      </c>
      <c r="H82" s="121" t="str">
        <f t="shared" si="8"/>
        <v>-</v>
      </c>
      <c r="I82" s="120">
        <v>0</v>
      </c>
      <c r="J82" s="121" t="str">
        <f t="shared" si="8"/>
        <v>-</v>
      </c>
      <c r="K82" s="120">
        <v>0</v>
      </c>
      <c r="L82" s="121" t="str">
        <f t="shared" si="9"/>
        <v>-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1029</v>
      </c>
      <c r="D83" s="121" t="s">
        <v>238</v>
      </c>
      <c r="E83" s="120">
        <v>0</v>
      </c>
      <c r="F83" s="121">
        <f t="shared" si="8"/>
        <v>-1</v>
      </c>
      <c r="G83" s="120">
        <v>0</v>
      </c>
      <c r="H83" s="121" t="str">
        <f t="shared" si="8"/>
        <v>-</v>
      </c>
      <c r="I83" s="120">
        <v>0</v>
      </c>
      <c r="J83" s="121" t="str">
        <f t="shared" si="8"/>
        <v>-</v>
      </c>
      <c r="K83" s="120">
        <v>0</v>
      </c>
      <c r="L83" s="121" t="str">
        <f t="shared" si="9"/>
        <v>-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1107</v>
      </c>
      <c r="D84" s="121" t="s">
        <v>238</v>
      </c>
      <c r="E84" s="120">
        <v>0</v>
      </c>
      <c r="F84" s="121">
        <f t="shared" si="8"/>
        <v>-1</v>
      </c>
      <c r="G84" s="120">
        <v>0</v>
      </c>
      <c r="H84" s="121" t="str">
        <f t="shared" si="8"/>
        <v>-</v>
      </c>
      <c r="I84" s="120">
        <v>0</v>
      </c>
      <c r="J84" s="121" t="str">
        <f t="shared" si="8"/>
        <v>-</v>
      </c>
      <c r="K84" s="120">
        <v>0</v>
      </c>
      <c r="L84" s="121" t="str">
        <f t="shared" si="9"/>
        <v>-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2386</v>
      </c>
      <c r="D85" s="121" t="s">
        <v>238</v>
      </c>
      <c r="E85" s="120">
        <v>0</v>
      </c>
      <c r="F85" s="121">
        <f t="shared" si="8"/>
        <v>-1</v>
      </c>
      <c r="G85" s="120">
        <v>0</v>
      </c>
      <c r="H85" s="121" t="str">
        <f t="shared" si="8"/>
        <v>-</v>
      </c>
      <c r="I85" s="120">
        <v>0</v>
      </c>
      <c r="J85" s="121" t="str">
        <f t="shared" si="8"/>
        <v>-</v>
      </c>
      <c r="K85" s="120">
        <v>0</v>
      </c>
      <c r="L85" s="121" t="str">
        <f t="shared" si="9"/>
        <v>-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3004</v>
      </c>
      <c r="D86" s="121" t="s">
        <v>238</v>
      </c>
      <c r="E86" s="120">
        <v>0</v>
      </c>
      <c r="F86" s="121">
        <f t="shared" si="8"/>
        <v>-1</v>
      </c>
      <c r="G86" s="120">
        <v>0</v>
      </c>
      <c r="H86" s="121" t="str">
        <f t="shared" si="8"/>
        <v>-</v>
      </c>
      <c r="I86" s="120">
        <v>0</v>
      </c>
      <c r="J86" s="121" t="str">
        <f t="shared" si="8"/>
        <v>-</v>
      </c>
      <c r="K86" s="120">
        <v>0</v>
      </c>
      <c r="L86" s="121" t="str">
        <f t="shared" si="9"/>
        <v>-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 t="s">
        <v>238</v>
      </c>
      <c r="E87" s="123">
        <v>0</v>
      </c>
      <c r="F87" s="124" t="str">
        <f t="shared" si="8"/>
        <v>-</v>
      </c>
      <c r="G87" s="123">
        <v>0</v>
      </c>
      <c r="H87" s="124" t="str">
        <f t="shared" si="8"/>
        <v>-</v>
      </c>
      <c r="I87" s="123">
        <v>0</v>
      </c>
      <c r="J87" s="124" t="str">
        <f t="shared" si="8"/>
        <v>-</v>
      </c>
      <c r="K87" s="123">
        <v>0</v>
      </c>
      <c r="L87" s="124" t="str">
        <f t="shared" si="9"/>
        <v>-</v>
      </c>
      <c r="M87" s="123">
        <v>0</v>
      </c>
      <c r="N87" s="124" t="s">
        <v>238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5439</v>
      </c>
      <c r="D97" s="121">
        <v>-2.9330889092575863E-3</v>
      </c>
      <c r="E97" s="120">
        <v>0</v>
      </c>
      <c r="F97" s="121">
        <f t="shared" ref="F97:J109" si="11">IFERROR(E97/C97-1,"-")</f>
        <v>-1</v>
      </c>
      <c r="G97" s="120">
        <v>0</v>
      </c>
      <c r="H97" s="121" t="str">
        <f t="shared" si="11"/>
        <v>-</v>
      </c>
      <c r="I97" s="120">
        <v>0</v>
      </c>
      <c r="J97" s="121" t="str">
        <f t="shared" si="11"/>
        <v>-</v>
      </c>
      <c r="K97" s="120">
        <v>0</v>
      </c>
      <c r="L97" s="121" t="str">
        <f t="shared" ref="L97:L109" si="12">IFERROR(K97/I97-1,"-")</f>
        <v>-</v>
      </c>
      <c r="M97" s="120">
        <v>0</v>
      </c>
      <c r="N97" s="121" t="str">
        <f t="shared" ref="N97:N103" si="13">IFERROR(M97/K97-1,"-")</f>
        <v>-</v>
      </c>
    </row>
    <row r="98" spans="2:14" x14ac:dyDescent="0.25">
      <c r="B98" s="119" t="s">
        <v>75</v>
      </c>
      <c r="C98" s="120">
        <v>3232</v>
      </c>
      <c r="D98" s="121">
        <v>2.7924294135899252E-3</v>
      </c>
      <c r="E98" s="120">
        <v>0</v>
      </c>
      <c r="F98" s="121">
        <f t="shared" si="11"/>
        <v>-1</v>
      </c>
      <c r="G98" s="120">
        <v>0</v>
      </c>
      <c r="H98" s="121" t="str">
        <f t="shared" si="11"/>
        <v>-</v>
      </c>
      <c r="I98" s="120">
        <v>0</v>
      </c>
      <c r="J98" s="121" t="str">
        <f t="shared" si="11"/>
        <v>-</v>
      </c>
      <c r="K98" s="120">
        <v>0</v>
      </c>
      <c r="L98" s="121" t="str">
        <f t="shared" si="12"/>
        <v>-</v>
      </c>
      <c r="M98" s="120">
        <v>0</v>
      </c>
      <c r="N98" s="121" t="str">
        <f t="shared" si="13"/>
        <v>-</v>
      </c>
    </row>
    <row r="99" spans="2:14" x14ac:dyDescent="0.25">
      <c r="B99" s="119" t="s">
        <v>77</v>
      </c>
      <c r="C99" s="120">
        <v>2571</v>
      </c>
      <c r="D99" s="121">
        <v>-0.31604150039904233</v>
      </c>
      <c r="E99" s="120">
        <v>0</v>
      </c>
      <c r="F99" s="121">
        <f t="shared" si="11"/>
        <v>-1</v>
      </c>
      <c r="G99" s="120">
        <v>0</v>
      </c>
      <c r="H99" s="121" t="str">
        <f t="shared" si="11"/>
        <v>-</v>
      </c>
      <c r="I99" s="120">
        <v>0</v>
      </c>
      <c r="J99" s="121" t="str">
        <f t="shared" si="11"/>
        <v>-</v>
      </c>
      <c r="K99" s="120">
        <v>0</v>
      </c>
      <c r="L99" s="121" t="str">
        <f t="shared" si="12"/>
        <v>-</v>
      </c>
      <c r="M99" s="120">
        <v>0</v>
      </c>
      <c r="N99" s="121" t="str">
        <f t="shared" si="13"/>
        <v>-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0</v>
      </c>
      <c r="F100" s="121" t="str">
        <f t="shared" si="11"/>
        <v>-</v>
      </c>
      <c r="G100" s="120">
        <v>0</v>
      </c>
      <c r="H100" s="121" t="str">
        <f t="shared" si="11"/>
        <v>-</v>
      </c>
      <c r="I100" s="120">
        <v>0</v>
      </c>
      <c r="J100" s="121" t="str">
        <f t="shared" si="11"/>
        <v>-</v>
      </c>
      <c r="K100" s="120">
        <v>0</v>
      </c>
      <c r="L100" s="121" t="str">
        <f t="shared" si="12"/>
        <v>-</v>
      </c>
      <c r="M100" s="120">
        <v>0</v>
      </c>
      <c r="N100" s="121" t="str">
        <f t="shared" si="13"/>
        <v>-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0</v>
      </c>
      <c r="F101" s="121" t="str">
        <f t="shared" si="11"/>
        <v>-</v>
      </c>
      <c r="G101" s="120">
        <v>0</v>
      </c>
      <c r="H101" s="121" t="str">
        <f t="shared" si="11"/>
        <v>-</v>
      </c>
      <c r="I101" s="120">
        <v>0</v>
      </c>
      <c r="J101" s="121" t="str">
        <f t="shared" si="11"/>
        <v>-</v>
      </c>
      <c r="K101" s="120">
        <v>0</v>
      </c>
      <c r="L101" s="121" t="str">
        <f t="shared" si="12"/>
        <v>-</v>
      </c>
      <c r="M101" s="120">
        <v>0</v>
      </c>
      <c r="N101" s="121" t="str">
        <f t="shared" si="13"/>
        <v>-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0</v>
      </c>
      <c r="F102" s="121" t="str">
        <f t="shared" si="11"/>
        <v>-</v>
      </c>
      <c r="G102" s="120">
        <v>0</v>
      </c>
      <c r="H102" s="121" t="str">
        <f t="shared" si="11"/>
        <v>-</v>
      </c>
      <c r="I102" s="120">
        <v>0</v>
      </c>
      <c r="J102" s="121" t="str">
        <f t="shared" si="11"/>
        <v>-</v>
      </c>
      <c r="K102" s="120">
        <v>0</v>
      </c>
      <c r="L102" s="121" t="str">
        <f t="shared" si="12"/>
        <v>-</v>
      </c>
      <c r="M102" s="120">
        <v>0</v>
      </c>
      <c r="N102" s="121" t="str">
        <f t="shared" si="13"/>
        <v>-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0</v>
      </c>
      <c r="F103" s="121" t="str">
        <f t="shared" si="11"/>
        <v>-</v>
      </c>
      <c r="G103" s="120">
        <v>0</v>
      </c>
      <c r="H103" s="121" t="str">
        <f t="shared" si="11"/>
        <v>-</v>
      </c>
      <c r="I103" s="120">
        <v>0</v>
      </c>
      <c r="J103" s="121" t="str">
        <f t="shared" si="11"/>
        <v>-</v>
      </c>
      <c r="K103" s="120">
        <v>0</v>
      </c>
      <c r="L103" s="121" t="str">
        <f t="shared" si="12"/>
        <v>-</v>
      </c>
      <c r="M103" s="120">
        <v>0</v>
      </c>
      <c r="N103" s="121" t="str">
        <f t="shared" si="13"/>
        <v>-</v>
      </c>
    </row>
    <row r="104" spans="2:14" x14ac:dyDescent="0.25">
      <c r="B104" s="119" t="s">
        <v>87</v>
      </c>
      <c r="C104" s="120">
        <v>0</v>
      </c>
      <c r="D104" s="121">
        <v>-1</v>
      </c>
      <c r="E104" s="120">
        <v>0</v>
      </c>
      <c r="F104" s="121" t="str">
        <f t="shared" si="11"/>
        <v>-</v>
      </c>
      <c r="G104" s="120">
        <v>0</v>
      </c>
      <c r="H104" s="121" t="str">
        <f t="shared" si="11"/>
        <v>-</v>
      </c>
      <c r="I104" s="120">
        <v>0</v>
      </c>
      <c r="J104" s="121" t="str">
        <f t="shared" si="11"/>
        <v>-</v>
      </c>
      <c r="K104" s="120">
        <v>0</v>
      </c>
      <c r="L104" s="121" t="str">
        <f t="shared" si="12"/>
        <v>-</v>
      </c>
      <c r="M104" s="120"/>
      <c r="N104" s="121"/>
    </row>
    <row r="105" spans="2:14" x14ac:dyDescent="0.25">
      <c r="B105" s="119" t="s">
        <v>89</v>
      </c>
      <c r="C105" s="120">
        <v>0</v>
      </c>
      <c r="D105" s="121">
        <v>-1</v>
      </c>
      <c r="E105" s="120">
        <v>0</v>
      </c>
      <c r="F105" s="121" t="str">
        <f t="shared" si="11"/>
        <v>-</v>
      </c>
      <c r="G105" s="120">
        <v>0</v>
      </c>
      <c r="H105" s="121" t="str">
        <f t="shared" si="11"/>
        <v>-</v>
      </c>
      <c r="I105" s="120">
        <v>0</v>
      </c>
      <c r="J105" s="121" t="str">
        <f t="shared" si="11"/>
        <v>-</v>
      </c>
      <c r="K105" s="120">
        <v>0</v>
      </c>
      <c r="L105" s="121" t="str">
        <f t="shared" si="12"/>
        <v>-</v>
      </c>
      <c r="M105" s="120"/>
      <c r="N105" s="121"/>
    </row>
    <row r="106" spans="2:14" x14ac:dyDescent="0.25">
      <c r="B106" s="119" t="s">
        <v>91</v>
      </c>
      <c r="C106" s="120">
        <v>0</v>
      </c>
      <c r="D106" s="121">
        <v>-1</v>
      </c>
      <c r="E106" s="120">
        <v>0</v>
      </c>
      <c r="F106" s="121" t="str">
        <f t="shared" si="11"/>
        <v>-</v>
      </c>
      <c r="G106" s="120">
        <v>0</v>
      </c>
      <c r="H106" s="121" t="str">
        <f t="shared" si="11"/>
        <v>-</v>
      </c>
      <c r="I106" s="120">
        <v>0</v>
      </c>
      <c r="J106" s="121" t="str">
        <f t="shared" si="11"/>
        <v>-</v>
      </c>
      <c r="K106" s="120">
        <v>0</v>
      </c>
      <c r="L106" s="121" t="str">
        <f t="shared" si="12"/>
        <v>-</v>
      </c>
      <c r="M106" s="120"/>
      <c r="N106" s="121"/>
    </row>
    <row r="107" spans="2:14" x14ac:dyDescent="0.25">
      <c r="B107" s="119" t="s">
        <v>93</v>
      </c>
      <c r="C107" s="120">
        <v>0</v>
      </c>
      <c r="D107" s="121">
        <v>-1</v>
      </c>
      <c r="E107" s="120">
        <v>0</v>
      </c>
      <c r="F107" s="121" t="str">
        <f t="shared" si="11"/>
        <v>-</v>
      </c>
      <c r="G107" s="120">
        <v>0</v>
      </c>
      <c r="H107" s="121" t="str">
        <f t="shared" si="11"/>
        <v>-</v>
      </c>
      <c r="I107" s="120">
        <v>0</v>
      </c>
      <c r="J107" s="121" t="str">
        <f t="shared" si="11"/>
        <v>-</v>
      </c>
      <c r="K107" s="120">
        <v>0</v>
      </c>
      <c r="L107" s="121" t="str">
        <f t="shared" si="12"/>
        <v>-</v>
      </c>
      <c r="M107" s="120"/>
      <c r="N107" s="121"/>
    </row>
    <row r="108" spans="2:14" x14ac:dyDescent="0.25">
      <c r="B108" s="119" t="s">
        <v>95</v>
      </c>
      <c r="C108" s="120">
        <v>0</v>
      </c>
      <c r="D108" s="121">
        <v>-1</v>
      </c>
      <c r="E108" s="120">
        <v>0</v>
      </c>
      <c r="F108" s="121" t="str">
        <f t="shared" si="11"/>
        <v>-</v>
      </c>
      <c r="G108" s="120">
        <v>0</v>
      </c>
      <c r="H108" s="121" t="str">
        <f t="shared" si="11"/>
        <v>-</v>
      </c>
      <c r="I108" s="120">
        <v>0</v>
      </c>
      <c r="J108" s="121" t="str">
        <f t="shared" si="11"/>
        <v>-</v>
      </c>
      <c r="K108" s="120">
        <v>0</v>
      </c>
      <c r="L108" s="121" t="str">
        <f t="shared" si="12"/>
        <v>-</v>
      </c>
      <c r="M108" s="120"/>
      <c r="N108" s="121"/>
    </row>
    <row r="109" spans="2:14" ht="15.75" x14ac:dyDescent="0.25">
      <c r="B109" s="122" t="s">
        <v>32</v>
      </c>
      <c r="C109" s="123">
        <v>11242</v>
      </c>
      <c r="D109" s="124">
        <v>-0.73212285843639058</v>
      </c>
      <c r="E109" s="123">
        <v>0</v>
      </c>
      <c r="F109" s="124">
        <f t="shared" si="11"/>
        <v>-1</v>
      </c>
      <c r="G109" s="123">
        <v>0</v>
      </c>
      <c r="H109" s="124" t="str">
        <f t="shared" si="11"/>
        <v>-</v>
      </c>
      <c r="I109" s="123">
        <v>0</v>
      </c>
      <c r="J109" s="124" t="str">
        <f t="shared" si="11"/>
        <v>-</v>
      </c>
      <c r="K109" s="123">
        <v>0</v>
      </c>
      <c r="L109" s="124" t="str">
        <f t="shared" si="12"/>
        <v>-</v>
      </c>
      <c r="M109" s="123">
        <v>0</v>
      </c>
      <c r="N109" s="124" t="s">
        <v>238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FA2B-2833-449C-85C5-F8BFEA712CB8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263</v>
      </c>
      <c r="D6" s="174" t="s">
        <v>228</v>
      </c>
      <c r="E6" s="174" t="s">
        <v>229</v>
      </c>
      <c r="F6" s="174" t="s">
        <v>230</v>
      </c>
      <c r="G6" s="174" t="s">
        <v>231</v>
      </c>
      <c r="H6" s="174" t="s">
        <v>232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454682</v>
      </c>
      <c r="D8" s="178">
        <v>1243542</v>
      </c>
      <c r="E8" s="178">
        <v>2966022</v>
      </c>
      <c r="F8" s="178">
        <v>3074274</v>
      </c>
      <c r="G8" s="178">
        <v>3194799</v>
      </c>
      <c r="H8" s="178">
        <v>3188994</v>
      </c>
      <c r="I8" s="179">
        <f>IFERROR(H8/G8-1,"-")</f>
        <v>-1.8170157183597935E-3</v>
      </c>
      <c r="J8" s="178">
        <f>H8-G8</f>
        <v>-5805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140200</v>
      </c>
      <c r="D9" s="162">
        <v>441416</v>
      </c>
      <c r="E9" s="162">
        <v>536392</v>
      </c>
      <c r="F9" s="162">
        <v>524107</v>
      </c>
      <c r="G9" s="162">
        <v>503554</v>
      </c>
      <c r="H9" s="162">
        <v>537036</v>
      </c>
      <c r="I9" s="163">
        <f>IFERROR(H9/G9-1,"-")</f>
        <v>6.6491379276105489E-2</v>
      </c>
      <c r="J9" s="162">
        <f t="shared" ref="J9:J19" si="0">H9-G9</f>
        <v>33482</v>
      </c>
      <c r="K9" s="163">
        <f>H9/H$8</f>
        <v>0.16840295089924912</v>
      </c>
      <c r="L9" s="81"/>
    </row>
    <row r="10" spans="1:12" x14ac:dyDescent="0.25">
      <c r="A10" s="164" t="s">
        <v>105</v>
      </c>
      <c r="B10" s="165" t="s">
        <v>105</v>
      </c>
      <c r="C10" s="166">
        <v>56424</v>
      </c>
      <c r="D10" s="166">
        <v>151642</v>
      </c>
      <c r="E10" s="166">
        <v>184376</v>
      </c>
      <c r="F10" s="166">
        <v>178093</v>
      </c>
      <c r="G10" s="166">
        <v>172794</v>
      </c>
      <c r="H10" s="166">
        <v>163332</v>
      </c>
      <c r="I10" s="167">
        <f>IFERROR(H10/G10-1,"-")</f>
        <v>-5.4758845793256739E-2</v>
      </c>
      <c r="J10" s="166">
        <f t="shared" si="0"/>
        <v>-9462</v>
      </c>
      <c r="K10" s="167">
        <f>H10/H$8</f>
        <v>5.1217405865297959E-2</v>
      </c>
      <c r="L10" s="81"/>
    </row>
    <row r="11" spans="1:12" x14ac:dyDescent="0.25">
      <c r="A11" s="164" t="s">
        <v>102</v>
      </c>
      <c r="B11" s="165" t="s">
        <v>102</v>
      </c>
      <c r="C11" s="166">
        <v>83776</v>
      </c>
      <c r="D11" s="166">
        <v>289774</v>
      </c>
      <c r="E11" s="166">
        <v>352016</v>
      </c>
      <c r="F11" s="166">
        <v>346014</v>
      </c>
      <c r="G11" s="166">
        <v>330760</v>
      </c>
      <c r="H11" s="166">
        <v>373704</v>
      </c>
      <c r="I11" s="167">
        <f>IFERROR(H11/G11-1,"-")</f>
        <v>0.12983432095779412</v>
      </c>
      <c r="J11" s="166">
        <f t="shared" si="0"/>
        <v>42944</v>
      </c>
      <c r="K11" s="167">
        <f>H11/H$8</f>
        <v>0.11718554503395115</v>
      </c>
      <c r="L11" s="81"/>
    </row>
    <row r="12" spans="1:12" x14ac:dyDescent="0.25">
      <c r="A12" s="1"/>
      <c r="B12" s="161" t="s">
        <v>109</v>
      </c>
      <c r="C12" s="162">
        <v>314482</v>
      </c>
      <c r="D12" s="162">
        <v>802126</v>
      </c>
      <c r="E12" s="162">
        <v>2429630</v>
      </c>
      <c r="F12" s="162">
        <v>2550167</v>
      </c>
      <c r="G12" s="162">
        <v>2691245</v>
      </c>
      <c r="H12" s="162">
        <v>2651958</v>
      </c>
      <c r="I12" s="163">
        <f>IFERROR(H12/G12-1,"-")</f>
        <v>-1.4598076354995548E-2</v>
      </c>
      <c r="J12" s="162">
        <f t="shared" si="0"/>
        <v>-39287</v>
      </c>
      <c r="K12" s="163">
        <f>H12/H$8</f>
        <v>0.83159704910075094</v>
      </c>
      <c r="L12" s="81"/>
    </row>
    <row r="13" spans="1:12" s="57" customFormat="1" x14ac:dyDescent="0.25">
      <c r="A13" s="164"/>
      <c r="B13" s="165" t="s">
        <v>112</v>
      </c>
      <c r="C13" s="166">
        <v>122008</v>
      </c>
      <c r="D13" s="166">
        <v>115051</v>
      </c>
      <c r="E13" s="166">
        <v>1256894</v>
      </c>
      <c r="F13" s="166">
        <v>1302324</v>
      </c>
      <c r="G13" s="166">
        <v>1393862</v>
      </c>
      <c r="H13" s="166">
        <v>1357285</v>
      </c>
      <c r="I13" s="167">
        <f t="shared" ref="I13:I20" si="1">IFERROR(H13/G13-1,"-")</f>
        <v>-2.6241478711665822E-2</v>
      </c>
      <c r="J13" s="166">
        <f t="shared" si="0"/>
        <v>-36577</v>
      </c>
      <c r="K13" s="167">
        <f t="shared" ref="K13:K20" si="2">H13/H$8</f>
        <v>0.42561541351285076</v>
      </c>
      <c r="L13" s="168"/>
    </row>
    <row r="14" spans="1:12" s="57" customFormat="1" x14ac:dyDescent="0.25">
      <c r="A14" s="164"/>
      <c r="B14" s="165" t="s">
        <v>115</v>
      </c>
      <c r="C14" s="166">
        <v>59328</v>
      </c>
      <c r="D14" s="166">
        <v>149984</v>
      </c>
      <c r="E14" s="166">
        <v>228057</v>
      </c>
      <c r="F14" s="166">
        <v>228503</v>
      </c>
      <c r="G14" s="166">
        <v>233276</v>
      </c>
      <c r="H14" s="166">
        <v>213198</v>
      </c>
      <c r="I14" s="167">
        <f t="shared" si="1"/>
        <v>-8.606971998834001E-2</v>
      </c>
      <c r="J14" s="166">
        <f t="shared" si="0"/>
        <v>-20078</v>
      </c>
      <c r="K14" s="167">
        <f t="shared" si="2"/>
        <v>6.6854312049505274E-2</v>
      </c>
      <c r="L14" s="168"/>
    </row>
    <row r="15" spans="1:12" x14ac:dyDescent="0.25">
      <c r="A15" s="164"/>
      <c r="B15" s="165" t="s">
        <v>118</v>
      </c>
      <c r="C15" s="166">
        <v>9890</v>
      </c>
      <c r="D15" s="166">
        <v>78936</v>
      </c>
      <c r="E15" s="166">
        <v>103512</v>
      </c>
      <c r="F15" s="166">
        <v>120065</v>
      </c>
      <c r="G15" s="166">
        <v>127553</v>
      </c>
      <c r="H15" s="166">
        <v>137079</v>
      </c>
      <c r="I15" s="167">
        <f t="shared" si="1"/>
        <v>7.4682680924792022E-2</v>
      </c>
      <c r="J15" s="166">
        <f t="shared" si="0"/>
        <v>9526</v>
      </c>
      <c r="K15" s="167">
        <f t="shared" si="2"/>
        <v>4.2985029134579744E-2</v>
      </c>
      <c r="L15" s="81"/>
    </row>
    <row r="16" spans="1:12" x14ac:dyDescent="0.25">
      <c r="A16" s="164"/>
      <c r="B16" s="165" t="s">
        <v>125</v>
      </c>
      <c r="C16" s="166">
        <v>21504</v>
      </c>
      <c r="D16" s="166">
        <v>63536</v>
      </c>
      <c r="E16" s="166">
        <v>117669</v>
      </c>
      <c r="F16" s="166">
        <v>122960</v>
      </c>
      <c r="G16" s="166">
        <v>126316</v>
      </c>
      <c r="H16" s="166">
        <v>126429</v>
      </c>
      <c r="I16" s="167">
        <f t="shared" si="1"/>
        <v>8.9458184236357319E-4</v>
      </c>
      <c r="J16" s="166">
        <f t="shared" si="0"/>
        <v>113</v>
      </c>
      <c r="K16" s="167">
        <f t="shared" si="2"/>
        <v>3.9645417959394094E-2</v>
      </c>
      <c r="L16" s="81"/>
    </row>
    <row r="17" spans="1:12" x14ac:dyDescent="0.25">
      <c r="A17" s="164"/>
      <c r="B17" s="165" t="s">
        <v>121</v>
      </c>
      <c r="C17" s="166">
        <v>26752</v>
      </c>
      <c r="D17" s="166">
        <v>73800</v>
      </c>
      <c r="E17" s="166">
        <v>112629</v>
      </c>
      <c r="F17" s="166">
        <v>124358</v>
      </c>
      <c r="G17" s="166">
        <v>117371</v>
      </c>
      <c r="H17" s="166">
        <v>107462</v>
      </c>
      <c r="I17" s="167">
        <f t="shared" si="1"/>
        <v>-8.4424602329365883E-2</v>
      </c>
      <c r="J17" s="166">
        <f t="shared" si="0"/>
        <v>-9909</v>
      </c>
      <c r="K17" s="167">
        <f t="shared" si="2"/>
        <v>3.3697774282422606E-2</v>
      </c>
      <c r="L17" s="81"/>
    </row>
    <row r="18" spans="1:12" x14ac:dyDescent="0.25">
      <c r="A18" s="164"/>
      <c r="B18" s="165" t="s">
        <v>130</v>
      </c>
      <c r="C18" s="166">
        <v>589</v>
      </c>
      <c r="D18" s="166">
        <v>9150</v>
      </c>
      <c r="E18" s="166">
        <v>16868</v>
      </c>
      <c r="F18" s="166">
        <v>11785</v>
      </c>
      <c r="G18" s="166">
        <v>15597</v>
      </c>
      <c r="H18" s="166">
        <v>15519</v>
      </c>
      <c r="I18" s="167">
        <f t="shared" si="1"/>
        <v>-5.0009617234083592E-3</v>
      </c>
      <c r="J18" s="166">
        <f t="shared" si="0"/>
        <v>-78</v>
      </c>
      <c r="K18" s="167">
        <f t="shared" si="2"/>
        <v>4.8664249603479967E-3</v>
      </c>
      <c r="L18" s="81"/>
    </row>
    <row r="19" spans="1:12" x14ac:dyDescent="0.25">
      <c r="A19" s="164" t="s">
        <v>146</v>
      </c>
      <c r="B19" s="165" t="s">
        <v>133</v>
      </c>
      <c r="C19" s="166">
        <v>210</v>
      </c>
      <c r="D19" s="166">
        <v>1440</v>
      </c>
      <c r="E19" s="166">
        <v>4797</v>
      </c>
      <c r="F19" s="166">
        <v>7694</v>
      </c>
      <c r="G19" s="166">
        <v>3457</v>
      </c>
      <c r="H19" s="166">
        <v>3427</v>
      </c>
      <c r="I19" s="167">
        <f t="shared" si="1"/>
        <v>-8.6780445472953716E-3</v>
      </c>
      <c r="J19" s="166">
        <f t="shared" si="0"/>
        <v>-30</v>
      </c>
      <c r="K19" s="167">
        <f t="shared" si="2"/>
        <v>1.0746335678273461E-3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74201</v>
      </c>
      <c r="D20" s="171">
        <f t="shared" ref="D20:H20" si="4">D12-SUM(D13:D19)</f>
        <v>310229</v>
      </c>
      <c r="E20" s="171">
        <f t="shared" si="4"/>
        <v>589204</v>
      </c>
      <c r="F20" s="171">
        <f t="shared" si="4"/>
        <v>632478</v>
      </c>
      <c r="G20" s="171">
        <f t="shared" si="4"/>
        <v>673813</v>
      </c>
      <c r="H20" s="171">
        <f t="shared" si="4"/>
        <v>691559</v>
      </c>
      <c r="I20" s="172">
        <f t="shared" si="1"/>
        <v>2.6336683916754255E-2</v>
      </c>
      <c r="J20" s="171">
        <f>H20-G20</f>
        <v>17746</v>
      </c>
      <c r="K20" s="172">
        <f t="shared" si="2"/>
        <v>0.21685804363382308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553215</v>
      </c>
      <c r="E22" s="178">
        <v>1179956</v>
      </c>
      <c r="F22" s="178">
        <v>1205442</v>
      </c>
      <c r="G22" s="178">
        <v>1224963</v>
      </c>
      <c r="H22" s="178">
        <v>1156556</v>
      </c>
      <c r="I22" s="179">
        <f>IFERROR(H22/G22-1,"-")</f>
        <v>-5.5844135700425235E-2</v>
      </c>
      <c r="J22" s="178">
        <f>H22-G22</f>
        <v>-68407</v>
      </c>
      <c r="K22" s="179">
        <f>H22/H$8</f>
        <v>0.36267111195568258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162890</v>
      </c>
      <c r="E23" s="162">
        <v>131999</v>
      </c>
      <c r="F23" s="162">
        <v>108487</v>
      </c>
      <c r="G23" s="162">
        <v>93879</v>
      </c>
      <c r="H23" s="162">
        <v>85313</v>
      </c>
      <c r="I23" s="163">
        <f>IFERROR(H23/G23-1,"-")</f>
        <v>-9.1245113390641119E-2</v>
      </c>
      <c r="J23" s="162">
        <f t="shared" ref="J23:J33" si="5">H23-G23</f>
        <v>-8566</v>
      </c>
      <c r="K23" s="163">
        <f>H23/H$8</f>
        <v>2.6752323773578751E-2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55499</v>
      </c>
      <c r="E24" s="166">
        <v>36761</v>
      </c>
      <c r="F24" s="166">
        <v>32479</v>
      </c>
      <c r="G24" s="166">
        <v>29019</v>
      </c>
      <c r="H24" s="166">
        <v>29730</v>
      </c>
      <c r="I24" s="167">
        <f>IFERROR(H24/G24-1,"-")</f>
        <v>2.450118887625341E-2</v>
      </c>
      <c r="J24" s="166">
        <f t="shared" si="5"/>
        <v>711</v>
      </c>
      <c r="K24" s="167">
        <f>H24/H$8</f>
        <v>9.3226892242506566E-3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107391</v>
      </c>
      <c r="E25" s="166">
        <v>95238</v>
      </c>
      <c r="F25" s="166">
        <v>76008</v>
      </c>
      <c r="G25" s="166">
        <v>64860</v>
      </c>
      <c r="H25" s="166">
        <v>55583</v>
      </c>
      <c r="I25" s="167">
        <f>IFERROR(H25/G25-1,"-")</f>
        <v>-0.14303114400246686</v>
      </c>
      <c r="J25" s="166">
        <f t="shared" si="5"/>
        <v>-9277</v>
      </c>
      <c r="K25" s="167">
        <f>H25/H$8</f>
        <v>1.7429634549328096E-2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390325</v>
      </c>
      <c r="E26" s="162">
        <v>1047957</v>
      </c>
      <c r="F26" s="162">
        <v>1096955</v>
      </c>
      <c r="G26" s="162">
        <v>1131084</v>
      </c>
      <c r="H26" s="162">
        <v>1071243</v>
      </c>
      <c r="I26" s="163">
        <f>IFERROR(H26/G26-1,"-")</f>
        <v>-5.2905884974060235E-2</v>
      </c>
      <c r="J26" s="162">
        <f t="shared" si="5"/>
        <v>-59841</v>
      </c>
      <c r="K26" s="163">
        <f>H26/H$8</f>
        <v>0.3359187881821038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61248</v>
      </c>
      <c r="E27" s="166">
        <v>562174</v>
      </c>
      <c r="F27" s="166">
        <v>581810</v>
      </c>
      <c r="G27" s="166">
        <v>611230</v>
      </c>
      <c r="H27" s="166">
        <v>572075</v>
      </c>
      <c r="I27" s="167">
        <f t="shared" ref="I27:I34" si="6">IFERROR(H27/G27-1,"-")</f>
        <v>-6.4059355725340716E-2</v>
      </c>
      <c r="J27" s="166">
        <f t="shared" si="5"/>
        <v>-39155</v>
      </c>
      <c r="K27" s="167">
        <f t="shared" ref="K27:K34" si="7">H27/H$8</f>
        <v>0.17939042845486697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88196</v>
      </c>
      <c r="E28" s="166">
        <v>113982</v>
      </c>
      <c r="F28" s="166">
        <v>116930</v>
      </c>
      <c r="G28" s="166">
        <v>107901</v>
      </c>
      <c r="H28" s="166">
        <v>96052</v>
      </c>
      <c r="I28" s="167">
        <f t="shared" si="6"/>
        <v>-0.10981362545296147</v>
      </c>
      <c r="J28" s="166">
        <f t="shared" si="5"/>
        <v>-11849</v>
      </c>
      <c r="K28" s="167">
        <f t="shared" si="7"/>
        <v>3.0119843436519481E-2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31618</v>
      </c>
      <c r="E29" s="166">
        <v>36769</v>
      </c>
      <c r="F29" s="166">
        <v>42150</v>
      </c>
      <c r="G29" s="166">
        <v>32656</v>
      </c>
      <c r="H29" s="166">
        <v>31848</v>
      </c>
      <c r="I29" s="167">
        <f t="shared" si="6"/>
        <v>-2.4742773150416508E-2</v>
      </c>
      <c r="J29" s="166">
        <f t="shared" si="5"/>
        <v>-808</v>
      </c>
      <c r="K29" s="167">
        <f t="shared" si="7"/>
        <v>9.9868485171185645E-3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29486</v>
      </c>
      <c r="E30" s="166">
        <v>50032</v>
      </c>
      <c r="F30" s="166">
        <v>50397</v>
      </c>
      <c r="G30" s="166">
        <v>51873</v>
      </c>
      <c r="H30" s="166">
        <v>51889</v>
      </c>
      <c r="I30" s="167">
        <f t="shared" si="6"/>
        <v>3.0844562681942023E-4</v>
      </c>
      <c r="J30" s="166">
        <f t="shared" si="5"/>
        <v>16</v>
      </c>
      <c r="K30" s="167">
        <f t="shared" si="7"/>
        <v>1.6271275518235533E-2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44033</v>
      </c>
      <c r="E31" s="166">
        <v>61424</v>
      </c>
      <c r="F31" s="166">
        <v>61993</v>
      </c>
      <c r="G31" s="166">
        <v>61489</v>
      </c>
      <c r="H31" s="166">
        <v>57169</v>
      </c>
      <c r="I31" s="167">
        <f t="shared" si="6"/>
        <v>-7.025646863666668E-2</v>
      </c>
      <c r="J31" s="166">
        <f t="shared" si="5"/>
        <v>-4320</v>
      </c>
      <c r="K31" s="167">
        <f t="shared" si="7"/>
        <v>1.7926970072693772E-2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1340</v>
      </c>
      <c r="E32" s="166">
        <v>5501</v>
      </c>
      <c r="F32" s="166">
        <v>4568</v>
      </c>
      <c r="G32" s="166">
        <v>8513</v>
      </c>
      <c r="H32" s="166">
        <v>6194</v>
      </c>
      <c r="I32" s="167">
        <f t="shared" si="6"/>
        <v>-0.27240690708328441</v>
      </c>
      <c r="J32" s="166">
        <f t="shared" si="5"/>
        <v>-2319</v>
      </c>
      <c r="K32" s="167">
        <f t="shared" si="7"/>
        <v>1.9423053163474123E-3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602</v>
      </c>
      <c r="E33" s="166">
        <v>2205</v>
      </c>
      <c r="F33" s="166">
        <v>2980</v>
      </c>
      <c r="G33" s="166">
        <v>1521</v>
      </c>
      <c r="H33" s="166">
        <v>1032</v>
      </c>
      <c r="I33" s="167">
        <f t="shared" si="6"/>
        <v>-0.32149901380670609</v>
      </c>
      <c r="J33" s="166">
        <f t="shared" si="5"/>
        <v>-489</v>
      </c>
      <c r="K33" s="167">
        <f t="shared" si="7"/>
        <v>3.2361302655320142E-4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133802</v>
      </c>
      <c r="E34" s="171">
        <f t="shared" si="9"/>
        <v>215870</v>
      </c>
      <c r="F34" s="171">
        <f t="shared" si="9"/>
        <v>236127</v>
      </c>
      <c r="G34" s="171">
        <f t="shared" si="9"/>
        <v>255901</v>
      </c>
      <c r="H34" s="171">
        <f t="shared" si="9"/>
        <v>254984</v>
      </c>
      <c r="I34" s="172">
        <f t="shared" si="6"/>
        <v>-3.5834170245524488E-3</v>
      </c>
      <c r="J34" s="171">
        <f>H34-G34</f>
        <v>-917</v>
      </c>
      <c r="K34" s="172">
        <f t="shared" si="7"/>
        <v>7.9957503839768906E-2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254312</v>
      </c>
      <c r="E36" s="178">
        <v>858220</v>
      </c>
      <c r="F36" s="178">
        <v>871300</v>
      </c>
      <c r="G36" s="178">
        <v>895588</v>
      </c>
      <c r="H36" s="178">
        <v>931129</v>
      </c>
      <c r="I36" s="179">
        <f>IFERROR(H36/G36-1,"-")</f>
        <v>3.968454244585673E-2</v>
      </c>
      <c r="J36" s="178">
        <f>H36-G36</f>
        <v>35541</v>
      </c>
      <c r="K36" s="179">
        <f>H36/H$8</f>
        <v>0.29198204825722468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62543</v>
      </c>
      <c r="E37" s="162">
        <v>72292</v>
      </c>
      <c r="F37" s="162">
        <v>66167</v>
      </c>
      <c r="G37" s="162">
        <v>72329</v>
      </c>
      <c r="H37" s="162">
        <v>74860</v>
      </c>
      <c r="I37" s="163">
        <f>IFERROR(H37/G37-1,"-")</f>
        <v>3.4992879757773432E-2</v>
      </c>
      <c r="J37" s="162">
        <f t="shared" ref="J37:J47" si="10">H37-G37</f>
        <v>2531</v>
      </c>
      <c r="K37" s="163">
        <f>H37/H$8</f>
        <v>2.3474487565671179E-2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27762</v>
      </c>
      <c r="E38" s="166">
        <v>26550</v>
      </c>
      <c r="F38" s="166">
        <v>29785</v>
      </c>
      <c r="G38" s="166">
        <v>32875</v>
      </c>
      <c r="H38" s="166">
        <v>30488</v>
      </c>
      <c r="I38" s="167">
        <f>IFERROR(H38/G38-1,"-")</f>
        <v>-7.2608365019011356E-2</v>
      </c>
      <c r="J38" s="166">
        <f t="shared" si="10"/>
        <v>-2387</v>
      </c>
      <c r="K38" s="167">
        <f>H38/H$8</f>
        <v>9.5603817379399277E-3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34781</v>
      </c>
      <c r="E39" s="166">
        <v>45742</v>
      </c>
      <c r="F39" s="166">
        <v>36382</v>
      </c>
      <c r="G39" s="166">
        <v>39454</v>
      </c>
      <c r="H39" s="166">
        <v>44372</v>
      </c>
      <c r="I39" s="167">
        <f>IFERROR(H39/G39-1,"-")</f>
        <v>0.12465149287778177</v>
      </c>
      <c r="J39" s="166">
        <f t="shared" si="10"/>
        <v>4918</v>
      </c>
      <c r="K39" s="167">
        <f>H39/H$8</f>
        <v>1.3914105827731253E-2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191769</v>
      </c>
      <c r="E40" s="162">
        <v>785928</v>
      </c>
      <c r="F40" s="162">
        <v>805133</v>
      </c>
      <c r="G40" s="162">
        <v>823259</v>
      </c>
      <c r="H40" s="162">
        <v>856269</v>
      </c>
      <c r="I40" s="163">
        <f>IFERROR(H40/G40-1,"-")</f>
        <v>4.0096737478727773E-2</v>
      </c>
      <c r="J40" s="162">
        <f t="shared" si="10"/>
        <v>33010</v>
      </c>
      <c r="K40" s="163">
        <f>H40/H$8</f>
        <v>0.26850756069155352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31484</v>
      </c>
      <c r="E41" s="166">
        <v>453306</v>
      </c>
      <c r="F41" s="166">
        <v>480731</v>
      </c>
      <c r="G41" s="166">
        <v>490081</v>
      </c>
      <c r="H41" s="166">
        <v>494240</v>
      </c>
      <c r="I41" s="167">
        <f t="shared" ref="I41:I48" si="11">IFERROR(H41/G41-1,"-")</f>
        <v>8.4863522560556515E-3</v>
      </c>
      <c r="J41" s="166">
        <f t="shared" si="10"/>
        <v>4159</v>
      </c>
      <c r="K41" s="167">
        <f t="shared" ref="K41:K48" si="12">H41/H$8</f>
        <v>0.15498304480974251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11927</v>
      </c>
      <c r="E42" s="166">
        <v>25892</v>
      </c>
      <c r="F42" s="166">
        <v>21000</v>
      </c>
      <c r="G42" s="166">
        <v>21458</v>
      </c>
      <c r="H42" s="166">
        <v>24909</v>
      </c>
      <c r="I42" s="167">
        <f t="shared" si="11"/>
        <v>0.16082579923571627</v>
      </c>
      <c r="J42" s="166">
        <f t="shared" si="10"/>
        <v>3451</v>
      </c>
      <c r="K42" s="167">
        <f t="shared" si="12"/>
        <v>7.8109272077652074E-3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14469</v>
      </c>
      <c r="E43" s="166">
        <v>14696</v>
      </c>
      <c r="F43" s="166">
        <v>16801</v>
      </c>
      <c r="G43" s="166">
        <v>21516</v>
      </c>
      <c r="H43" s="166">
        <v>22605</v>
      </c>
      <c r="I43" s="167">
        <f t="shared" si="11"/>
        <v>5.0613496932515378E-2</v>
      </c>
      <c r="J43" s="166">
        <f t="shared" si="10"/>
        <v>1089</v>
      </c>
      <c r="K43" s="167">
        <f t="shared" si="12"/>
        <v>7.0884423112743391E-3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24677</v>
      </c>
      <c r="E44" s="166">
        <v>47180</v>
      </c>
      <c r="F44" s="166">
        <v>46479</v>
      </c>
      <c r="G44" s="166">
        <v>44935</v>
      </c>
      <c r="H44" s="166">
        <v>44416</v>
      </c>
      <c r="I44" s="167">
        <f t="shared" si="11"/>
        <v>-1.15500166907756E-2</v>
      </c>
      <c r="J44" s="166">
        <f t="shared" si="10"/>
        <v>-519</v>
      </c>
      <c r="K44" s="167">
        <f t="shared" si="12"/>
        <v>1.3927903282351739E-2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17267</v>
      </c>
      <c r="E45" s="166">
        <v>30251</v>
      </c>
      <c r="F45" s="166">
        <v>33464</v>
      </c>
      <c r="G45" s="166">
        <v>32743</v>
      </c>
      <c r="H45" s="166">
        <v>30172</v>
      </c>
      <c r="I45" s="167">
        <f t="shared" si="11"/>
        <v>-7.8520599822862858E-2</v>
      </c>
      <c r="J45" s="166">
        <f t="shared" si="10"/>
        <v>-2571</v>
      </c>
      <c r="K45" s="167">
        <f t="shared" si="12"/>
        <v>9.4612909274837138E-3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6238</v>
      </c>
      <c r="E46" s="166">
        <v>7344</v>
      </c>
      <c r="F46" s="166">
        <v>3899</v>
      </c>
      <c r="G46" s="166">
        <v>4602</v>
      </c>
      <c r="H46" s="166">
        <v>4708</v>
      </c>
      <c r="I46" s="167">
        <f t="shared" si="11"/>
        <v>2.303346371142978E-2</v>
      </c>
      <c r="J46" s="166">
        <f t="shared" si="10"/>
        <v>106</v>
      </c>
      <c r="K46" s="167">
        <f t="shared" si="12"/>
        <v>1.4763276443919306E-3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473</v>
      </c>
      <c r="E47" s="166">
        <v>1278</v>
      </c>
      <c r="F47" s="166">
        <v>2935</v>
      </c>
      <c r="G47" s="166">
        <v>781</v>
      </c>
      <c r="H47" s="166">
        <v>970</v>
      </c>
      <c r="I47" s="167">
        <f t="shared" si="11"/>
        <v>0.24199743918053773</v>
      </c>
      <c r="J47" s="166">
        <f t="shared" si="10"/>
        <v>189</v>
      </c>
      <c r="K47" s="167">
        <f t="shared" si="12"/>
        <v>3.0417115867888118E-4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85234</v>
      </c>
      <c r="E48" s="171">
        <f t="shared" si="14"/>
        <v>205981</v>
      </c>
      <c r="F48" s="171">
        <f t="shared" si="14"/>
        <v>199824</v>
      </c>
      <c r="G48" s="171">
        <f t="shared" si="14"/>
        <v>207143</v>
      </c>
      <c r="H48" s="171">
        <f t="shared" si="14"/>
        <v>234249</v>
      </c>
      <c r="I48" s="172">
        <f t="shared" si="11"/>
        <v>0.13085646147830232</v>
      </c>
      <c r="J48" s="171">
        <f>H48-G48</f>
        <v>27106</v>
      </c>
      <c r="K48" s="172">
        <f t="shared" si="12"/>
        <v>7.3455453349865196E-2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8689</v>
      </c>
      <c r="E50" s="178">
        <v>11471</v>
      </c>
      <c r="F50" s="178">
        <v>10514</v>
      </c>
      <c r="G50" s="178">
        <v>12513</v>
      </c>
      <c r="H50" s="178">
        <v>13153</v>
      </c>
      <c r="I50" s="179">
        <f>IFERROR(H50/G50-1,"-")</f>
        <v>5.11468073203869E-2</v>
      </c>
      <c r="J50" s="178">
        <f>H50-G50</f>
        <v>640</v>
      </c>
      <c r="K50" s="179">
        <f>H50/H$8</f>
        <v>4.124498195982808E-3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2615</v>
      </c>
      <c r="E51" s="162">
        <v>1203</v>
      </c>
      <c r="F51" s="162">
        <v>2644</v>
      </c>
      <c r="G51" s="162">
        <v>2110</v>
      </c>
      <c r="H51" s="162">
        <v>1671</v>
      </c>
      <c r="I51" s="163">
        <f>IFERROR(H51/G51-1,"-")</f>
        <v>-0.20805687203791468</v>
      </c>
      <c r="J51" s="162">
        <f t="shared" ref="J51:J61" si="15">H51-G51</f>
        <v>-439</v>
      </c>
      <c r="K51" s="163">
        <f>H51/H$8</f>
        <v>5.239896970643407E-4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1088</v>
      </c>
      <c r="E52" s="166">
        <v>464</v>
      </c>
      <c r="F52" s="166">
        <v>1787</v>
      </c>
      <c r="G52" s="166">
        <v>1324</v>
      </c>
      <c r="H52" s="166">
        <v>115</v>
      </c>
      <c r="I52" s="167">
        <f>IFERROR(H52/G52-1,"-")</f>
        <v>-0.9131419939577039</v>
      </c>
      <c r="J52" s="166">
        <f t="shared" si="15"/>
        <v>-1209</v>
      </c>
      <c r="K52" s="167">
        <f>H52/H$8</f>
        <v>3.6061529121723025E-5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1527</v>
      </c>
      <c r="E53" s="166">
        <v>739</v>
      </c>
      <c r="F53" s="166">
        <v>857</v>
      </c>
      <c r="G53" s="166">
        <v>786</v>
      </c>
      <c r="H53" s="166">
        <v>1556</v>
      </c>
      <c r="I53" s="167">
        <f>IFERROR(H53/G53-1,"-")</f>
        <v>0.97964376590330793</v>
      </c>
      <c r="J53" s="166">
        <f t="shared" si="15"/>
        <v>770</v>
      </c>
      <c r="K53" s="167">
        <f>H53/H$8</f>
        <v>4.8792816794261765E-4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6074</v>
      </c>
      <c r="E54" s="162">
        <v>10268</v>
      </c>
      <c r="F54" s="162">
        <v>7870</v>
      </c>
      <c r="G54" s="162">
        <v>10403</v>
      </c>
      <c r="H54" s="162">
        <v>11482</v>
      </c>
      <c r="I54" s="163">
        <f>IFERROR(H54/G54-1,"-")</f>
        <v>0.10372008074593864</v>
      </c>
      <c r="J54" s="162">
        <f t="shared" si="15"/>
        <v>1079</v>
      </c>
      <c r="K54" s="163">
        <f>H54/H$8</f>
        <v>3.6005084989184678E-3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304</v>
      </c>
      <c r="E55" s="166">
        <v>5584</v>
      </c>
      <c r="F55" s="166">
        <v>3580</v>
      </c>
      <c r="G55" s="166">
        <v>4630</v>
      </c>
      <c r="H55" s="166">
        <v>5550</v>
      </c>
      <c r="I55" s="167">
        <f t="shared" ref="I55:I62" si="16">IFERROR(H55/G55-1,"-")</f>
        <v>0.19870410367170632</v>
      </c>
      <c r="J55" s="166">
        <f t="shared" si="15"/>
        <v>920</v>
      </c>
      <c r="K55" s="167">
        <f t="shared" ref="K55:K62" si="17">H55/H$8</f>
        <v>1.7403607532657634E-3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2519</v>
      </c>
      <c r="E56" s="166">
        <v>1894</v>
      </c>
      <c r="F56" s="166">
        <v>1550</v>
      </c>
      <c r="G56" s="166">
        <v>2203</v>
      </c>
      <c r="H56" s="166">
        <v>2039</v>
      </c>
      <c r="I56" s="167">
        <f t="shared" si="16"/>
        <v>-7.4443940081706739E-2</v>
      </c>
      <c r="J56" s="166">
        <f t="shared" si="15"/>
        <v>-164</v>
      </c>
      <c r="K56" s="167">
        <f t="shared" si="17"/>
        <v>6.393865902538544E-4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244</v>
      </c>
      <c r="E57" s="166">
        <v>423</v>
      </c>
      <c r="F57" s="166">
        <v>332</v>
      </c>
      <c r="G57" s="166">
        <v>181</v>
      </c>
      <c r="H57" s="166">
        <v>545</v>
      </c>
      <c r="I57" s="167">
        <f t="shared" si="16"/>
        <v>2.0110497237569063</v>
      </c>
      <c r="J57" s="166">
        <f t="shared" si="15"/>
        <v>364</v>
      </c>
      <c r="K57" s="167">
        <f t="shared" si="17"/>
        <v>1.7090029018555696E-4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162</v>
      </c>
      <c r="E58" s="166">
        <v>377</v>
      </c>
      <c r="F58" s="166">
        <v>118</v>
      </c>
      <c r="G58" s="166">
        <v>232</v>
      </c>
      <c r="H58" s="166">
        <v>202</v>
      </c>
      <c r="I58" s="167">
        <f t="shared" si="16"/>
        <v>-0.12931034482758619</v>
      </c>
      <c r="J58" s="166">
        <f t="shared" si="15"/>
        <v>-30</v>
      </c>
      <c r="K58" s="167">
        <f t="shared" si="17"/>
        <v>6.3342859848591746E-5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209</v>
      </c>
      <c r="E59" s="166">
        <v>93</v>
      </c>
      <c r="F59" s="166">
        <v>117</v>
      </c>
      <c r="G59" s="166">
        <v>10</v>
      </c>
      <c r="H59" s="166">
        <v>185</v>
      </c>
      <c r="I59" s="167">
        <f t="shared" si="16"/>
        <v>17.5</v>
      </c>
      <c r="J59" s="166">
        <f t="shared" si="15"/>
        <v>175</v>
      </c>
      <c r="K59" s="167">
        <f t="shared" si="17"/>
        <v>5.8012025108858778E-5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61</v>
      </c>
      <c r="E60" s="166">
        <v>63</v>
      </c>
      <c r="F60" s="166">
        <v>14</v>
      </c>
      <c r="G60" s="166">
        <v>48</v>
      </c>
      <c r="H60" s="166">
        <v>28</v>
      </c>
      <c r="I60" s="167">
        <f t="shared" si="16"/>
        <v>-0.41666666666666663</v>
      </c>
      <c r="J60" s="166">
        <f t="shared" si="15"/>
        <v>-20</v>
      </c>
      <c r="K60" s="167">
        <f t="shared" si="17"/>
        <v>8.7801983948543023E-6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17</v>
      </c>
      <c r="E61" s="166">
        <v>11</v>
      </c>
      <c r="F61" s="166">
        <v>0</v>
      </c>
      <c r="G61" s="166">
        <v>0</v>
      </c>
      <c r="H61" s="166">
        <v>61</v>
      </c>
      <c r="I61" s="167" t="str">
        <f t="shared" si="16"/>
        <v>-</v>
      </c>
      <c r="J61" s="166">
        <f t="shared" si="15"/>
        <v>61</v>
      </c>
      <c r="K61" s="167">
        <f t="shared" si="17"/>
        <v>1.9128289360218302E-5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2558</v>
      </c>
      <c r="E62" s="171">
        <f t="shared" si="19"/>
        <v>1823</v>
      </c>
      <c r="F62" s="171">
        <f t="shared" si="19"/>
        <v>2159</v>
      </c>
      <c r="G62" s="171">
        <f t="shared" si="19"/>
        <v>3099</v>
      </c>
      <c r="H62" s="171">
        <f t="shared" si="19"/>
        <v>2872</v>
      </c>
      <c r="I62" s="172">
        <f t="shared" si="16"/>
        <v>-7.3249435301710242E-2</v>
      </c>
      <c r="J62" s="171">
        <f>H62-G62</f>
        <v>-227</v>
      </c>
      <c r="K62" s="172">
        <f t="shared" si="17"/>
        <v>9.0059749250076982E-4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6598</v>
      </c>
      <c r="E64" s="178">
        <v>137368</v>
      </c>
      <c r="F64" s="178">
        <v>132622</v>
      </c>
      <c r="G64" s="178">
        <v>99510</v>
      </c>
      <c r="H64" s="178">
        <v>107220</v>
      </c>
      <c r="I64" s="179">
        <f>IFERROR(H64/G64-1,"-")</f>
        <v>7.7479650286403468E-2</v>
      </c>
      <c r="J64" s="178">
        <f>H64-G64</f>
        <v>7710</v>
      </c>
      <c r="K64" s="179">
        <f>H64/H$8</f>
        <v>3.3621888282009939E-2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4812</v>
      </c>
      <c r="E65" s="162">
        <v>40192</v>
      </c>
      <c r="F65" s="162">
        <v>44490</v>
      </c>
      <c r="G65" s="162">
        <v>20634</v>
      </c>
      <c r="H65" s="162">
        <v>30091</v>
      </c>
      <c r="I65" s="163">
        <f>IFERROR(H65/G65-1,"-")</f>
        <v>0.45832121740816123</v>
      </c>
      <c r="J65" s="162">
        <f t="shared" ref="J65:J75" si="20">H65-G65</f>
        <v>9457</v>
      </c>
      <c r="K65" s="163">
        <f>H65/H$8</f>
        <v>9.4358910678414565E-3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4478</v>
      </c>
      <c r="E66" s="166">
        <v>33113</v>
      </c>
      <c r="F66" s="166">
        <v>28069</v>
      </c>
      <c r="G66" s="166">
        <v>7059</v>
      </c>
      <c r="H66" s="166">
        <v>7169</v>
      </c>
      <c r="I66" s="167">
        <f>IFERROR(H66/G66-1,"-")</f>
        <v>1.5582943759739232E-2</v>
      </c>
      <c r="J66" s="166">
        <f t="shared" si="20"/>
        <v>110</v>
      </c>
      <c r="K66" s="167">
        <f>H66/H$8</f>
        <v>2.2480443675968031E-3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334</v>
      </c>
      <c r="E67" s="166">
        <v>7079</v>
      </c>
      <c r="F67" s="166">
        <v>16421</v>
      </c>
      <c r="G67" s="166">
        <v>13575</v>
      </c>
      <c r="H67" s="166">
        <v>22922</v>
      </c>
      <c r="I67" s="167">
        <f>IFERROR(H67/G67-1,"-")</f>
        <v>0.68854511970534071</v>
      </c>
      <c r="J67" s="166">
        <f t="shared" si="20"/>
        <v>9347</v>
      </c>
      <c r="K67" s="167">
        <f>H67/H$8</f>
        <v>7.1878467002446543E-3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1786</v>
      </c>
      <c r="E68" s="162">
        <v>97176</v>
      </c>
      <c r="F68" s="162">
        <v>88132</v>
      </c>
      <c r="G68" s="162">
        <v>78876</v>
      </c>
      <c r="H68" s="162">
        <v>77129</v>
      </c>
      <c r="I68" s="163">
        <f>IFERROR(H68/G68-1,"-")</f>
        <v>-2.2148689081596395E-2</v>
      </c>
      <c r="J68" s="162">
        <f t="shared" si="20"/>
        <v>-1747</v>
      </c>
      <c r="K68" s="163">
        <f>H68/H$8</f>
        <v>2.4185997214168482E-2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0</v>
      </c>
      <c r="E69" s="166">
        <v>55357</v>
      </c>
      <c r="F69" s="166">
        <v>37244</v>
      </c>
      <c r="G69" s="166">
        <v>46489</v>
      </c>
      <c r="H69" s="166">
        <v>42784</v>
      </c>
      <c r="I69" s="167">
        <f t="shared" ref="I69:I76" si="21">IFERROR(H69/G69-1,"-")</f>
        <v>-7.9696272236443044E-2</v>
      </c>
      <c r="J69" s="166">
        <f t="shared" si="20"/>
        <v>-3705</v>
      </c>
      <c r="K69" s="167">
        <f t="shared" ref="K69:K76" si="22">H69/H$8</f>
        <v>1.3416143147337373E-2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256</v>
      </c>
      <c r="E70" s="166">
        <v>1577</v>
      </c>
      <c r="F70" s="166">
        <v>4584</v>
      </c>
      <c r="G70" s="166">
        <v>4680</v>
      </c>
      <c r="H70" s="166">
        <v>4528</v>
      </c>
      <c r="I70" s="167">
        <f t="shared" si="21"/>
        <v>-3.2478632478632474E-2</v>
      </c>
      <c r="J70" s="166">
        <f t="shared" si="20"/>
        <v>-152</v>
      </c>
      <c r="K70" s="167">
        <f t="shared" si="22"/>
        <v>1.4198835118535815E-3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759</v>
      </c>
      <c r="E71" s="166">
        <v>12259</v>
      </c>
      <c r="F71" s="166">
        <v>12028</v>
      </c>
      <c r="G71" s="166">
        <v>5749</v>
      </c>
      <c r="H71" s="166">
        <v>5796</v>
      </c>
      <c r="I71" s="167">
        <f t="shared" si="21"/>
        <v>8.1753348408419857E-3</v>
      </c>
      <c r="J71" s="166">
        <f t="shared" si="20"/>
        <v>47</v>
      </c>
      <c r="K71" s="167">
        <f t="shared" si="22"/>
        <v>1.8175010677348405E-3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48</v>
      </c>
      <c r="E72" s="166">
        <v>2346</v>
      </c>
      <c r="F72" s="166">
        <v>3564</v>
      </c>
      <c r="G72" s="166">
        <v>1956</v>
      </c>
      <c r="H72" s="166">
        <v>3849</v>
      </c>
      <c r="I72" s="167">
        <f t="shared" si="21"/>
        <v>0.96779141104294486</v>
      </c>
      <c r="J72" s="166">
        <f t="shared" si="20"/>
        <v>1893</v>
      </c>
      <c r="K72" s="167">
        <f t="shared" si="22"/>
        <v>1.2069637007783645E-3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272</v>
      </c>
      <c r="E73" s="166">
        <v>4173</v>
      </c>
      <c r="F73" s="166">
        <v>4232</v>
      </c>
      <c r="G73" s="166">
        <v>3193</v>
      </c>
      <c r="H73" s="166">
        <v>1492</v>
      </c>
      <c r="I73" s="167">
        <f t="shared" si="21"/>
        <v>-0.53272784215471347</v>
      </c>
      <c r="J73" s="166">
        <f t="shared" si="20"/>
        <v>-1701</v>
      </c>
      <c r="K73" s="167">
        <f t="shared" si="22"/>
        <v>4.6785914304009354E-4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91</v>
      </c>
      <c r="F74" s="166">
        <v>224</v>
      </c>
      <c r="G74" s="166">
        <v>80</v>
      </c>
      <c r="H74" s="166">
        <v>745</v>
      </c>
      <c r="I74" s="167">
        <f t="shared" si="21"/>
        <v>8.3125</v>
      </c>
      <c r="J74" s="166">
        <f t="shared" si="20"/>
        <v>665</v>
      </c>
      <c r="K74" s="167">
        <f t="shared" si="22"/>
        <v>2.3361599300594481E-4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31</v>
      </c>
      <c r="F75" s="166">
        <v>238</v>
      </c>
      <c r="G75" s="166">
        <v>0</v>
      </c>
      <c r="H75" s="166">
        <v>476</v>
      </c>
      <c r="I75" s="167" t="str">
        <f t="shared" si="21"/>
        <v>-</v>
      </c>
      <c r="J75" s="166">
        <f t="shared" si="20"/>
        <v>476</v>
      </c>
      <c r="K75" s="167">
        <f t="shared" si="22"/>
        <v>1.4926337271252313E-4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451</v>
      </c>
      <c r="E76" s="171">
        <f t="shared" si="24"/>
        <v>21342</v>
      </c>
      <c r="F76" s="171">
        <f t="shared" si="24"/>
        <v>26018</v>
      </c>
      <c r="G76" s="171">
        <f t="shared" si="24"/>
        <v>16729</v>
      </c>
      <c r="H76" s="171">
        <f t="shared" si="24"/>
        <v>17459</v>
      </c>
      <c r="I76" s="172">
        <f t="shared" si="21"/>
        <v>4.3636798374080854E-2</v>
      </c>
      <c r="J76" s="171">
        <f>H76-G76</f>
        <v>730</v>
      </c>
      <c r="K76" s="172">
        <f t="shared" si="22"/>
        <v>5.4747672777057596E-3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225677</v>
      </c>
      <c r="E78" s="178">
        <v>417659</v>
      </c>
      <c r="F78" s="178">
        <v>454413</v>
      </c>
      <c r="G78" s="178">
        <v>532065</v>
      </c>
      <c r="H78" s="178">
        <v>528377</v>
      </c>
      <c r="I78" s="179">
        <f>IFERROR(H78/G78-1,"-")</f>
        <v>-6.9314839352334623E-3</v>
      </c>
      <c r="J78" s="178">
        <f>H78-G78</f>
        <v>-3688</v>
      </c>
      <c r="K78" s="179">
        <f>H78/H$8</f>
        <v>0.1656876745456404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128184</v>
      </c>
      <c r="E79" s="162">
        <v>201715</v>
      </c>
      <c r="F79" s="162">
        <v>201058</v>
      </c>
      <c r="G79" s="162">
        <v>207746</v>
      </c>
      <c r="H79" s="162">
        <v>230795</v>
      </c>
      <c r="I79" s="163">
        <f>IFERROR(H79/G79-1,"-")</f>
        <v>0.11094798455806609</v>
      </c>
      <c r="J79" s="162">
        <f t="shared" ref="J79:J89" si="25">H79-G79</f>
        <v>23049</v>
      </c>
      <c r="K79" s="163">
        <f>H79/H$8</f>
        <v>7.2372353162157094E-2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30117</v>
      </c>
      <c r="E80" s="166">
        <v>45512</v>
      </c>
      <c r="F80" s="166">
        <v>39459</v>
      </c>
      <c r="G80" s="166">
        <v>44651</v>
      </c>
      <c r="H80" s="166">
        <v>34478</v>
      </c>
      <c r="I80" s="167">
        <f>IFERROR(H80/G80-1,"-")</f>
        <v>-0.22783364314349064</v>
      </c>
      <c r="J80" s="166">
        <f t="shared" si="25"/>
        <v>-10173</v>
      </c>
      <c r="K80" s="167">
        <f>H80/H$8</f>
        <v>1.0811560009206665E-2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98067</v>
      </c>
      <c r="E81" s="166">
        <v>156203</v>
      </c>
      <c r="F81" s="166">
        <v>161599</v>
      </c>
      <c r="G81" s="166">
        <v>163095</v>
      </c>
      <c r="H81" s="166">
        <v>196317</v>
      </c>
      <c r="I81" s="167">
        <f>IFERROR(H81/G81-1,"-")</f>
        <v>0.2036972316747907</v>
      </c>
      <c r="J81" s="166">
        <f t="shared" si="25"/>
        <v>33222</v>
      </c>
      <c r="K81" s="167">
        <f>H81/H$8</f>
        <v>6.1560793152950426E-2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97493</v>
      </c>
      <c r="E82" s="162">
        <v>215944</v>
      </c>
      <c r="F82" s="162">
        <v>253355</v>
      </c>
      <c r="G82" s="162">
        <v>324319</v>
      </c>
      <c r="H82" s="162">
        <v>297582</v>
      </c>
      <c r="I82" s="163">
        <f>IFERROR(H82/G82-1,"-")</f>
        <v>-8.2440436730502942E-2</v>
      </c>
      <c r="J82" s="162">
        <f t="shared" si="25"/>
        <v>-26737</v>
      </c>
      <c r="K82" s="163">
        <f>H82/H$8</f>
        <v>9.3315321383483321E-2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6240</v>
      </c>
      <c r="E83" s="166">
        <v>54259</v>
      </c>
      <c r="F83" s="166">
        <v>61706</v>
      </c>
      <c r="G83" s="166">
        <v>73992</v>
      </c>
      <c r="H83" s="166">
        <v>82757</v>
      </c>
      <c r="I83" s="167">
        <f t="shared" ref="I83:I90" si="26">IFERROR(H83/G83-1,"-")</f>
        <v>0.11845875229754577</v>
      </c>
      <c r="J83" s="166">
        <f t="shared" si="25"/>
        <v>8765</v>
      </c>
      <c r="K83" s="167">
        <f t="shared" ref="K83:K90" si="27">H83/H$8</f>
        <v>2.5950817091534194E-2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31188</v>
      </c>
      <c r="E84" s="166">
        <v>65143</v>
      </c>
      <c r="F84" s="166">
        <v>61051</v>
      </c>
      <c r="G84" s="166">
        <v>76623</v>
      </c>
      <c r="H84" s="166">
        <v>58649</v>
      </c>
      <c r="I84" s="167">
        <f t="shared" si="26"/>
        <v>-0.2345770852094019</v>
      </c>
      <c r="J84" s="166">
        <f t="shared" si="25"/>
        <v>-17974</v>
      </c>
      <c r="K84" s="167">
        <f t="shared" si="27"/>
        <v>1.8391066273564641E-2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11639</v>
      </c>
      <c r="E85" s="166">
        <v>15423</v>
      </c>
      <c r="F85" s="166">
        <v>21776</v>
      </c>
      <c r="G85" s="166">
        <v>38922</v>
      </c>
      <c r="H85" s="166">
        <v>36519</v>
      </c>
      <c r="I85" s="167">
        <f t="shared" si="26"/>
        <v>-6.173886234006476E-2</v>
      </c>
      <c r="J85" s="166">
        <f t="shared" si="25"/>
        <v>-2403</v>
      </c>
      <c r="K85" s="167">
        <f t="shared" si="27"/>
        <v>1.1451573756488724E-2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3777</v>
      </c>
      <c r="E86" s="166">
        <v>7258</v>
      </c>
      <c r="F86" s="166">
        <v>9426</v>
      </c>
      <c r="G86" s="166">
        <v>17870</v>
      </c>
      <c r="H86" s="166">
        <v>12608</v>
      </c>
      <c r="I86" s="167">
        <f t="shared" si="26"/>
        <v>-0.29445998880805824</v>
      </c>
      <c r="J86" s="166">
        <f t="shared" si="25"/>
        <v>-5262</v>
      </c>
      <c r="K86" s="167">
        <f t="shared" si="27"/>
        <v>3.9535979057972511E-3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2335</v>
      </c>
      <c r="E87" s="166">
        <v>3144</v>
      </c>
      <c r="F87" s="166">
        <v>5343</v>
      </c>
      <c r="G87" s="166">
        <v>8924</v>
      </c>
      <c r="H87" s="166">
        <v>6536</v>
      </c>
      <c r="I87" s="167">
        <f t="shared" si="26"/>
        <v>-0.26759300761990135</v>
      </c>
      <c r="J87" s="166">
        <f t="shared" si="25"/>
        <v>-2388</v>
      </c>
      <c r="K87" s="167">
        <f t="shared" si="27"/>
        <v>2.0495491681702758E-3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915</v>
      </c>
      <c r="E88" s="166">
        <v>2777</v>
      </c>
      <c r="F88" s="166">
        <v>1227</v>
      </c>
      <c r="G88" s="166">
        <v>1623</v>
      </c>
      <c r="H88" s="166">
        <v>3070</v>
      </c>
      <c r="I88" s="167">
        <f t="shared" si="26"/>
        <v>0.8915588416512632</v>
      </c>
      <c r="J88" s="166">
        <f t="shared" si="25"/>
        <v>1447</v>
      </c>
      <c r="K88" s="167">
        <f t="shared" si="27"/>
        <v>9.626860382929538E-4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212</v>
      </c>
      <c r="E89" s="166">
        <v>1013</v>
      </c>
      <c r="F89" s="166">
        <v>1082</v>
      </c>
      <c r="G89" s="166">
        <v>428</v>
      </c>
      <c r="H89" s="166">
        <v>386</v>
      </c>
      <c r="I89" s="167">
        <f t="shared" si="26"/>
        <v>-9.8130841121495282E-2</v>
      </c>
      <c r="J89" s="166">
        <f t="shared" si="25"/>
        <v>-42</v>
      </c>
      <c r="K89" s="167">
        <f t="shared" si="27"/>
        <v>1.210413064433486E-4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41187</v>
      </c>
      <c r="E90" s="171">
        <f t="shared" si="29"/>
        <v>66927</v>
      </c>
      <c r="F90" s="171">
        <f t="shared" si="29"/>
        <v>91744</v>
      </c>
      <c r="G90" s="171">
        <f t="shared" si="29"/>
        <v>105937</v>
      </c>
      <c r="H90" s="171">
        <f t="shared" si="29"/>
        <v>97057</v>
      </c>
      <c r="I90" s="172">
        <f t="shared" si="26"/>
        <v>-8.3823404476245367E-2</v>
      </c>
      <c r="J90" s="171">
        <f>H90-G90</f>
        <v>-8880</v>
      </c>
      <c r="K90" s="172">
        <f t="shared" si="27"/>
        <v>3.0434989843191929E-2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5672</v>
      </c>
      <c r="E92" s="178">
        <v>10710</v>
      </c>
      <c r="F92" s="178">
        <v>9594</v>
      </c>
      <c r="G92" s="178">
        <v>10140</v>
      </c>
      <c r="H92" s="178">
        <v>9995</v>
      </c>
      <c r="I92" s="179">
        <f>IFERROR(H92/G92-1,"-")</f>
        <v>-1.429980276134124E-2</v>
      </c>
      <c r="J92" s="178">
        <f>H92-G92</f>
        <v>-145</v>
      </c>
      <c r="K92" s="179">
        <f>H92/H$8</f>
        <v>3.1342172484488838E-3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3172</v>
      </c>
      <c r="E93" s="162">
        <v>6763</v>
      </c>
      <c r="F93" s="162">
        <v>6308</v>
      </c>
      <c r="G93" s="162">
        <v>6741</v>
      </c>
      <c r="H93" s="162">
        <v>6401</v>
      </c>
      <c r="I93" s="163">
        <f>IFERROR(H93/G93-1,"-")</f>
        <v>-5.0437620531078475E-2</v>
      </c>
      <c r="J93" s="162">
        <f t="shared" ref="J93:J103" si="30">H93-G93</f>
        <v>-340</v>
      </c>
      <c r="K93" s="163">
        <f>H93/H$8</f>
        <v>2.0072160687665138E-3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1191</v>
      </c>
      <c r="E94" s="166">
        <v>2851</v>
      </c>
      <c r="F94" s="166">
        <v>2003</v>
      </c>
      <c r="G94" s="166">
        <v>2667</v>
      </c>
      <c r="H94" s="166">
        <v>2062</v>
      </c>
      <c r="I94" s="167">
        <f>IFERROR(H94/G94-1,"-")</f>
        <v>-0.22684664416947886</v>
      </c>
      <c r="J94" s="166">
        <f t="shared" si="30"/>
        <v>-605</v>
      </c>
      <c r="K94" s="167">
        <f>H94/H$8</f>
        <v>6.4659889607819891E-4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1981</v>
      </c>
      <c r="E95" s="166">
        <v>3912</v>
      </c>
      <c r="F95" s="166">
        <v>4305</v>
      </c>
      <c r="G95" s="166">
        <v>4074</v>
      </c>
      <c r="H95" s="166">
        <v>4339</v>
      </c>
      <c r="I95" s="167">
        <f>IFERROR(H95/G95-1,"-")</f>
        <v>6.5046637211585656E-2</v>
      </c>
      <c r="J95" s="166">
        <f t="shared" si="30"/>
        <v>265</v>
      </c>
      <c r="K95" s="167">
        <f>H95/H$8</f>
        <v>1.3606171726883148E-3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2500</v>
      </c>
      <c r="E96" s="162">
        <v>3947</v>
      </c>
      <c r="F96" s="162">
        <v>3286</v>
      </c>
      <c r="G96" s="162">
        <v>3399</v>
      </c>
      <c r="H96" s="162">
        <v>3594</v>
      </c>
      <c r="I96" s="163">
        <f>IFERROR(H96/G96-1,"-")</f>
        <v>5.7369814651368145E-2</v>
      </c>
      <c r="J96" s="162">
        <f t="shared" si="30"/>
        <v>195</v>
      </c>
      <c r="K96" s="163">
        <f>H96/H$8</f>
        <v>1.12700117968237E-3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184</v>
      </c>
      <c r="E97" s="166">
        <v>456</v>
      </c>
      <c r="F97" s="166">
        <v>444</v>
      </c>
      <c r="G97" s="166">
        <v>401</v>
      </c>
      <c r="H97" s="166">
        <v>401</v>
      </c>
      <c r="I97" s="167">
        <f t="shared" ref="I97:I104" si="31">IFERROR(H97/G97-1,"-")</f>
        <v>0</v>
      </c>
      <c r="J97" s="166">
        <f t="shared" si="30"/>
        <v>0</v>
      </c>
      <c r="K97" s="167">
        <f t="shared" ref="K97:K104" si="32">H97/H$8</f>
        <v>1.2574498415487769E-4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856</v>
      </c>
      <c r="E98" s="166">
        <v>945</v>
      </c>
      <c r="F98" s="166">
        <v>427</v>
      </c>
      <c r="G98" s="166">
        <v>454</v>
      </c>
      <c r="H98" s="166">
        <v>390</v>
      </c>
      <c r="I98" s="167">
        <f t="shared" si="31"/>
        <v>-0.1409691629955947</v>
      </c>
      <c r="J98" s="166">
        <f t="shared" si="30"/>
        <v>-64</v>
      </c>
      <c r="K98" s="167">
        <f t="shared" si="32"/>
        <v>1.2229562049975636E-4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421</v>
      </c>
      <c r="E99" s="166">
        <v>580</v>
      </c>
      <c r="F99" s="166">
        <v>379</v>
      </c>
      <c r="G99" s="166">
        <v>596</v>
      </c>
      <c r="H99" s="166">
        <v>405</v>
      </c>
      <c r="I99" s="167">
        <f t="shared" si="31"/>
        <v>-0.32046979865771807</v>
      </c>
      <c r="J99" s="166">
        <f t="shared" si="30"/>
        <v>-191</v>
      </c>
      <c r="K99" s="167">
        <f t="shared" si="32"/>
        <v>1.2699929821128543E-4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37</v>
      </c>
      <c r="E100" s="166">
        <v>155</v>
      </c>
      <c r="F100" s="166">
        <v>176</v>
      </c>
      <c r="G100" s="166">
        <v>134</v>
      </c>
      <c r="H100" s="166">
        <v>130</v>
      </c>
      <c r="I100" s="167">
        <f t="shared" si="31"/>
        <v>-2.9850746268656692E-2</v>
      </c>
      <c r="J100" s="166">
        <f t="shared" si="30"/>
        <v>-4</v>
      </c>
      <c r="K100" s="167">
        <f t="shared" si="32"/>
        <v>4.0765206833252118E-5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108</v>
      </c>
      <c r="E101" s="166">
        <v>209</v>
      </c>
      <c r="F101" s="166">
        <v>111</v>
      </c>
      <c r="G101" s="166">
        <v>59</v>
      </c>
      <c r="H101" s="166">
        <v>178</v>
      </c>
      <c r="I101" s="167">
        <f t="shared" si="31"/>
        <v>2.0169491525423728</v>
      </c>
      <c r="J101" s="166">
        <f t="shared" si="30"/>
        <v>119</v>
      </c>
      <c r="K101" s="167">
        <f t="shared" si="32"/>
        <v>5.5816975510145206E-5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2</v>
      </c>
      <c r="E102" s="166">
        <v>17</v>
      </c>
      <c r="F102" s="166">
        <v>35</v>
      </c>
      <c r="G102" s="166">
        <v>45</v>
      </c>
      <c r="H102" s="166">
        <v>45</v>
      </c>
      <c r="I102" s="167">
        <f t="shared" si="31"/>
        <v>0</v>
      </c>
      <c r="J102" s="166">
        <f t="shared" si="30"/>
        <v>0</v>
      </c>
      <c r="K102" s="167">
        <f t="shared" si="32"/>
        <v>1.4111033134587272E-5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7</v>
      </c>
      <c r="E103" s="166">
        <v>10</v>
      </c>
      <c r="F103" s="166">
        <v>29</v>
      </c>
      <c r="G103" s="166">
        <v>2</v>
      </c>
      <c r="H103" s="166">
        <v>20</v>
      </c>
      <c r="I103" s="167">
        <f t="shared" si="31"/>
        <v>9</v>
      </c>
      <c r="J103" s="166">
        <f t="shared" si="30"/>
        <v>18</v>
      </c>
      <c r="K103" s="167">
        <f t="shared" si="32"/>
        <v>6.2715702820387871E-6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885</v>
      </c>
      <c r="E104" s="171">
        <f t="shared" si="34"/>
        <v>1575</v>
      </c>
      <c r="F104" s="171">
        <f t="shared" si="34"/>
        <v>1685</v>
      </c>
      <c r="G104" s="171">
        <f t="shared" si="34"/>
        <v>1708</v>
      </c>
      <c r="H104" s="171">
        <f t="shared" si="34"/>
        <v>2025</v>
      </c>
      <c r="I104" s="172">
        <f t="shared" si="31"/>
        <v>0.18559718969555039</v>
      </c>
      <c r="J104" s="171">
        <f>H104-G104</f>
        <v>317</v>
      </c>
      <c r="K104" s="172">
        <f t="shared" si="32"/>
        <v>6.3499649105642716E-4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75700</v>
      </c>
      <c r="E106" s="178">
        <v>99960</v>
      </c>
      <c r="F106" s="178">
        <v>125973</v>
      </c>
      <c r="G106" s="178">
        <v>138511</v>
      </c>
      <c r="H106" s="178">
        <v>152631</v>
      </c>
      <c r="I106" s="179">
        <f>IFERROR(H106/G106-1,"-")</f>
        <v>0.10194136205788706</v>
      </c>
      <c r="J106" s="178">
        <f>H106-G106</f>
        <v>14120</v>
      </c>
      <c r="K106" s="179">
        <f>H106/H$8</f>
        <v>4.7861802185893108E-2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28666</v>
      </c>
      <c r="E107" s="162">
        <v>19252</v>
      </c>
      <c r="F107" s="162">
        <v>27286</v>
      </c>
      <c r="G107" s="162">
        <v>25644</v>
      </c>
      <c r="H107" s="162">
        <v>35596</v>
      </c>
      <c r="I107" s="163">
        <f>IFERROR(H107/G107-1,"-")</f>
        <v>0.38808298237404459</v>
      </c>
      <c r="J107" s="162">
        <f t="shared" ref="J107:J117" si="35">H107-G107</f>
        <v>9952</v>
      </c>
      <c r="K107" s="163">
        <f>H107/H$8</f>
        <v>1.1162140787972633E-2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10078</v>
      </c>
      <c r="E108" s="166">
        <v>3159</v>
      </c>
      <c r="F108" s="166">
        <v>7801</v>
      </c>
      <c r="G108" s="166">
        <v>8722</v>
      </c>
      <c r="H108" s="166">
        <v>17929</v>
      </c>
      <c r="I108" s="167">
        <f>IFERROR(H108/G108-1,"-")</f>
        <v>1.0556065122678286</v>
      </c>
      <c r="J108" s="166">
        <f t="shared" si="35"/>
        <v>9207</v>
      </c>
      <c r="K108" s="167">
        <f>H108/H$8</f>
        <v>5.6221491793336711E-3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18588</v>
      </c>
      <c r="E109" s="166">
        <v>16093</v>
      </c>
      <c r="F109" s="166">
        <v>19485</v>
      </c>
      <c r="G109" s="166">
        <v>16922</v>
      </c>
      <c r="H109" s="166">
        <v>17667</v>
      </c>
      <c r="I109" s="167">
        <f>IFERROR(H109/G109-1,"-")</f>
        <v>4.4025528897293498E-2</v>
      </c>
      <c r="J109" s="166">
        <f t="shared" si="35"/>
        <v>745</v>
      </c>
      <c r="K109" s="167">
        <f>H109/H$8</f>
        <v>5.5399916086389623E-3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47034</v>
      </c>
      <c r="E110" s="162">
        <v>80708</v>
      </c>
      <c r="F110" s="162">
        <v>98687</v>
      </c>
      <c r="G110" s="162">
        <v>112867</v>
      </c>
      <c r="H110" s="162">
        <v>117035</v>
      </c>
      <c r="I110" s="163">
        <f>IFERROR(H110/G110-1,"-")</f>
        <v>3.6928420175959209E-2</v>
      </c>
      <c r="J110" s="162">
        <f t="shared" si="35"/>
        <v>4168</v>
      </c>
      <c r="K110" s="163">
        <f>H110/H$8</f>
        <v>3.6699661397920476E-2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10333</v>
      </c>
      <c r="E111" s="166">
        <v>46134</v>
      </c>
      <c r="F111" s="166">
        <v>55757</v>
      </c>
      <c r="G111" s="166">
        <v>75808</v>
      </c>
      <c r="H111" s="166">
        <v>78839</v>
      </c>
      <c r="I111" s="167">
        <f t="shared" ref="I111:I118" si="36">IFERROR(H111/G111-1,"-")</f>
        <v>3.9982587589700191E-2</v>
      </c>
      <c r="J111" s="166">
        <f t="shared" si="35"/>
        <v>3031</v>
      </c>
      <c r="K111" s="167">
        <f t="shared" ref="K111:K118" si="37">H111/H$8</f>
        <v>2.4722216473282797E-2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5536</v>
      </c>
      <c r="E112" s="166">
        <v>3214</v>
      </c>
      <c r="F112" s="166">
        <v>2579</v>
      </c>
      <c r="G112" s="166">
        <v>3664</v>
      </c>
      <c r="H112" s="166">
        <v>2419</v>
      </c>
      <c r="I112" s="167">
        <f t="shared" si="36"/>
        <v>-0.33979257641921401</v>
      </c>
      <c r="J112" s="166">
        <f t="shared" si="35"/>
        <v>-1245</v>
      </c>
      <c r="K112" s="167">
        <f t="shared" si="37"/>
        <v>7.5854642561259131E-4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8515</v>
      </c>
      <c r="E113" s="166">
        <v>3821</v>
      </c>
      <c r="F113" s="166">
        <v>5284</v>
      </c>
      <c r="G113" s="166">
        <v>6802</v>
      </c>
      <c r="H113" s="166">
        <v>6548</v>
      </c>
      <c r="I113" s="167">
        <f t="shared" si="36"/>
        <v>-3.7341958247574247E-2</v>
      </c>
      <c r="J113" s="166">
        <f t="shared" si="35"/>
        <v>-254</v>
      </c>
      <c r="K113" s="167">
        <f t="shared" si="37"/>
        <v>2.0533121103394991E-3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4008</v>
      </c>
      <c r="E114" s="166">
        <v>2052</v>
      </c>
      <c r="F114" s="166">
        <v>3330</v>
      </c>
      <c r="G114" s="166">
        <v>2447</v>
      </c>
      <c r="H114" s="166">
        <v>6036</v>
      </c>
      <c r="I114" s="167">
        <f t="shared" si="36"/>
        <v>1.46669391091132</v>
      </c>
      <c r="J114" s="166">
        <f t="shared" si="35"/>
        <v>3589</v>
      </c>
      <c r="K114" s="167">
        <f t="shared" si="37"/>
        <v>1.892759911119306E-3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6248</v>
      </c>
      <c r="E115" s="166">
        <v>5024</v>
      </c>
      <c r="F115" s="166">
        <v>11773</v>
      </c>
      <c r="G115" s="166">
        <v>2649</v>
      </c>
      <c r="H115" s="166">
        <v>4265</v>
      </c>
      <c r="I115" s="167">
        <f t="shared" si="36"/>
        <v>0.61004152510381271</v>
      </c>
      <c r="J115" s="166">
        <f t="shared" si="35"/>
        <v>1616</v>
      </c>
      <c r="K115" s="167">
        <f t="shared" si="37"/>
        <v>1.3374123626447713E-3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224</v>
      </c>
      <c r="E116" s="166">
        <v>183</v>
      </c>
      <c r="F116" s="166">
        <v>1581</v>
      </c>
      <c r="G116" s="166">
        <v>207</v>
      </c>
      <c r="H116" s="166">
        <v>310</v>
      </c>
      <c r="I116" s="167">
        <f t="shared" si="36"/>
        <v>0.49758454106280192</v>
      </c>
      <c r="J116" s="166">
        <f t="shared" si="35"/>
        <v>103</v>
      </c>
      <c r="K116" s="167">
        <f t="shared" si="37"/>
        <v>9.7209339371601199E-5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</v>
      </c>
      <c r="E117" s="166">
        <v>26</v>
      </c>
      <c r="F117" s="166">
        <v>81</v>
      </c>
      <c r="G117" s="166">
        <v>384</v>
      </c>
      <c r="H117" s="166">
        <v>103</v>
      </c>
      <c r="I117" s="167">
        <f t="shared" si="36"/>
        <v>-0.73177083333333326</v>
      </c>
      <c r="J117" s="166">
        <f t="shared" si="35"/>
        <v>-281</v>
      </c>
      <c r="K117" s="167">
        <f t="shared" si="37"/>
        <v>3.2298586952499755E-5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12169</v>
      </c>
      <c r="E118" s="171">
        <f t="shared" si="39"/>
        <v>20254</v>
      </c>
      <c r="F118" s="171">
        <f t="shared" si="39"/>
        <v>18302</v>
      </c>
      <c r="G118" s="171">
        <f t="shared" si="39"/>
        <v>20906</v>
      </c>
      <c r="H118" s="171">
        <f t="shared" si="39"/>
        <v>18515</v>
      </c>
      <c r="I118" s="172">
        <f t="shared" si="36"/>
        <v>-0.11436908064670426</v>
      </c>
      <c r="J118" s="171">
        <f>H118-G118</f>
        <v>-2391</v>
      </c>
      <c r="K118" s="172">
        <f t="shared" si="37"/>
        <v>5.8059061885974072E-3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31224</v>
      </c>
      <c r="E120" s="178">
        <v>43286</v>
      </c>
      <c r="F120" s="178">
        <v>40407</v>
      </c>
      <c r="G120" s="178">
        <v>45242</v>
      </c>
      <c r="H120" s="178">
        <v>49837</v>
      </c>
      <c r="I120" s="179">
        <f>IFERROR(H120/G120-1,"-")</f>
        <v>0.10156491755448482</v>
      </c>
      <c r="J120" s="178">
        <f>H120-G120</f>
        <v>4595</v>
      </c>
      <c r="K120" s="179">
        <f>H120/H$8</f>
        <v>1.5627812407298353E-2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20547</v>
      </c>
      <c r="E121" s="162">
        <v>25584</v>
      </c>
      <c r="F121" s="162">
        <v>25078</v>
      </c>
      <c r="G121" s="162">
        <v>30089</v>
      </c>
      <c r="H121" s="162">
        <v>32508</v>
      </c>
      <c r="I121" s="163">
        <f>IFERROR(H121/G121-1,"-")</f>
        <v>8.0394828674930974E-2</v>
      </c>
      <c r="J121" s="162">
        <f t="shared" ref="J121:J131" si="40">H121-G121</f>
        <v>2419</v>
      </c>
      <c r="K121" s="163">
        <f>H121/H$8</f>
        <v>1.0193810336425845E-2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8691</v>
      </c>
      <c r="E122" s="166">
        <v>13253</v>
      </c>
      <c r="F122" s="166">
        <v>8612</v>
      </c>
      <c r="G122" s="166">
        <v>17033</v>
      </c>
      <c r="H122" s="166">
        <v>18427</v>
      </c>
      <c r="I122" s="167">
        <f>IFERROR(H122/G122-1,"-")</f>
        <v>8.1841131920389776E-2</v>
      </c>
      <c r="J122" s="166">
        <f t="shared" si="40"/>
        <v>1394</v>
      </c>
      <c r="K122" s="167">
        <f>H122/H$8</f>
        <v>5.7783112793564368E-3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11856</v>
      </c>
      <c r="E123" s="166">
        <v>12331</v>
      </c>
      <c r="F123" s="166">
        <v>16466</v>
      </c>
      <c r="G123" s="166">
        <v>13056</v>
      </c>
      <c r="H123" s="166">
        <v>14081</v>
      </c>
      <c r="I123" s="167">
        <f>IFERROR(H123/G123-1,"-")</f>
        <v>7.8507965686274606E-2</v>
      </c>
      <c r="J123" s="166">
        <f t="shared" si="40"/>
        <v>1025</v>
      </c>
      <c r="K123" s="167">
        <f>H123/H$8</f>
        <v>4.415499057069408E-3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10677</v>
      </c>
      <c r="E124" s="162">
        <v>17702</v>
      </c>
      <c r="F124" s="162">
        <v>15329</v>
      </c>
      <c r="G124" s="162">
        <v>15153</v>
      </c>
      <c r="H124" s="162">
        <v>17329</v>
      </c>
      <c r="I124" s="163">
        <f>IFERROR(H124/G124-1,"-")</f>
        <v>0.14360192701115282</v>
      </c>
      <c r="J124" s="162">
        <f t="shared" si="40"/>
        <v>2176</v>
      </c>
      <c r="K124" s="163">
        <f>H124/H$8</f>
        <v>5.4340020708725069E-3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433</v>
      </c>
      <c r="E125" s="166">
        <v>2896</v>
      </c>
      <c r="F125" s="166">
        <v>1965</v>
      </c>
      <c r="G125" s="166">
        <v>1886</v>
      </c>
      <c r="H125" s="166">
        <v>1824</v>
      </c>
      <c r="I125" s="167">
        <f t="shared" ref="I125:I132" si="41">IFERROR(H125/G125-1,"-")</f>
        <v>-3.2873806998939603E-2</v>
      </c>
      <c r="J125" s="166">
        <f t="shared" si="40"/>
        <v>-62</v>
      </c>
      <c r="K125" s="167">
        <f t="shared" ref="K125:K132" si="42">H125/H$8</f>
        <v>5.7196720972193735E-4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1279</v>
      </c>
      <c r="E126" s="166">
        <v>2041</v>
      </c>
      <c r="F126" s="166">
        <v>1913</v>
      </c>
      <c r="G126" s="166">
        <v>1547</v>
      </c>
      <c r="H126" s="166">
        <v>1778</v>
      </c>
      <c r="I126" s="167">
        <f t="shared" si="41"/>
        <v>0.14932126696832571</v>
      </c>
      <c r="J126" s="166">
        <f t="shared" si="40"/>
        <v>231</v>
      </c>
      <c r="K126" s="167">
        <f t="shared" si="42"/>
        <v>5.5754259807324822E-4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1461</v>
      </c>
      <c r="E127" s="166">
        <v>1231</v>
      </c>
      <c r="F127" s="166">
        <v>1543</v>
      </c>
      <c r="G127" s="166">
        <v>1293</v>
      </c>
      <c r="H127" s="166">
        <v>2132</v>
      </c>
      <c r="I127" s="167">
        <f t="shared" si="41"/>
        <v>0.64887857695282292</v>
      </c>
      <c r="J127" s="166">
        <f t="shared" si="40"/>
        <v>839</v>
      </c>
      <c r="K127" s="167">
        <f t="shared" si="42"/>
        <v>6.6854939206533468E-4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428</v>
      </c>
      <c r="E128" s="166">
        <v>244</v>
      </c>
      <c r="F128" s="166">
        <v>569</v>
      </c>
      <c r="G128" s="166">
        <v>431</v>
      </c>
      <c r="H128" s="166">
        <v>835</v>
      </c>
      <c r="I128" s="167">
        <f t="shared" si="41"/>
        <v>0.93735498839907194</v>
      </c>
      <c r="J128" s="166">
        <f t="shared" si="40"/>
        <v>404</v>
      </c>
      <c r="K128" s="167">
        <f t="shared" si="42"/>
        <v>2.6183805927511934E-4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213</v>
      </c>
      <c r="E129" s="166">
        <v>406</v>
      </c>
      <c r="F129" s="166">
        <v>344</v>
      </c>
      <c r="G129" s="166">
        <v>325</v>
      </c>
      <c r="H129" s="166">
        <v>634</v>
      </c>
      <c r="I129" s="167">
        <f t="shared" si="41"/>
        <v>0.95076923076923081</v>
      </c>
      <c r="J129" s="166">
        <f t="shared" si="40"/>
        <v>309</v>
      </c>
      <c r="K129" s="167">
        <f t="shared" si="42"/>
        <v>1.9880877794062956E-4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109</v>
      </c>
      <c r="E130" s="166">
        <v>118</v>
      </c>
      <c r="F130" s="166">
        <v>144</v>
      </c>
      <c r="G130" s="166">
        <v>319</v>
      </c>
      <c r="H130" s="166">
        <v>102</v>
      </c>
      <c r="I130" s="167">
        <f t="shared" si="41"/>
        <v>-0.68025078369905956</v>
      </c>
      <c r="J130" s="166">
        <f t="shared" si="40"/>
        <v>-217</v>
      </c>
      <c r="K130" s="167">
        <f t="shared" si="42"/>
        <v>3.1985008438397814E-5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94</v>
      </c>
      <c r="E131" s="166">
        <v>64</v>
      </c>
      <c r="F131" s="166">
        <v>141</v>
      </c>
      <c r="G131" s="166">
        <v>175</v>
      </c>
      <c r="H131" s="166">
        <v>197</v>
      </c>
      <c r="I131" s="167">
        <f t="shared" si="41"/>
        <v>0.12571428571428567</v>
      </c>
      <c r="J131" s="166">
        <f t="shared" si="40"/>
        <v>22</v>
      </c>
      <c r="K131" s="167">
        <f t="shared" si="42"/>
        <v>6.1774967278082049E-5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6660</v>
      </c>
      <c r="E132" s="171">
        <f t="shared" si="44"/>
        <v>10702</v>
      </c>
      <c r="F132" s="171">
        <f t="shared" si="44"/>
        <v>8710</v>
      </c>
      <c r="G132" s="171">
        <f t="shared" si="44"/>
        <v>9177</v>
      </c>
      <c r="H132" s="171">
        <f t="shared" si="44"/>
        <v>9827</v>
      </c>
      <c r="I132" s="172">
        <f t="shared" si="41"/>
        <v>7.0829247030619991E-2</v>
      </c>
      <c r="J132" s="171">
        <f>H132-G132</f>
        <v>650</v>
      </c>
      <c r="K132" s="172">
        <f t="shared" si="42"/>
        <v>3.0815360580797582E-3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61086</v>
      </c>
      <c r="E134" s="178">
        <v>159520</v>
      </c>
      <c r="F134" s="178">
        <v>166431</v>
      </c>
      <c r="G134" s="178">
        <v>173767</v>
      </c>
      <c r="H134" s="178">
        <v>184020</v>
      </c>
      <c r="I134" s="179">
        <f>IFERROR(H134/G134-1,"-")</f>
        <v>5.9004298859967719E-2</v>
      </c>
      <c r="J134" s="178">
        <f>H134-G134</f>
        <v>10253</v>
      </c>
      <c r="K134" s="179">
        <f>H134/H$8</f>
        <v>5.770471816503888E-2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18335</v>
      </c>
      <c r="E135" s="162">
        <v>16871</v>
      </c>
      <c r="F135" s="162">
        <v>16350</v>
      </c>
      <c r="G135" s="162">
        <v>15147</v>
      </c>
      <c r="H135" s="162">
        <v>18728</v>
      </c>
      <c r="I135" s="163">
        <f>IFERROR(H135/G135-1,"-")</f>
        <v>0.23641645210272655</v>
      </c>
      <c r="J135" s="162">
        <f t="shared" ref="J135:J145" si="45">H135-G135</f>
        <v>3581</v>
      </c>
      <c r="K135" s="163">
        <f>H135/H$8</f>
        <v>5.8726984121011206E-3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6972</v>
      </c>
      <c r="E136" s="166">
        <v>8428</v>
      </c>
      <c r="F136" s="166">
        <v>8185</v>
      </c>
      <c r="G136" s="166">
        <v>7798</v>
      </c>
      <c r="H136" s="166">
        <v>11142</v>
      </c>
      <c r="I136" s="167">
        <f>IFERROR(H136/G136-1,"-")</f>
        <v>0.42882790459092068</v>
      </c>
      <c r="J136" s="166">
        <f t="shared" si="45"/>
        <v>3344</v>
      </c>
      <c r="K136" s="167">
        <f>H136/H$8</f>
        <v>3.4938918041238082E-3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11363</v>
      </c>
      <c r="E137" s="166">
        <v>8443</v>
      </c>
      <c r="F137" s="166">
        <v>8165</v>
      </c>
      <c r="G137" s="166">
        <v>7349</v>
      </c>
      <c r="H137" s="166">
        <v>7586</v>
      </c>
      <c r="I137" s="167">
        <f>IFERROR(H137/G137-1,"-")</f>
        <v>3.2249285617090839E-2</v>
      </c>
      <c r="J137" s="166">
        <f t="shared" si="45"/>
        <v>237</v>
      </c>
      <c r="K137" s="167">
        <f>H137/H$8</f>
        <v>2.378806607977312E-3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42751</v>
      </c>
      <c r="E138" s="162">
        <v>142649</v>
      </c>
      <c r="F138" s="162">
        <v>150081</v>
      </c>
      <c r="G138" s="162">
        <v>158620</v>
      </c>
      <c r="H138" s="162">
        <v>165292</v>
      </c>
      <c r="I138" s="163">
        <f>IFERROR(H138/G138-1,"-")</f>
        <v>4.2062791577354597E-2</v>
      </c>
      <c r="J138" s="162">
        <f t="shared" si="45"/>
        <v>6672</v>
      </c>
      <c r="K138" s="163">
        <f>H138/H$8</f>
        <v>5.1832019752937761E-2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4225</v>
      </c>
      <c r="E139" s="166">
        <v>64510</v>
      </c>
      <c r="F139" s="166">
        <v>67918</v>
      </c>
      <c r="G139" s="166">
        <v>76495</v>
      </c>
      <c r="H139" s="166">
        <v>70312</v>
      </c>
      <c r="I139" s="167">
        <f t="shared" ref="I139:I146" si="46">IFERROR(H139/G139-1,"-")</f>
        <v>-8.0828812340675849E-2</v>
      </c>
      <c r="J139" s="166">
        <f t="shared" si="45"/>
        <v>-6183</v>
      </c>
      <c r="K139" s="167">
        <f t="shared" ref="K139:K146" si="47">H139/H$8</f>
        <v>2.2048332483535559E-2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4992</v>
      </c>
      <c r="E140" s="166">
        <v>9290</v>
      </c>
      <c r="F140" s="166">
        <v>13679</v>
      </c>
      <c r="G140" s="166">
        <v>11369</v>
      </c>
      <c r="H140" s="166">
        <v>18856</v>
      </c>
      <c r="I140" s="167">
        <f t="shared" si="46"/>
        <v>0.65854516668132645</v>
      </c>
      <c r="J140" s="166">
        <f t="shared" si="45"/>
        <v>7487</v>
      </c>
      <c r="K140" s="167">
        <f t="shared" si="47"/>
        <v>5.9128364619061681E-3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7315</v>
      </c>
      <c r="E141" s="166">
        <v>15174</v>
      </c>
      <c r="F141" s="166">
        <v>13315</v>
      </c>
      <c r="G141" s="166">
        <v>14161</v>
      </c>
      <c r="H141" s="166">
        <v>15848</v>
      </c>
      <c r="I141" s="167">
        <f t="shared" si="46"/>
        <v>0.11913000494315362</v>
      </c>
      <c r="J141" s="166">
        <f t="shared" si="45"/>
        <v>1687</v>
      </c>
      <c r="K141" s="167">
        <f t="shared" si="47"/>
        <v>4.9695922914875347E-3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768</v>
      </c>
      <c r="E142" s="166">
        <v>6948</v>
      </c>
      <c r="F142" s="166">
        <v>8333</v>
      </c>
      <c r="G142" s="166">
        <v>5284</v>
      </c>
      <c r="H142" s="166">
        <v>5826</v>
      </c>
      <c r="I142" s="167">
        <f t="shared" si="46"/>
        <v>0.1025738077214231</v>
      </c>
      <c r="J142" s="166">
        <f t="shared" si="45"/>
        <v>542</v>
      </c>
      <c r="K142" s="167">
        <f t="shared" si="47"/>
        <v>1.8269084231578986E-3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1857</v>
      </c>
      <c r="E143" s="166">
        <v>4163</v>
      </c>
      <c r="F143" s="166">
        <v>4579</v>
      </c>
      <c r="G143" s="166">
        <v>4658</v>
      </c>
      <c r="H143" s="166">
        <v>5117</v>
      </c>
      <c r="I143" s="167">
        <f t="shared" si="46"/>
        <v>9.8540145985401395E-2</v>
      </c>
      <c r="J143" s="166">
        <f t="shared" si="45"/>
        <v>459</v>
      </c>
      <c r="K143" s="167">
        <f t="shared" si="47"/>
        <v>1.6045812566596238E-3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222</v>
      </c>
      <c r="E144" s="166">
        <v>683</v>
      </c>
      <c r="F144" s="166">
        <v>35</v>
      </c>
      <c r="G144" s="166">
        <v>144</v>
      </c>
      <c r="H144" s="166">
        <v>262</v>
      </c>
      <c r="I144" s="167">
        <f t="shared" si="46"/>
        <v>0.81944444444444442</v>
      </c>
      <c r="J144" s="166">
        <f t="shared" si="45"/>
        <v>118</v>
      </c>
      <c r="K144" s="167">
        <f t="shared" si="47"/>
        <v>8.2157570694708118E-5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24</v>
      </c>
      <c r="E145" s="166">
        <v>101</v>
      </c>
      <c r="F145" s="166">
        <v>112</v>
      </c>
      <c r="G145" s="166">
        <v>146</v>
      </c>
      <c r="H145" s="166">
        <v>112</v>
      </c>
      <c r="I145" s="167">
        <f t="shared" si="46"/>
        <v>-0.23287671232876717</v>
      </c>
      <c r="J145" s="166">
        <f t="shared" si="45"/>
        <v>-34</v>
      </c>
      <c r="K145" s="167">
        <f t="shared" si="47"/>
        <v>3.5120793579417209E-5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23348</v>
      </c>
      <c r="E146" s="171">
        <f t="shared" si="49"/>
        <v>41780</v>
      </c>
      <c r="F146" s="171">
        <f t="shared" si="49"/>
        <v>42110</v>
      </c>
      <c r="G146" s="171">
        <f t="shared" si="49"/>
        <v>46363</v>
      </c>
      <c r="H146" s="171">
        <f t="shared" si="49"/>
        <v>48959</v>
      </c>
      <c r="I146" s="172">
        <f t="shared" si="46"/>
        <v>5.5992925393093529E-2</v>
      </c>
      <c r="J146" s="171">
        <f>H146-G146</f>
        <v>2596</v>
      </c>
      <c r="K146" s="172">
        <f t="shared" si="47"/>
        <v>1.5352490471916849E-2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21369</v>
      </c>
      <c r="E148" s="178">
        <v>47872</v>
      </c>
      <c r="F148" s="178">
        <v>57578</v>
      </c>
      <c r="G148" s="178">
        <v>62500</v>
      </c>
      <c r="H148" s="178">
        <v>56076</v>
      </c>
      <c r="I148" s="179">
        <f>IFERROR(H148/G148-1,"-")</f>
        <v>-0.10278399999999999</v>
      </c>
      <c r="J148" s="178">
        <f>H148-G148</f>
        <v>-6424</v>
      </c>
      <c r="K148" s="179">
        <f>H148/H$8</f>
        <v>1.7584228756780351E-2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9652</v>
      </c>
      <c r="E149" s="162">
        <v>20521</v>
      </c>
      <c r="F149" s="162">
        <v>26239</v>
      </c>
      <c r="G149" s="162">
        <v>29235</v>
      </c>
      <c r="H149" s="162">
        <v>21073</v>
      </c>
      <c r="I149" s="163">
        <f>IFERROR(H149/G149-1,"-")</f>
        <v>-0.27918590730289039</v>
      </c>
      <c r="J149" s="162">
        <f t="shared" ref="J149:J159" si="50">H149-G149</f>
        <v>-8162</v>
      </c>
      <c r="K149" s="163">
        <f>H149/H$8</f>
        <v>6.6080400276701682E-3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5766</v>
      </c>
      <c r="E150" s="166">
        <v>14285</v>
      </c>
      <c r="F150" s="166">
        <v>19913</v>
      </c>
      <c r="G150" s="166">
        <v>21646</v>
      </c>
      <c r="H150" s="166">
        <v>11792</v>
      </c>
      <c r="I150" s="167">
        <f>IFERROR(H150/G150-1,"-")</f>
        <v>-0.45523422341310171</v>
      </c>
      <c r="J150" s="166">
        <f t="shared" si="50"/>
        <v>-9854</v>
      </c>
      <c r="K150" s="167">
        <f>H150/H$8</f>
        <v>3.697717838290069E-3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3886</v>
      </c>
      <c r="E151" s="166">
        <v>6236</v>
      </c>
      <c r="F151" s="166">
        <v>6326</v>
      </c>
      <c r="G151" s="166">
        <v>7589</v>
      </c>
      <c r="H151" s="166">
        <v>9281</v>
      </c>
      <c r="I151" s="167">
        <f>IFERROR(H151/G151-1,"-")</f>
        <v>0.22295427592568196</v>
      </c>
      <c r="J151" s="166">
        <f t="shared" si="50"/>
        <v>1692</v>
      </c>
      <c r="K151" s="167">
        <f>H151/H$8</f>
        <v>2.9103221893800992E-3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11717</v>
      </c>
      <c r="E152" s="162">
        <v>27351</v>
      </c>
      <c r="F152" s="162">
        <v>31339</v>
      </c>
      <c r="G152" s="162">
        <v>33265</v>
      </c>
      <c r="H152" s="162">
        <v>35003</v>
      </c>
      <c r="I152" s="163">
        <f>IFERROR(H152/G152-1,"-")</f>
        <v>5.2247106568465318E-2</v>
      </c>
      <c r="J152" s="162">
        <f t="shared" si="50"/>
        <v>1738</v>
      </c>
      <c r="K152" s="163">
        <f>H152/H$8</f>
        <v>1.0976188729110183E-2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600</v>
      </c>
      <c r="E153" s="166">
        <v>12218</v>
      </c>
      <c r="F153" s="166">
        <v>11169</v>
      </c>
      <c r="G153" s="166">
        <v>12850</v>
      </c>
      <c r="H153" s="166">
        <v>8503</v>
      </c>
      <c r="I153" s="167">
        <f t="shared" ref="I153:I160" si="51">IFERROR(H153/G153-1,"-")</f>
        <v>-0.33828793774319066</v>
      </c>
      <c r="J153" s="166">
        <f t="shared" si="50"/>
        <v>-4347</v>
      </c>
      <c r="K153" s="167">
        <f t="shared" ref="K153:K160" si="52">H153/H$8</f>
        <v>2.6663581054087904E-3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3235</v>
      </c>
      <c r="E154" s="166">
        <v>4079</v>
      </c>
      <c r="F154" s="166">
        <v>4790</v>
      </c>
      <c r="G154" s="166">
        <v>3377</v>
      </c>
      <c r="H154" s="166">
        <v>3578</v>
      </c>
      <c r="I154" s="167">
        <f t="shared" si="51"/>
        <v>5.9520284275984547E-2</v>
      </c>
      <c r="J154" s="166">
        <f t="shared" si="50"/>
        <v>201</v>
      </c>
      <c r="K154" s="167">
        <f t="shared" si="52"/>
        <v>1.121983923456739E-3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2495</v>
      </c>
      <c r="E155" s="166">
        <v>3136</v>
      </c>
      <c r="F155" s="166">
        <v>6457</v>
      </c>
      <c r="G155" s="166">
        <v>5677</v>
      </c>
      <c r="H155" s="166">
        <v>14833</v>
      </c>
      <c r="I155" s="167">
        <f t="shared" si="51"/>
        <v>1.6128236744759556</v>
      </c>
      <c r="J155" s="166">
        <f t="shared" si="50"/>
        <v>9156</v>
      </c>
      <c r="K155" s="167">
        <f t="shared" si="52"/>
        <v>4.6513100996740664E-3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145</v>
      </c>
      <c r="E156" s="166">
        <v>1077</v>
      </c>
      <c r="F156" s="166">
        <v>568</v>
      </c>
      <c r="G156" s="166">
        <v>1154</v>
      </c>
      <c r="H156" s="166">
        <v>638</v>
      </c>
      <c r="I156" s="167">
        <f t="shared" si="51"/>
        <v>-0.44714038128249567</v>
      </c>
      <c r="J156" s="166">
        <f t="shared" si="50"/>
        <v>-516</v>
      </c>
      <c r="K156" s="167">
        <f t="shared" si="52"/>
        <v>2.0006309199703732E-4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1258</v>
      </c>
      <c r="E157" s="166">
        <v>3742</v>
      </c>
      <c r="F157" s="166">
        <v>2402</v>
      </c>
      <c r="G157" s="166">
        <v>3321</v>
      </c>
      <c r="H157" s="166">
        <v>1714</v>
      </c>
      <c r="I157" s="167">
        <f t="shared" si="51"/>
        <v>-0.48389039445950011</v>
      </c>
      <c r="J157" s="166">
        <f t="shared" si="50"/>
        <v>-1607</v>
      </c>
      <c r="K157" s="167">
        <f t="shared" si="52"/>
        <v>5.3747357317072411E-4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39</v>
      </c>
      <c r="E158" s="166">
        <v>91</v>
      </c>
      <c r="F158" s="166">
        <v>58</v>
      </c>
      <c r="G158" s="166">
        <v>16</v>
      </c>
      <c r="H158" s="166">
        <v>55</v>
      </c>
      <c r="I158" s="167">
        <f t="shared" si="51"/>
        <v>2.4375</v>
      </c>
      <c r="J158" s="166">
        <f t="shared" si="50"/>
        <v>39</v>
      </c>
      <c r="K158" s="167">
        <f t="shared" si="52"/>
        <v>1.7246818275606664E-5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10</v>
      </c>
      <c r="E159" s="166">
        <v>58</v>
      </c>
      <c r="F159" s="166">
        <v>96</v>
      </c>
      <c r="G159" s="166">
        <v>20</v>
      </c>
      <c r="H159" s="166">
        <v>70</v>
      </c>
      <c r="I159" s="167">
        <f t="shared" si="51"/>
        <v>2.5</v>
      </c>
      <c r="J159" s="166">
        <f t="shared" si="50"/>
        <v>50</v>
      </c>
      <c r="K159" s="167">
        <f t="shared" si="52"/>
        <v>2.1950495987135757E-5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3935</v>
      </c>
      <c r="E160" s="171">
        <f t="shared" si="54"/>
        <v>2950</v>
      </c>
      <c r="F160" s="171">
        <f t="shared" si="54"/>
        <v>5799</v>
      </c>
      <c r="G160" s="171">
        <f t="shared" si="54"/>
        <v>6850</v>
      </c>
      <c r="H160" s="171">
        <f t="shared" si="54"/>
        <v>5612</v>
      </c>
      <c r="I160" s="172">
        <f t="shared" si="51"/>
        <v>-0.18072992700729928</v>
      </c>
      <c r="J160" s="171">
        <f>H160-G160</f>
        <v>-1238</v>
      </c>
      <c r="K160" s="172">
        <f t="shared" si="52"/>
        <v>1.7598026211400836E-3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7C831-7451-4951-B143-12A8F9F65BFF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7667751</v>
      </c>
      <c r="D8" s="178">
        <v>3612090</v>
      </c>
      <c r="E8" s="178">
        <v>17324543</v>
      </c>
      <c r="F8" s="178">
        <v>19534206</v>
      </c>
      <c r="G8" s="178">
        <v>20749699</v>
      </c>
      <c r="H8" s="178">
        <v>20172892</v>
      </c>
      <c r="I8" s="179">
        <f>IFERROR(H8/G8-1,"-")</f>
        <v>-2.7798330954102002E-2</v>
      </c>
      <c r="J8" s="178">
        <f>H8-G8</f>
        <v>-576807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776152</v>
      </c>
      <c r="D9" s="162">
        <v>1194512</v>
      </c>
      <c r="E9" s="162">
        <v>2291418</v>
      </c>
      <c r="F9" s="162">
        <v>2423328</v>
      </c>
      <c r="G9" s="162">
        <v>2382955</v>
      </c>
      <c r="H9" s="162">
        <v>2357922</v>
      </c>
      <c r="I9" s="163">
        <f>IFERROR(H9/G9-1,"-")</f>
        <v>-1.0505024224125137E-2</v>
      </c>
      <c r="J9" s="162">
        <f t="shared" ref="J9:J19" si="0">H9-G9</f>
        <v>-25033</v>
      </c>
      <c r="K9" s="163">
        <f>H9/H$8</f>
        <v>0.11688567013594282</v>
      </c>
      <c r="L9" s="81"/>
    </row>
    <row r="10" spans="1:12" x14ac:dyDescent="0.25">
      <c r="A10" s="164" t="s">
        <v>105</v>
      </c>
      <c r="B10" s="165" t="s">
        <v>105</v>
      </c>
      <c r="C10" s="166">
        <v>217068</v>
      </c>
      <c r="D10" s="166">
        <v>576324</v>
      </c>
      <c r="E10" s="166">
        <v>688568</v>
      </c>
      <c r="F10" s="166">
        <v>754956</v>
      </c>
      <c r="G10" s="166">
        <v>769944</v>
      </c>
      <c r="H10" s="166">
        <v>667618</v>
      </c>
      <c r="I10" s="167">
        <f>IFERROR(H10/G10-1,"-")</f>
        <v>-0.13290057458724269</v>
      </c>
      <c r="J10" s="166">
        <f t="shared" si="0"/>
        <v>-102326</v>
      </c>
      <c r="K10" s="167">
        <f>H10/H$8</f>
        <v>3.3094808617425801E-2</v>
      </c>
      <c r="L10" s="81"/>
    </row>
    <row r="11" spans="1:12" x14ac:dyDescent="0.25">
      <c r="A11" s="164" t="s">
        <v>102</v>
      </c>
      <c r="B11" s="165" t="s">
        <v>102</v>
      </c>
      <c r="C11" s="166">
        <v>559084</v>
      </c>
      <c r="D11" s="166">
        <v>618188</v>
      </c>
      <c r="E11" s="166">
        <v>1602850</v>
      </c>
      <c r="F11" s="166">
        <v>1668372</v>
      </c>
      <c r="G11" s="166">
        <v>1613011</v>
      </c>
      <c r="H11" s="166">
        <v>1690304</v>
      </c>
      <c r="I11" s="167">
        <f>IFERROR(H11/G11-1,"-")</f>
        <v>4.7918458088630489E-2</v>
      </c>
      <c r="J11" s="166">
        <f t="shared" si="0"/>
        <v>77293</v>
      </c>
      <c r="K11" s="167">
        <f>H11/H$8</f>
        <v>8.3790861518517029E-2</v>
      </c>
      <c r="L11" s="81"/>
    </row>
    <row r="12" spans="1:12" x14ac:dyDescent="0.25">
      <c r="A12" s="1"/>
      <c r="B12" s="161" t="s">
        <v>109</v>
      </c>
      <c r="C12" s="162">
        <v>6891599</v>
      </c>
      <c r="D12" s="162">
        <v>2417578</v>
      </c>
      <c r="E12" s="162">
        <v>15033125</v>
      </c>
      <c r="F12" s="162">
        <v>17110878</v>
      </c>
      <c r="G12" s="162">
        <v>18366744</v>
      </c>
      <c r="H12" s="162">
        <v>17814970</v>
      </c>
      <c r="I12" s="163">
        <f>IFERROR(H12/G12-1,"-")</f>
        <v>-3.0042015068103556E-2</v>
      </c>
      <c r="J12" s="162">
        <f t="shared" si="0"/>
        <v>-551774</v>
      </c>
      <c r="K12" s="163">
        <f>H12/H$8</f>
        <v>0.88311432986405713</v>
      </c>
      <c r="L12" s="81"/>
    </row>
    <row r="13" spans="1:12" s="57" customFormat="1" x14ac:dyDescent="0.25">
      <c r="A13" s="164"/>
      <c r="B13" s="165" t="s">
        <v>112</v>
      </c>
      <c r="C13" s="166">
        <v>2759405</v>
      </c>
      <c r="D13" s="166">
        <v>238114</v>
      </c>
      <c r="E13" s="166">
        <v>6881896</v>
      </c>
      <c r="F13" s="166">
        <v>7724509</v>
      </c>
      <c r="G13" s="166">
        <v>8372564</v>
      </c>
      <c r="H13" s="166">
        <v>8171657</v>
      </c>
      <c r="I13" s="167">
        <f t="shared" ref="I13:I20" si="1">IFERROR(H13/G13-1,"-")</f>
        <v>-2.3995875098715258E-2</v>
      </c>
      <c r="J13" s="166">
        <f t="shared" si="0"/>
        <v>-200907</v>
      </c>
      <c r="K13" s="167">
        <f t="shared" ref="K13:K20" si="2">H13/H$8</f>
        <v>0.40508108604358761</v>
      </c>
      <c r="L13" s="168"/>
    </row>
    <row r="14" spans="1:12" s="57" customFormat="1" x14ac:dyDescent="0.25">
      <c r="A14" s="164"/>
      <c r="B14" s="165" t="s">
        <v>115</v>
      </c>
      <c r="C14" s="166">
        <v>1043329</v>
      </c>
      <c r="D14" s="166">
        <v>434041</v>
      </c>
      <c r="E14" s="166">
        <v>1736932</v>
      </c>
      <c r="F14" s="166">
        <v>2026546</v>
      </c>
      <c r="G14" s="166">
        <v>2156987</v>
      </c>
      <c r="H14" s="166">
        <v>2032736</v>
      </c>
      <c r="I14" s="167">
        <f t="shared" si="1"/>
        <v>-5.7603963306222972E-2</v>
      </c>
      <c r="J14" s="166">
        <f t="shared" si="0"/>
        <v>-124251</v>
      </c>
      <c r="K14" s="167">
        <f t="shared" si="2"/>
        <v>0.10076572065125813</v>
      </c>
      <c r="L14" s="168"/>
    </row>
    <row r="15" spans="1:12" x14ac:dyDescent="0.25">
      <c r="A15" s="164"/>
      <c r="B15" s="165" t="s">
        <v>118</v>
      </c>
      <c r="C15" s="166">
        <v>267443</v>
      </c>
      <c r="D15" s="166">
        <v>328795</v>
      </c>
      <c r="E15" s="166">
        <v>703222</v>
      </c>
      <c r="F15" s="166">
        <v>855474</v>
      </c>
      <c r="G15" s="166">
        <v>930863</v>
      </c>
      <c r="H15" s="166">
        <v>888423</v>
      </c>
      <c r="I15" s="167">
        <f t="shared" si="1"/>
        <v>-4.5592101093286597E-2</v>
      </c>
      <c r="J15" s="166">
        <f t="shared" si="0"/>
        <v>-42440</v>
      </c>
      <c r="K15" s="167">
        <f t="shared" si="2"/>
        <v>4.4040438029410954E-2</v>
      </c>
      <c r="L15" s="81"/>
    </row>
    <row r="16" spans="1:12" x14ac:dyDescent="0.25">
      <c r="A16" s="164"/>
      <c r="B16" s="165" t="s">
        <v>125</v>
      </c>
      <c r="C16" s="166">
        <v>237148</v>
      </c>
      <c r="D16" s="166">
        <v>130153</v>
      </c>
      <c r="E16" s="166">
        <v>748849</v>
      </c>
      <c r="F16" s="166">
        <v>715255</v>
      </c>
      <c r="G16" s="166">
        <v>770832</v>
      </c>
      <c r="H16" s="166">
        <v>719544</v>
      </c>
      <c r="I16" s="167">
        <f t="shared" si="1"/>
        <v>-6.6535898872906118E-2</v>
      </c>
      <c r="J16" s="166">
        <f t="shared" si="0"/>
        <v>-51288</v>
      </c>
      <c r="K16" s="167">
        <f t="shared" si="2"/>
        <v>3.5668856998788273E-2</v>
      </c>
      <c r="L16" s="81"/>
    </row>
    <row r="17" spans="1:12" x14ac:dyDescent="0.25">
      <c r="A17" s="164"/>
      <c r="B17" s="165" t="s">
        <v>121</v>
      </c>
      <c r="C17" s="166">
        <v>277641</v>
      </c>
      <c r="D17" s="166">
        <v>180488</v>
      </c>
      <c r="E17" s="166">
        <v>657750</v>
      </c>
      <c r="F17" s="166">
        <v>665059</v>
      </c>
      <c r="G17" s="166">
        <v>693453</v>
      </c>
      <c r="H17" s="166">
        <v>634647</v>
      </c>
      <c r="I17" s="167">
        <f t="shared" si="1"/>
        <v>-8.4801709704911521E-2</v>
      </c>
      <c r="J17" s="166">
        <f t="shared" si="0"/>
        <v>-58806</v>
      </c>
      <c r="K17" s="167">
        <f t="shared" si="2"/>
        <v>3.1460387533924238E-2</v>
      </c>
      <c r="L17" s="81"/>
    </row>
    <row r="18" spans="1:12" x14ac:dyDescent="0.25">
      <c r="A18" s="164"/>
      <c r="B18" s="165" t="s">
        <v>130</v>
      </c>
      <c r="C18" s="166">
        <v>239596</v>
      </c>
      <c r="D18" s="166">
        <v>13183</v>
      </c>
      <c r="E18" s="166">
        <v>280279</v>
      </c>
      <c r="F18" s="166">
        <v>345648</v>
      </c>
      <c r="G18" s="166">
        <v>328075</v>
      </c>
      <c r="H18" s="166">
        <v>318726</v>
      </c>
      <c r="I18" s="167">
        <f t="shared" si="1"/>
        <v>-2.8496532804998864E-2</v>
      </c>
      <c r="J18" s="166">
        <f t="shared" si="0"/>
        <v>-9349</v>
      </c>
      <c r="K18" s="167">
        <f t="shared" si="2"/>
        <v>1.5799717759853175E-2</v>
      </c>
      <c r="L18" s="81"/>
    </row>
    <row r="19" spans="1:12" x14ac:dyDescent="0.25">
      <c r="A19" s="164" t="s">
        <v>146</v>
      </c>
      <c r="B19" s="165" t="s">
        <v>133</v>
      </c>
      <c r="C19" s="166">
        <v>338441</v>
      </c>
      <c r="D19" s="166">
        <v>22784</v>
      </c>
      <c r="E19" s="166">
        <v>211989</v>
      </c>
      <c r="F19" s="166">
        <v>311489</v>
      </c>
      <c r="G19" s="166">
        <v>327943</v>
      </c>
      <c r="H19" s="166">
        <v>279977</v>
      </c>
      <c r="I19" s="167">
        <f t="shared" si="1"/>
        <v>-0.14626322257221525</v>
      </c>
      <c r="J19" s="166">
        <f t="shared" si="0"/>
        <v>-47966</v>
      </c>
      <c r="K19" s="167">
        <f t="shared" si="2"/>
        <v>1.3878872697082798E-2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1728596</v>
      </c>
      <c r="D20" s="171">
        <f t="shared" ref="D20:H20" si="4">D12-SUM(D13:D19)</f>
        <v>1070020</v>
      </c>
      <c r="E20" s="171">
        <f t="shared" si="4"/>
        <v>3812208</v>
      </c>
      <c r="F20" s="171">
        <f t="shared" si="4"/>
        <v>4466898</v>
      </c>
      <c r="G20" s="171">
        <f t="shared" si="4"/>
        <v>4786027</v>
      </c>
      <c r="H20" s="171">
        <f t="shared" si="4"/>
        <v>4769260</v>
      </c>
      <c r="I20" s="172">
        <f t="shared" si="1"/>
        <v>-3.5033233201567926E-3</v>
      </c>
      <c r="J20" s="171">
        <f>H20-G20</f>
        <v>-16767</v>
      </c>
      <c r="K20" s="172">
        <f t="shared" si="2"/>
        <v>0.236419250150152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1495386</v>
      </c>
      <c r="E22" s="178">
        <v>7078492</v>
      </c>
      <c r="F22" s="178">
        <v>7702716</v>
      </c>
      <c r="G22" s="178">
        <v>7945412</v>
      </c>
      <c r="H22" s="178">
        <v>7529941</v>
      </c>
      <c r="I22" s="179">
        <f>IFERROR(H22/G22-1,"-")</f>
        <v>-5.229068045810592E-2</v>
      </c>
      <c r="J22" s="178">
        <f>H22-G22</f>
        <v>-415471</v>
      </c>
      <c r="K22" s="179">
        <f>H22/H$8</f>
        <v>0.37327027775690269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435022</v>
      </c>
      <c r="E23" s="162">
        <v>491577</v>
      </c>
      <c r="F23" s="162">
        <v>444235</v>
      </c>
      <c r="G23" s="162">
        <v>394994</v>
      </c>
      <c r="H23" s="162">
        <v>344886</v>
      </c>
      <c r="I23" s="163">
        <f>IFERROR(H23/G23-1,"-")</f>
        <v>-0.12685762315376947</v>
      </c>
      <c r="J23" s="162">
        <f t="shared" ref="J23:J33" si="5">H23-G23</f>
        <v>-50108</v>
      </c>
      <c r="K23" s="163">
        <f>H23/H$8</f>
        <v>1.7096507530997538E-2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195582</v>
      </c>
      <c r="E24" s="166">
        <v>153193</v>
      </c>
      <c r="F24" s="166">
        <v>144752</v>
      </c>
      <c r="G24" s="166">
        <v>124187</v>
      </c>
      <c r="H24" s="166">
        <v>110376</v>
      </c>
      <c r="I24" s="167">
        <f>IFERROR(H24/G24-1,"-")</f>
        <v>-0.11121131841497101</v>
      </c>
      <c r="J24" s="166">
        <f t="shared" si="5"/>
        <v>-13811</v>
      </c>
      <c r="K24" s="167">
        <f>H24/H$8</f>
        <v>5.4715010619201254E-3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239440</v>
      </c>
      <c r="E25" s="166">
        <v>338384</v>
      </c>
      <c r="F25" s="166">
        <v>299483</v>
      </c>
      <c r="G25" s="166">
        <v>270807</v>
      </c>
      <c r="H25" s="166">
        <v>234510</v>
      </c>
      <c r="I25" s="167">
        <f>IFERROR(H25/G25-1,"-")</f>
        <v>-0.13403272441258907</v>
      </c>
      <c r="J25" s="166">
        <f t="shared" si="5"/>
        <v>-36297</v>
      </c>
      <c r="K25" s="167">
        <f>H25/H$8</f>
        <v>1.1625006469077413E-2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1060364</v>
      </c>
      <c r="E26" s="162">
        <v>6586915</v>
      </c>
      <c r="F26" s="162">
        <v>7258481</v>
      </c>
      <c r="G26" s="162">
        <v>7550418</v>
      </c>
      <c r="H26" s="162">
        <v>7185055</v>
      </c>
      <c r="I26" s="163">
        <f>IFERROR(H26/G26-1,"-")</f>
        <v>-4.8389771268292692E-2</v>
      </c>
      <c r="J26" s="162">
        <f t="shared" si="5"/>
        <v>-365363</v>
      </c>
      <c r="K26" s="163">
        <f>H26/H$8</f>
        <v>0.35617377022590513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102750</v>
      </c>
      <c r="E27" s="166">
        <v>3219803</v>
      </c>
      <c r="F27" s="166">
        <v>3619038</v>
      </c>
      <c r="G27" s="166">
        <v>3803979</v>
      </c>
      <c r="H27" s="166">
        <v>3658945</v>
      </c>
      <c r="I27" s="167">
        <f t="shared" ref="I27:I34" si="6">IFERROR(H27/G27-1,"-")</f>
        <v>-3.8126919207493004E-2</v>
      </c>
      <c r="J27" s="166">
        <f t="shared" si="5"/>
        <v>-145034</v>
      </c>
      <c r="K27" s="167">
        <f t="shared" ref="K27:K34" si="7">H27/H$8</f>
        <v>0.18137929851604817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203402</v>
      </c>
      <c r="E28" s="166">
        <v>784046</v>
      </c>
      <c r="F28" s="166">
        <v>848813</v>
      </c>
      <c r="G28" s="166">
        <v>833106</v>
      </c>
      <c r="H28" s="166">
        <v>765983</v>
      </c>
      <c r="I28" s="167">
        <f t="shared" si="6"/>
        <v>-8.0569579381255196E-2</v>
      </c>
      <c r="J28" s="166">
        <f t="shared" si="5"/>
        <v>-67123</v>
      </c>
      <c r="K28" s="167">
        <f t="shared" si="7"/>
        <v>3.7970906699941687E-2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139153</v>
      </c>
      <c r="E29" s="166">
        <v>268598</v>
      </c>
      <c r="F29" s="166">
        <v>295625</v>
      </c>
      <c r="G29" s="166">
        <v>295684</v>
      </c>
      <c r="H29" s="166">
        <v>229931</v>
      </c>
      <c r="I29" s="167">
        <f t="shared" si="6"/>
        <v>-0.22237591482799202</v>
      </c>
      <c r="J29" s="166">
        <f t="shared" si="5"/>
        <v>-65753</v>
      </c>
      <c r="K29" s="167">
        <f t="shared" si="7"/>
        <v>1.1398018687652717E-2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58063</v>
      </c>
      <c r="E30" s="166">
        <v>352462</v>
      </c>
      <c r="F30" s="166">
        <v>308568</v>
      </c>
      <c r="G30" s="166">
        <v>320361</v>
      </c>
      <c r="H30" s="166">
        <v>306740</v>
      </c>
      <c r="I30" s="167">
        <f t="shared" si="6"/>
        <v>-4.2517659765077487E-2</v>
      </c>
      <c r="J30" s="166">
        <f t="shared" si="5"/>
        <v>-13621</v>
      </c>
      <c r="K30" s="167">
        <f t="shared" si="7"/>
        <v>1.5205554067309734E-2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105256</v>
      </c>
      <c r="E31" s="166">
        <v>384091</v>
      </c>
      <c r="F31" s="166">
        <v>351760</v>
      </c>
      <c r="G31" s="166">
        <v>364965</v>
      </c>
      <c r="H31" s="166">
        <v>345856</v>
      </c>
      <c r="I31" s="167">
        <f t="shared" si="6"/>
        <v>-5.2358445330374148E-2</v>
      </c>
      <c r="J31" s="166">
        <f t="shared" si="5"/>
        <v>-19109</v>
      </c>
      <c r="K31" s="167">
        <f t="shared" si="7"/>
        <v>1.7144591861196698E-2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2364</v>
      </c>
      <c r="E32" s="166">
        <v>107392</v>
      </c>
      <c r="F32" s="166">
        <v>119814</v>
      </c>
      <c r="G32" s="166">
        <v>116998</v>
      </c>
      <c r="H32" s="166">
        <v>107961</v>
      </c>
      <c r="I32" s="167">
        <f t="shared" si="6"/>
        <v>-7.7240636592078471E-2</v>
      </c>
      <c r="J32" s="166">
        <f t="shared" si="5"/>
        <v>-9037</v>
      </c>
      <c r="K32" s="167">
        <f t="shared" si="7"/>
        <v>5.3517859511665461E-3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3357</v>
      </c>
      <c r="E33" s="166">
        <v>64639</v>
      </c>
      <c r="F33" s="166">
        <v>105292</v>
      </c>
      <c r="G33" s="166">
        <v>100074</v>
      </c>
      <c r="H33" s="166">
        <v>86215</v>
      </c>
      <c r="I33" s="167">
        <f t="shared" si="6"/>
        <v>-0.13848751923576552</v>
      </c>
      <c r="J33" s="166">
        <f t="shared" si="5"/>
        <v>-13859</v>
      </c>
      <c r="K33" s="167">
        <f t="shared" si="7"/>
        <v>4.2738046681655758E-3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446019</v>
      </c>
      <c r="E34" s="171">
        <f t="shared" si="9"/>
        <v>1405884</v>
      </c>
      <c r="F34" s="171">
        <f t="shared" si="9"/>
        <v>1609571</v>
      </c>
      <c r="G34" s="171">
        <f t="shared" si="9"/>
        <v>1715251</v>
      </c>
      <c r="H34" s="171">
        <f t="shared" si="9"/>
        <v>1683424</v>
      </c>
      <c r="I34" s="172">
        <f t="shared" si="6"/>
        <v>-1.8555301818800829E-2</v>
      </c>
      <c r="J34" s="171">
        <f>H34-G34</f>
        <v>-31827</v>
      </c>
      <c r="K34" s="172">
        <f t="shared" si="7"/>
        <v>8.3449809774424011E-2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689636</v>
      </c>
      <c r="E36" s="178">
        <v>4842970</v>
      </c>
      <c r="F36" s="178">
        <v>5449273</v>
      </c>
      <c r="G36" s="178">
        <v>5748289</v>
      </c>
      <c r="H36" s="178">
        <v>5752748</v>
      </c>
      <c r="I36" s="179">
        <f>IFERROR(H36/G36-1,"-")</f>
        <v>7.7570908491209067E-4</v>
      </c>
      <c r="J36" s="178">
        <f>H36-G36</f>
        <v>4459</v>
      </c>
      <c r="K36" s="179">
        <f>H36/H$8</f>
        <v>0.2851722003964528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143223</v>
      </c>
      <c r="E37" s="162">
        <v>274753</v>
      </c>
      <c r="F37" s="162">
        <v>263584</v>
      </c>
      <c r="G37" s="162">
        <v>296997</v>
      </c>
      <c r="H37" s="162">
        <v>306649</v>
      </c>
      <c r="I37" s="163">
        <f>IFERROR(H37/G37-1,"-")</f>
        <v>3.2498644767455565E-2</v>
      </c>
      <c r="J37" s="162">
        <f t="shared" ref="J37:J47" si="10">H37-G37</f>
        <v>9652</v>
      </c>
      <c r="K37" s="163">
        <f>H37/H$8</f>
        <v>1.520104306313641E-2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78227</v>
      </c>
      <c r="E38" s="166">
        <v>92834</v>
      </c>
      <c r="F38" s="166">
        <v>91543</v>
      </c>
      <c r="G38" s="166">
        <v>135442</v>
      </c>
      <c r="H38" s="166">
        <v>117154</v>
      </c>
      <c r="I38" s="167">
        <f>IFERROR(H38/G38-1,"-")</f>
        <v>-0.13502458616972579</v>
      </c>
      <c r="J38" s="166">
        <f t="shared" si="10"/>
        <v>-18288</v>
      </c>
      <c r="K38" s="167">
        <f>H38/H$8</f>
        <v>5.807496515621062E-3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64996</v>
      </c>
      <c r="E39" s="166">
        <v>181919</v>
      </c>
      <c r="F39" s="166">
        <v>172041</v>
      </c>
      <c r="G39" s="166">
        <v>161555</v>
      </c>
      <c r="H39" s="166">
        <v>189495</v>
      </c>
      <c r="I39" s="167">
        <f>IFERROR(H39/G39-1,"-")</f>
        <v>0.17294419857014631</v>
      </c>
      <c r="J39" s="166">
        <f t="shared" si="10"/>
        <v>27940</v>
      </c>
      <c r="K39" s="167">
        <f>H39/H$8</f>
        <v>9.3935465475153482E-3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546413</v>
      </c>
      <c r="E40" s="162">
        <v>4568217</v>
      </c>
      <c r="F40" s="162">
        <v>5185689</v>
      </c>
      <c r="G40" s="162">
        <v>5451292</v>
      </c>
      <c r="H40" s="162">
        <v>5446099</v>
      </c>
      <c r="I40" s="163">
        <f>IFERROR(H40/G40-1,"-")</f>
        <v>-9.5261820500536221E-4</v>
      </c>
      <c r="J40" s="162">
        <f t="shared" si="10"/>
        <v>-5193</v>
      </c>
      <c r="K40" s="163">
        <f>H40/H$8</f>
        <v>0.26997115733331639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54485</v>
      </c>
      <c r="E41" s="166">
        <v>2290845</v>
      </c>
      <c r="F41" s="166">
        <v>2583879</v>
      </c>
      <c r="G41" s="166">
        <v>2780617</v>
      </c>
      <c r="H41" s="166">
        <v>2778853</v>
      </c>
      <c r="I41" s="167">
        <f t="shared" ref="I41:I48" si="11">IFERROR(H41/G41-1,"-")</f>
        <v>-6.3439157568268012E-4</v>
      </c>
      <c r="J41" s="166">
        <f t="shared" si="10"/>
        <v>-1764</v>
      </c>
      <c r="K41" s="167">
        <f t="shared" ref="K41:K48" si="12">H41/H$8</f>
        <v>0.13775184044013125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41830</v>
      </c>
      <c r="E42" s="166">
        <v>171032</v>
      </c>
      <c r="F42" s="166">
        <v>201829</v>
      </c>
      <c r="G42" s="166">
        <v>196423</v>
      </c>
      <c r="H42" s="166">
        <v>200990</v>
      </c>
      <c r="I42" s="167">
        <f t="shared" si="11"/>
        <v>2.3250841296589497E-2</v>
      </c>
      <c r="J42" s="166">
        <f t="shared" si="10"/>
        <v>4567</v>
      </c>
      <c r="K42" s="167">
        <f t="shared" si="12"/>
        <v>9.9633706461126157E-3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53277</v>
      </c>
      <c r="E43" s="166">
        <v>102882</v>
      </c>
      <c r="F43" s="166">
        <v>136276</v>
      </c>
      <c r="G43" s="166">
        <v>139047</v>
      </c>
      <c r="H43" s="166">
        <v>139403</v>
      </c>
      <c r="I43" s="167">
        <f t="shared" si="11"/>
        <v>2.5602853711335083E-3</v>
      </c>
      <c r="J43" s="166">
        <f t="shared" si="10"/>
        <v>356</v>
      </c>
      <c r="K43" s="167">
        <f t="shared" si="12"/>
        <v>6.9104122502613901E-3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46500</v>
      </c>
      <c r="E44" s="166">
        <v>269663</v>
      </c>
      <c r="F44" s="166">
        <v>272422</v>
      </c>
      <c r="G44" s="166">
        <v>277333</v>
      </c>
      <c r="H44" s="166">
        <v>253690</v>
      </c>
      <c r="I44" s="167">
        <f t="shared" si="11"/>
        <v>-8.5251304388586968E-2</v>
      </c>
      <c r="J44" s="166">
        <f t="shared" si="10"/>
        <v>-23643</v>
      </c>
      <c r="K44" s="167">
        <f t="shared" si="12"/>
        <v>1.2575787348685552E-2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35024</v>
      </c>
      <c r="E45" s="166">
        <v>174517</v>
      </c>
      <c r="F45" s="166">
        <v>204547</v>
      </c>
      <c r="G45" s="166">
        <v>213212</v>
      </c>
      <c r="H45" s="166">
        <v>185882</v>
      </c>
      <c r="I45" s="167">
        <f t="shared" si="11"/>
        <v>-0.12818227867099408</v>
      </c>
      <c r="J45" s="166">
        <f t="shared" si="10"/>
        <v>-27330</v>
      </c>
      <c r="K45" s="167">
        <f t="shared" si="12"/>
        <v>9.2144448103920838E-3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7608</v>
      </c>
      <c r="E46" s="166">
        <v>111329</v>
      </c>
      <c r="F46" s="166">
        <v>123077</v>
      </c>
      <c r="G46" s="166">
        <v>117585</v>
      </c>
      <c r="H46" s="166">
        <v>124603</v>
      </c>
      <c r="I46" s="167">
        <f t="shared" si="11"/>
        <v>5.9684483565080493E-2</v>
      </c>
      <c r="J46" s="166">
        <f t="shared" si="10"/>
        <v>7018</v>
      </c>
      <c r="K46" s="167">
        <f t="shared" si="12"/>
        <v>6.1767544286659539E-3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14627</v>
      </c>
      <c r="E47" s="166">
        <v>99775</v>
      </c>
      <c r="F47" s="166">
        <v>126202</v>
      </c>
      <c r="G47" s="166">
        <v>137212</v>
      </c>
      <c r="H47" s="166">
        <v>118055</v>
      </c>
      <c r="I47" s="167">
        <f t="shared" si="11"/>
        <v>-0.13961606856543163</v>
      </c>
      <c r="J47" s="166">
        <f t="shared" si="10"/>
        <v>-19157</v>
      </c>
      <c r="K47" s="167">
        <f t="shared" si="12"/>
        <v>5.852160414084406E-3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293062</v>
      </c>
      <c r="E48" s="171">
        <f t="shared" si="14"/>
        <v>1348174</v>
      </c>
      <c r="F48" s="171">
        <f t="shared" si="14"/>
        <v>1537457</v>
      </c>
      <c r="G48" s="171">
        <f t="shared" si="14"/>
        <v>1589863</v>
      </c>
      <c r="H48" s="171">
        <f t="shared" si="14"/>
        <v>1644623</v>
      </c>
      <c r="I48" s="172">
        <f t="shared" si="11"/>
        <v>3.4443219321413254E-2</v>
      </c>
      <c r="J48" s="171">
        <f>H48-G48</f>
        <v>54760</v>
      </c>
      <c r="K48" s="172">
        <f t="shared" si="12"/>
        <v>8.1526386994983172E-2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30230</v>
      </c>
      <c r="E50" s="178">
        <v>90655</v>
      </c>
      <c r="F50" s="178">
        <v>97937</v>
      </c>
      <c r="G50" s="178">
        <v>107952</v>
      </c>
      <c r="H50" s="178">
        <v>111349</v>
      </c>
      <c r="I50" s="179">
        <f>IFERROR(H50/G50-1,"-")</f>
        <v>3.146768934341182E-2</v>
      </c>
      <c r="J50" s="178">
        <f>H50-G50</f>
        <v>3397</v>
      </c>
      <c r="K50" s="179">
        <f>H50/H$8</f>
        <v>5.5197341065425821E-3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7885</v>
      </c>
      <c r="E51" s="162">
        <v>8218</v>
      </c>
      <c r="F51" s="162">
        <v>25393</v>
      </c>
      <c r="G51" s="162">
        <v>16001</v>
      </c>
      <c r="H51" s="162">
        <v>15491</v>
      </c>
      <c r="I51" s="163">
        <f>IFERROR(H51/G51-1,"-")</f>
        <v>-3.1873007937003983E-2</v>
      </c>
      <c r="J51" s="162">
        <f t="shared" ref="J51:J61" si="15">H51-G51</f>
        <v>-510</v>
      </c>
      <c r="K51" s="163">
        <f>H51/H$8</f>
        <v>7.6791171042803381E-4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3874</v>
      </c>
      <c r="E52" s="166">
        <v>1843</v>
      </c>
      <c r="F52" s="166">
        <v>17313</v>
      </c>
      <c r="G52" s="166">
        <v>8782</v>
      </c>
      <c r="H52" s="166">
        <v>8944</v>
      </c>
      <c r="I52" s="167">
        <f>IFERROR(H52/G52-1,"-")</f>
        <v>1.8446823047141958E-2</v>
      </c>
      <c r="J52" s="166">
        <f t="shared" si="15"/>
        <v>162</v>
      </c>
      <c r="K52" s="167">
        <f>H52/H$8</f>
        <v>4.4336726732091758E-4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4011</v>
      </c>
      <c r="E53" s="166">
        <v>6375</v>
      </c>
      <c r="F53" s="166">
        <v>8080</v>
      </c>
      <c r="G53" s="166">
        <v>7219</v>
      </c>
      <c r="H53" s="166">
        <v>6547</v>
      </c>
      <c r="I53" s="167">
        <f>IFERROR(H53/G53-1,"-")</f>
        <v>-9.3087685274968801E-2</v>
      </c>
      <c r="J53" s="166">
        <f t="shared" si="15"/>
        <v>-672</v>
      </c>
      <c r="K53" s="167">
        <f>H53/H$8</f>
        <v>3.2454444310711623E-4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22345</v>
      </c>
      <c r="E54" s="162">
        <v>82437</v>
      </c>
      <c r="F54" s="162">
        <v>72544</v>
      </c>
      <c r="G54" s="162">
        <v>91951</v>
      </c>
      <c r="H54" s="162">
        <v>95858</v>
      </c>
      <c r="I54" s="163">
        <f>IFERROR(H54/G54-1,"-")</f>
        <v>4.2490021859468596E-2</v>
      </c>
      <c r="J54" s="162">
        <f t="shared" si="15"/>
        <v>3907</v>
      </c>
      <c r="K54" s="163">
        <f>H54/H$8</f>
        <v>4.7518223961145484E-3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970</v>
      </c>
      <c r="E55" s="166">
        <v>38516</v>
      </c>
      <c r="F55" s="166">
        <v>30653</v>
      </c>
      <c r="G55" s="166">
        <v>38778</v>
      </c>
      <c r="H55" s="166">
        <v>40064</v>
      </c>
      <c r="I55" s="167">
        <f t="shared" ref="I55:I62" si="16">IFERROR(H55/G55-1,"-")</f>
        <v>3.3163133735623296E-2</v>
      </c>
      <c r="J55" s="166">
        <f t="shared" si="15"/>
        <v>1286</v>
      </c>
      <c r="K55" s="167">
        <f t="shared" ref="K55:K62" si="17">H55/H$8</f>
        <v>1.9860315516486184E-3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9395</v>
      </c>
      <c r="E56" s="166">
        <v>19543</v>
      </c>
      <c r="F56" s="166">
        <v>15311</v>
      </c>
      <c r="G56" s="166">
        <v>22194</v>
      </c>
      <c r="H56" s="166">
        <v>21813</v>
      </c>
      <c r="I56" s="167">
        <f t="shared" si="16"/>
        <v>-1.7166801838334633E-2</v>
      </c>
      <c r="J56" s="166">
        <f t="shared" si="15"/>
        <v>-381</v>
      </c>
      <c r="K56" s="167">
        <f t="shared" si="17"/>
        <v>1.081302571787922E-3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1717</v>
      </c>
      <c r="E57" s="166">
        <v>3004</v>
      </c>
      <c r="F57" s="166">
        <v>3820</v>
      </c>
      <c r="G57" s="166">
        <v>2949</v>
      </c>
      <c r="H57" s="166">
        <v>3236</v>
      </c>
      <c r="I57" s="167">
        <f t="shared" si="16"/>
        <v>9.7321125805357678E-2</v>
      </c>
      <c r="J57" s="166">
        <f t="shared" si="15"/>
        <v>287</v>
      </c>
      <c r="K57" s="167">
        <f t="shared" si="17"/>
        <v>1.6041329126235347E-4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733</v>
      </c>
      <c r="E58" s="166">
        <v>1863</v>
      </c>
      <c r="F58" s="166">
        <v>1177</v>
      </c>
      <c r="G58" s="166">
        <v>2539</v>
      </c>
      <c r="H58" s="166">
        <v>2598</v>
      </c>
      <c r="I58" s="167">
        <f t="shared" si="16"/>
        <v>2.3237495076801951E-2</v>
      </c>
      <c r="J58" s="166">
        <f t="shared" si="15"/>
        <v>59</v>
      </c>
      <c r="K58" s="167">
        <f t="shared" si="17"/>
        <v>1.2878669057465831E-4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502</v>
      </c>
      <c r="E59" s="166">
        <v>1397</v>
      </c>
      <c r="F59" s="166">
        <v>1553</v>
      </c>
      <c r="G59" s="166">
        <v>1479</v>
      </c>
      <c r="H59" s="166">
        <v>1818</v>
      </c>
      <c r="I59" s="167">
        <f t="shared" si="16"/>
        <v>0.22920892494929013</v>
      </c>
      <c r="J59" s="166">
        <f t="shared" si="15"/>
        <v>339</v>
      </c>
      <c r="K59" s="167">
        <f t="shared" si="17"/>
        <v>9.0120940517601542E-5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194</v>
      </c>
      <c r="E60" s="166">
        <v>264</v>
      </c>
      <c r="F60" s="166">
        <v>526</v>
      </c>
      <c r="G60" s="166">
        <v>405</v>
      </c>
      <c r="H60" s="166">
        <v>624</v>
      </c>
      <c r="I60" s="167">
        <f t="shared" si="16"/>
        <v>0.54074074074074074</v>
      </c>
      <c r="J60" s="166">
        <f t="shared" si="15"/>
        <v>219</v>
      </c>
      <c r="K60" s="167">
        <f t="shared" si="17"/>
        <v>3.0932600045645416E-5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72</v>
      </c>
      <c r="E61" s="166">
        <v>254</v>
      </c>
      <c r="F61" s="166">
        <v>443</v>
      </c>
      <c r="G61" s="166">
        <v>365</v>
      </c>
      <c r="H61" s="166">
        <v>1018</v>
      </c>
      <c r="I61" s="167">
        <f t="shared" si="16"/>
        <v>1.7890410958904108</v>
      </c>
      <c r="J61" s="166">
        <f t="shared" si="15"/>
        <v>653</v>
      </c>
      <c r="K61" s="167">
        <f t="shared" si="17"/>
        <v>5.0463760971902294E-5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8762</v>
      </c>
      <c r="E62" s="171">
        <f t="shared" si="19"/>
        <v>17596</v>
      </c>
      <c r="F62" s="171">
        <f t="shared" si="19"/>
        <v>19061</v>
      </c>
      <c r="G62" s="171">
        <f t="shared" si="19"/>
        <v>23242</v>
      </c>
      <c r="H62" s="171">
        <f t="shared" si="19"/>
        <v>24687</v>
      </c>
      <c r="I62" s="172">
        <f t="shared" si="16"/>
        <v>6.2171930126495134E-2</v>
      </c>
      <c r="J62" s="171">
        <f>H62-G62</f>
        <v>1445</v>
      </c>
      <c r="K62" s="172">
        <f t="shared" si="17"/>
        <v>1.2237709893058468E-3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126687</v>
      </c>
      <c r="E64" s="178">
        <v>528576</v>
      </c>
      <c r="F64" s="178">
        <v>651133</v>
      </c>
      <c r="G64" s="178">
        <v>789627</v>
      </c>
      <c r="H64" s="178">
        <v>648050</v>
      </c>
      <c r="I64" s="179">
        <f>IFERROR(H64/G64-1,"-")</f>
        <v>-0.17929604737426663</v>
      </c>
      <c r="J64" s="178">
        <f>H64-G64</f>
        <v>-141577</v>
      </c>
      <c r="K64" s="179">
        <f>H64/H$8</f>
        <v>3.2124794005737999E-2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30458</v>
      </c>
      <c r="E65" s="162">
        <v>93842</v>
      </c>
      <c r="F65" s="162">
        <v>96105</v>
      </c>
      <c r="G65" s="162">
        <v>145276</v>
      </c>
      <c r="H65" s="162">
        <v>105740</v>
      </c>
      <c r="I65" s="163">
        <f>IFERROR(H65/G65-1,"-")</f>
        <v>-0.27214405682975851</v>
      </c>
      <c r="J65" s="162">
        <f t="shared" ref="J65:J75" si="20">H65-G65</f>
        <v>-39536</v>
      </c>
      <c r="K65" s="163">
        <f>H65/H$8</f>
        <v>5.2416877064527983E-3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27996</v>
      </c>
      <c r="E66" s="166">
        <v>68246</v>
      </c>
      <c r="F66" s="166">
        <v>59518</v>
      </c>
      <c r="G66" s="166">
        <v>69239</v>
      </c>
      <c r="H66" s="166">
        <v>26925</v>
      </c>
      <c r="I66" s="167">
        <f>IFERROR(H66/G66-1,"-")</f>
        <v>-0.61112956570718813</v>
      </c>
      <c r="J66" s="166">
        <f t="shared" si="20"/>
        <v>-42314</v>
      </c>
      <c r="K66" s="167">
        <f>H66/H$8</f>
        <v>1.3347119490849403E-3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2462</v>
      </c>
      <c r="E67" s="166">
        <v>25596</v>
      </c>
      <c r="F67" s="166">
        <v>36587</v>
      </c>
      <c r="G67" s="166">
        <v>76037</v>
      </c>
      <c r="H67" s="166">
        <v>78815</v>
      </c>
      <c r="I67" s="167">
        <f>IFERROR(H67/G67-1,"-")</f>
        <v>3.6534844878151507E-2</v>
      </c>
      <c r="J67" s="166">
        <f t="shared" si="20"/>
        <v>2778</v>
      </c>
      <c r="K67" s="167">
        <f>H67/H$8</f>
        <v>3.9069757573678577E-3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96229</v>
      </c>
      <c r="E68" s="162">
        <v>434734</v>
      </c>
      <c r="F68" s="162">
        <v>555028</v>
      </c>
      <c r="G68" s="162">
        <v>644351</v>
      </c>
      <c r="H68" s="162">
        <v>542310</v>
      </c>
      <c r="I68" s="163">
        <f>IFERROR(H68/G68-1,"-")</f>
        <v>-0.1583624453131911</v>
      </c>
      <c r="J68" s="162">
        <f t="shared" si="20"/>
        <v>-102041</v>
      </c>
      <c r="K68" s="163">
        <f>H68/H$8</f>
        <v>2.6883106299285198E-2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188897</v>
      </c>
      <c r="F69" s="166">
        <v>201050</v>
      </c>
      <c r="G69" s="166">
        <v>255984</v>
      </c>
      <c r="H69" s="166">
        <v>263981</v>
      </c>
      <c r="I69" s="167">
        <f t="shared" ref="I69:I76" si="21">IFERROR(H69/G69-1,"-")</f>
        <v>3.124023376461027E-2</v>
      </c>
      <c r="J69" s="166">
        <f t="shared" si="20"/>
        <v>7997</v>
      </c>
      <c r="K69" s="167">
        <f t="shared" ref="K69:K76" si="22">H69/H$8</f>
        <v>1.3085927392066541E-2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19328</v>
      </c>
      <c r="E70" s="166">
        <v>39436</v>
      </c>
      <c r="F70" s="166">
        <v>46978</v>
      </c>
      <c r="G70" s="166">
        <v>44928</v>
      </c>
      <c r="H70" s="166">
        <v>44080</v>
      </c>
      <c r="I70" s="167">
        <f t="shared" si="21"/>
        <v>-1.8874643874643882E-2</v>
      </c>
      <c r="J70" s="166">
        <f t="shared" si="20"/>
        <v>-848</v>
      </c>
      <c r="K70" s="167">
        <f t="shared" si="22"/>
        <v>2.1851105929680285E-3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7814</v>
      </c>
      <c r="E71" s="166">
        <v>57147</v>
      </c>
      <c r="F71" s="166">
        <v>73127</v>
      </c>
      <c r="G71" s="166">
        <v>76426</v>
      </c>
      <c r="H71" s="166">
        <v>38088</v>
      </c>
      <c r="I71" s="167">
        <f t="shared" si="21"/>
        <v>-0.50163556904718287</v>
      </c>
      <c r="J71" s="166">
        <f t="shared" si="20"/>
        <v>-38338</v>
      </c>
      <c r="K71" s="167">
        <f t="shared" si="22"/>
        <v>1.8880783181707411E-3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3662</v>
      </c>
      <c r="E72" s="166">
        <v>13982</v>
      </c>
      <c r="F72" s="166">
        <v>15315</v>
      </c>
      <c r="G72" s="166">
        <v>24986</v>
      </c>
      <c r="H72" s="166">
        <v>21212</v>
      </c>
      <c r="I72" s="167">
        <f t="shared" si="21"/>
        <v>-0.15104458496758189</v>
      </c>
      <c r="J72" s="166">
        <f t="shared" si="20"/>
        <v>-3774</v>
      </c>
      <c r="K72" s="167">
        <f t="shared" si="22"/>
        <v>1.0515101156542157E-3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9029</v>
      </c>
      <c r="E73" s="166">
        <v>13550</v>
      </c>
      <c r="F73" s="166">
        <v>13177</v>
      </c>
      <c r="G73" s="166">
        <v>16042</v>
      </c>
      <c r="H73" s="166">
        <v>11556</v>
      </c>
      <c r="I73" s="167">
        <f t="shared" si="21"/>
        <v>-0.27964094252586957</v>
      </c>
      <c r="J73" s="166">
        <f t="shared" si="20"/>
        <v>-4486</v>
      </c>
      <c r="K73" s="167">
        <f t="shared" si="22"/>
        <v>5.728479585376256E-4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7736</v>
      </c>
      <c r="F74" s="166">
        <v>23119</v>
      </c>
      <c r="G74" s="166">
        <v>17330</v>
      </c>
      <c r="H74" s="166">
        <v>11571</v>
      </c>
      <c r="I74" s="167">
        <f t="shared" si="21"/>
        <v>-0.33231390652048476</v>
      </c>
      <c r="J74" s="166">
        <f t="shared" si="20"/>
        <v>-5759</v>
      </c>
      <c r="K74" s="167">
        <f t="shared" si="22"/>
        <v>5.7359153065410749E-4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2578</v>
      </c>
      <c r="F75" s="166">
        <v>6882</v>
      </c>
      <c r="G75" s="166">
        <v>11802</v>
      </c>
      <c r="H75" s="166">
        <v>14949</v>
      </c>
      <c r="I75" s="167">
        <f t="shared" si="21"/>
        <v>0.26664972038637513</v>
      </c>
      <c r="J75" s="166">
        <f t="shared" si="20"/>
        <v>3147</v>
      </c>
      <c r="K75" s="167">
        <f t="shared" si="22"/>
        <v>7.4104397128582254E-4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44663</v>
      </c>
      <c r="E76" s="171">
        <f t="shared" si="24"/>
        <v>111408</v>
      </c>
      <c r="F76" s="171">
        <f t="shared" si="24"/>
        <v>175380</v>
      </c>
      <c r="G76" s="171">
        <f t="shared" si="24"/>
        <v>196853</v>
      </c>
      <c r="H76" s="171">
        <f t="shared" si="24"/>
        <v>136873</v>
      </c>
      <c r="I76" s="172">
        <f t="shared" si="21"/>
        <v>-0.30469436584659615</v>
      </c>
      <c r="J76" s="171">
        <f>H76-G76</f>
        <v>-59980</v>
      </c>
      <c r="K76" s="172">
        <f t="shared" si="22"/>
        <v>6.7849964199481168E-3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527002</v>
      </c>
      <c r="E78" s="178">
        <v>2370169</v>
      </c>
      <c r="F78" s="178">
        <v>2875439</v>
      </c>
      <c r="G78" s="178">
        <v>3267951</v>
      </c>
      <c r="H78" s="178">
        <v>3257587</v>
      </c>
      <c r="I78" s="179">
        <f>IFERROR(H78/G78-1,"-")</f>
        <v>-3.1714061808147953E-3</v>
      </c>
      <c r="J78" s="178">
        <f>H78-G78</f>
        <v>-10364</v>
      </c>
      <c r="K78" s="179">
        <f>H78/H$8</f>
        <v>0.16148339068091971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253803</v>
      </c>
      <c r="E79" s="162">
        <v>942866</v>
      </c>
      <c r="F79" s="162">
        <v>997467</v>
      </c>
      <c r="G79" s="162">
        <v>962386</v>
      </c>
      <c r="H79" s="162">
        <v>1000706</v>
      </c>
      <c r="I79" s="163">
        <f>IFERROR(H79/G79-1,"-")</f>
        <v>3.9817703083793843E-2</v>
      </c>
      <c r="J79" s="162">
        <f t="shared" ref="J79:J89" si="25">H79-G79</f>
        <v>38320</v>
      </c>
      <c r="K79" s="163">
        <f>H79/H$8</f>
        <v>4.9606471893073142E-2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73899</v>
      </c>
      <c r="E80" s="166">
        <v>144660</v>
      </c>
      <c r="F80" s="166">
        <v>161617</v>
      </c>
      <c r="G80" s="166">
        <v>168927</v>
      </c>
      <c r="H80" s="166">
        <v>129237</v>
      </c>
      <c r="I80" s="167">
        <f>IFERROR(H80/G80-1,"-")</f>
        <v>-0.23495355982169808</v>
      </c>
      <c r="J80" s="166">
        <f t="shared" si="25"/>
        <v>-39690</v>
      </c>
      <c r="K80" s="167">
        <f>H80/H$8</f>
        <v>6.4064686411844174E-3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179904</v>
      </c>
      <c r="E81" s="166">
        <v>798206</v>
      </c>
      <c r="F81" s="166">
        <v>835850</v>
      </c>
      <c r="G81" s="166">
        <v>793459</v>
      </c>
      <c r="H81" s="166">
        <v>871469</v>
      </c>
      <c r="I81" s="167">
        <f>IFERROR(H81/G81-1,"-")</f>
        <v>9.8316359131347619E-2</v>
      </c>
      <c r="J81" s="166">
        <f t="shared" si="25"/>
        <v>78010</v>
      </c>
      <c r="K81" s="167">
        <f>H81/H$8</f>
        <v>4.3200003251888726E-2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273199</v>
      </c>
      <c r="E82" s="162">
        <v>1427303</v>
      </c>
      <c r="F82" s="162">
        <v>1877972</v>
      </c>
      <c r="G82" s="162">
        <v>2305565</v>
      </c>
      <c r="H82" s="162">
        <v>2256881</v>
      </c>
      <c r="I82" s="163">
        <f>IFERROR(H82/G82-1,"-")</f>
        <v>-2.1115865308503512E-2</v>
      </c>
      <c r="J82" s="162">
        <f t="shared" si="25"/>
        <v>-48684</v>
      </c>
      <c r="K82" s="163">
        <f>H82/H$8</f>
        <v>0.11187691878784659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19180</v>
      </c>
      <c r="E83" s="166">
        <v>260585</v>
      </c>
      <c r="F83" s="166">
        <v>339553</v>
      </c>
      <c r="G83" s="166">
        <v>431902</v>
      </c>
      <c r="H83" s="166">
        <v>418676</v>
      </c>
      <c r="I83" s="167">
        <f t="shared" ref="I83:I90" si="26">IFERROR(H83/G83-1,"-")</f>
        <v>-3.062268755412112E-2</v>
      </c>
      <c r="J83" s="166">
        <f t="shared" si="25"/>
        <v>-13226</v>
      </c>
      <c r="K83" s="167">
        <f t="shared" ref="K83:K90" si="27">H83/H$8</f>
        <v>2.0754386629343972E-2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86240</v>
      </c>
      <c r="E84" s="166">
        <v>541030</v>
      </c>
      <c r="F84" s="166">
        <v>679879</v>
      </c>
      <c r="G84" s="166">
        <v>810815</v>
      </c>
      <c r="H84" s="166">
        <v>757320</v>
      </c>
      <c r="I84" s="167">
        <f t="shared" si="26"/>
        <v>-6.5976825786400073E-2</v>
      </c>
      <c r="J84" s="166">
        <f t="shared" si="25"/>
        <v>-53495</v>
      </c>
      <c r="K84" s="167">
        <f t="shared" si="27"/>
        <v>3.7541469016936196E-2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37513</v>
      </c>
      <c r="E85" s="166">
        <v>100552</v>
      </c>
      <c r="F85" s="166">
        <v>140498</v>
      </c>
      <c r="G85" s="166">
        <v>221925</v>
      </c>
      <c r="H85" s="166">
        <v>224077</v>
      </c>
      <c r="I85" s="167">
        <f t="shared" si="26"/>
        <v>9.6969696969697594E-3</v>
      </c>
      <c r="J85" s="166">
        <f t="shared" si="25"/>
        <v>2152</v>
      </c>
      <c r="K85" s="167">
        <f t="shared" si="27"/>
        <v>1.1107827276327063E-2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6493</v>
      </c>
      <c r="E86" s="166">
        <v>37868</v>
      </c>
      <c r="F86" s="166">
        <v>41944</v>
      </c>
      <c r="G86" s="166">
        <v>67417</v>
      </c>
      <c r="H86" s="166">
        <v>64133</v>
      </c>
      <c r="I86" s="167">
        <f t="shared" si="26"/>
        <v>-4.871174926205557E-2</v>
      </c>
      <c r="J86" s="166">
        <f t="shared" si="25"/>
        <v>-3284</v>
      </c>
      <c r="K86" s="167">
        <f t="shared" si="27"/>
        <v>3.1791673697554122E-3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5783</v>
      </c>
      <c r="E87" s="166">
        <v>18858</v>
      </c>
      <c r="F87" s="166">
        <v>22888</v>
      </c>
      <c r="G87" s="166">
        <v>32457</v>
      </c>
      <c r="H87" s="166">
        <v>31368</v>
      </c>
      <c r="I87" s="167">
        <f t="shared" si="26"/>
        <v>-3.3552084296145646E-2</v>
      </c>
      <c r="J87" s="166">
        <f t="shared" si="25"/>
        <v>-1089</v>
      </c>
      <c r="K87" s="167">
        <f t="shared" si="27"/>
        <v>1.5549580099868676E-3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1862</v>
      </c>
      <c r="E88" s="166">
        <v>31874</v>
      </c>
      <c r="F88" s="166">
        <v>48452</v>
      </c>
      <c r="G88" s="166">
        <v>43908</v>
      </c>
      <c r="H88" s="166">
        <v>45980</v>
      </c>
      <c r="I88" s="167">
        <f t="shared" si="26"/>
        <v>4.7189578208982397E-2</v>
      </c>
      <c r="J88" s="166">
        <f t="shared" si="25"/>
        <v>2072</v>
      </c>
      <c r="K88" s="167">
        <f t="shared" si="27"/>
        <v>2.2792963943890645E-3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3721</v>
      </c>
      <c r="E89" s="166">
        <v>27744</v>
      </c>
      <c r="F89" s="166">
        <v>48239</v>
      </c>
      <c r="G89" s="166">
        <v>51255</v>
      </c>
      <c r="H89" s="166">
        <v>39810</v>
      </c>
      <c r="I89" s="167">
        <f t="shared" si="26"/>
        <v>-0.22329528826455958</v>
      </c>
      <c r="J89" s="166">
        <f t="shared" si="25"/>
        <v>-11445</v>
      </c>
      <c r="K89" s="167">
        <f t="shared" si="27"/>
        <v>1.9734403971428589E-3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112407</v>
      </c>
      <c r="E90" s="171">
        <f t="shared" si="29"/>
        <v>408792</v>
      </c>
      <c r="F90" s="171">
        <f t="shared" si="29"/>
        <v>556519</v>
      </c>
      <c r="G90" s="171">
        <f t="shared" si="29"/>
        <v>645886</v>
      </c>
      <c r="H90" s="171">
        <f t="shared" si="29"/>
        <v>675517</v>
      </c>
      <c r="I90" s="172">
        <f t="shared" si="26"/>
        <v>4.5876516908556653E-2</v>
      </c>
      <c r="J90" s="171">
        <f>H90-G90</f>
        <v>29631</v>
      </c>
      <c r="K90" s="172">
        <f t="shared" si="27"/>
        <v>3.3486373693965149E-2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31710</v>
      </c>
      <c r="E92" s="178">
        <v>79758</v>
      </c>
      <c r="F92" s="178">
        <v>89670</v>
      </c>
      <c r="G92" s="178">
        <v>91218</v>
      </c>
      <c r="H92" s="178">
        <v>88503</v>
      </c>
      <c r="I92" s="179">
        <f>IFERROR(H92/G92-1,"-")</f>
        <v>-2.9763862395579821E-2</v>
      </c>
      <c r="J92" s="178">
        <f>H92-G92</f>
        <v>-2715</v>
      </c>
      <c r="K92" s="179">
        <f>H92/H$8</f>
        <v>4.387224201666276E-3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16403</v>
      </c>
      <c r="E93" s="162">
        <v>40667</v>
      </c>
      <c r="F93" s="162">
        <v>44097</v>
      </c>
      <c r="G93" s="162">
        <v>39604</v>
      </c>
      <c r="H93" s="162">
        <v>40990</v>
      </c>
      <c r="I93" s="163">
        <f>IFERROR(H93/G93-1,"-")</f>
        <v>3.4996465003535038E-2</v>
      </c>
      <c r="J93" s="162">
        <f t="shared" ref="J93:J103" si="30">H93-G93</f>
        <v>1386</v>
      </c>
      <c r="K93" s="163">
        <f>H93/H$8</f>
        <v>2.0319347369727654E-3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8602</v>
      </c>
      <c r="E94" s="166">
        <v>17927</v>
      </c>
      <c r="F94" s="166">
        <v>11336</v>
      </c>
      <c r="G94" s="166">
        <v>10885</v>
      </c>
      <c r="H94" s="166">
        <v>13609</v>
      </c>
      <c r="I94" s="167">
        <f>IFERROR(H94/G94-1,"-")</f>
        <v>0.25025264124942592</v>
      </c>
      <c r="J94" s="166">
        <f t="shared" si="30"/>
        <v>2724</v>
      </c>
      <c r="K94" s="167">
        <f>H94/H$8</f>
        <v>6.7461819554677635E-4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7801</v>
      </c>
      <c r="E95" s="166">
        <v>22740</v>
      </c>
      <c r="F95" s="166">
        <v>32761</v>
      </c>
      <c r="G95" s="166">
        <v>28719</v>
      </c>
      <c r="H95" s="166">
        <v>27381</v>
      </c>
      <c r="I95" s="167">
        <f>IFERROR(H95/G95-1,"-")</f>
        <v>-4.6589365924997406E-2</v>
      </c>
      <c r="J95" s="166">
        <f t="shared" si="30"/>
        <v>-1338</v>
      </c>
      <c r="K95" s="167">
        <f>H95/H$8</f>
        <v>1.3573165414259888E-3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15307</v>
      </c>
      <c r="E96" s="162">
        <v>39091</v>
      </c>
      <c r="F96" s="162">
        <v>45573</v>
      </c>
      <c r="G96" s="162">
        <v>51614</v>
      </c>
      <c r="H96" s="162">
        <v>47513</v>
      </c>
      <c r="I96" s="163">
        <f>IFERROR(H96/G96-1,"-")</f>
        <v>-7.9455186577285231E-2</v>
      </c>
      <c r="J96" s="162">
        <f t="shared" si="30"/>
        <v>-4101</v>
      </c>
      <c r="K96" s="163">
        <f>H96/H$8</f>
        <v>2.3552894646935107E-3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533</v>
      </c>
      <c r="E97" s="166">
        <v>5474</v>
      </c>
      <c r="F97" s="166">
        <v>7202</v>
      </c>
      <c r="G97" s="166">
        <v>8421</v>
      </c>
      <c r="H97" s="166">
        <v>6326</v>
      </c>
      <c r="I97" s="167">
        <f t="shared" ref="I97:I104" si="31">IFERROR(H97/G97-1,"-")</f>
        <v>-0.24878280489253057</v>
      </c>
      <c r="J97" s="166">
        <f t="shared" si="30"/>
        <v>-2095</v>
      </c>
      <c r="K97" s="167">
        <f t="shared" ref="K97:K104" si="32">H97/H$8</f>
        <v>3.1358914725761682E-4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4748</v>
      </c>
      <c r="E98" s="166">
        <v>12221</v>
      </c>
      <c r="F98" s="166">
        <v>13422</v>
      </c>
      <c r="G98" s="166">
        <v>15403</v>
      </c>
      <c r="H98" s="166">
        <v>13877</v>
      </c>
      <c r="I98" s="167">
        <f t="shared" si="31"/>
        <v>-9.9071609426735097E-2</v>
      </c>
      <c r="J98" s="166">
        <f t="shared" si="30"/>
        <v>-1526</v>
      </c>
      <c r="K98" s="167">
        <f t="shared" si="32"/>
        <v>6.8790335069458558E-4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3957</v>
      </c>
      <c r="E99" s="166">
        <v>4754</v>
      </c>
      <c r="F99" s="166">
        <v>5298</v>
      </c>
      <c r="G99" s="166">
        <v>6232</v>
      </c>
      <c r="H99" s="166">
        <v>5585</v>
      </c>
      <c r="I99" s="167">
        <f t="shared" si="31"/>
        <v>-0.10381899871630296</v>
      </c>
      <c r="J99" s="166">
        <f t="shared" si="30"/>
        <v>-647</v>
      </c>
      <c r="K99" s="167">
        <f t="shared" si="32"/>
        <v>2.7685668470341286E-4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265</v>
      </c>
      <c r="E100" s="166">
        <v>2720</v>
      </c>
      <c r="F100" s="166">
        <v>2323</v>
      </c>
      <c r="G100" s="166">
        <v>2822</v>
      </c>
      <c r="H100" s="166">
        <v>1917</v>
      </c>
      <c r="I100" s="167">
        <f t="shared" si="31"/>
        <v>-0.32069454287739196</v>
      </c>
      <c r="J100" s="166">
        <f t="shared" si="30"/>
        <v>-905</v>
      </c>
      <c r="K100" s="167">
        <f t="shared" si="32"/>
        <v>9.5028516486381819E-5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519</v>
      </c>
      <c r="E101" s="166">
        <v>1281</v>
      </c>
      <c r="F101" s="166">
        <v>986</v>
      </c>
      <c r="G101" s="166">
        <v>1399</v>
      </c>
      <c r="H101" s="166">
        <v>1787</v>
      </c>
      <c r="I101" s="167">
        <f t="shared" si="31"/>
        <v>0.2773409578270194</v>
      </c>
      <c r="J101" s="166">
        <f t="shared" si="30"/>
        <v>388</v>
      </c>
      <c r="K101" s="167">
        <f t="shared" si="32"/>
        <v>8.8584224810205693E-5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40</v>
      </c>
      <c r="E102" s="166">
        <v>540</v>
      </c>
      <c r="F102" s="166">
        <v>278</v>
      </c>
      <c r="G102" s="166">
        <v>592</v>
      </c>
      <c r="H102" s="166">
        <v>355</v>
      </c>
      <c r="I102" s="167">
        <f t="shared" si="31"/>
        <v>-0.40033783783783783</v>
      </c>
      <c r="J102" s="166">
        <f t="shared" si="30"/>
        <v>-237</v>
      </c>
      <c r="K102" s="167">
        <f t="shared" si="32"/>
        <v>1.7597873423404041E-5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118</v>
      </c>
      <c r="E103" s="166">
        <v>227</v>
      </c>
      <c r="F103" s="166">
        <v>606</v>
      </c>
      <c r="G103" s="166">
        <v>824</v>
      </c>
      <c r="H103" s="166">
        <v>453</v>
      </c>
      <c r="I103" s="167">
        <f t="shared" si="31"/>
        <v>-0.45024271844660191</v>
      </c>
      <c r="J103" s="166">
        <f t="shared" si="30"/>
        <v>-371</v>
      </c>
      <c r="K103" s="167">
        <f t="shared" si="32"/>
        <v>2.2455877917752199E-5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5127</v>
      </c>
      <c r="E104" s="171">
        <f t="shared" si="34"/>
        <v>11874</v>
      </c>
      <c r="F104" s="171">
        <f t="shared" si="34"/>
        <v>15458</v>
      </c>
      <c r="G104" s="171">
        <f t="shared" si="34"/>
        <v>15921</v>
      </c>
      <c r="H104" s="171">
        <f t="shared" si="34"/>
        <v>17213</v>
      </c>
      <c r="I104" s="172">
        <f t="shared" si="31"/>
        <v>8.1150681489856158E-2</v>
      </c>
      <c r="J104" s="171">
        <f>H104-G104</f>
        <v>1292</v>
      </c>
      <c r="K104" s="172">
        <f t="shared" si="32"/>
        <v>8.5327378940015146E-4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272756</v>
      </c>
      <c r="E106" s="178">
        <v>716456</v>
      </c>
      <c r="F106" s="178">
        <v>803223</v>
      </c>
      <c r="G106" s="178">
        <v>845212</v>
      </c>
      <c r="H106" s="178">
        <v>862102</v>
      </c>
      <c r="I106" s="179">
        <f>IFERROR(H106/G106-1,"-")</f>
        <v>1.9983152155908845E-2</v>
      </c>
      <c r="J106" s="178">
        <f>H106-G106</f>
        <v>16890</v>
      </c>
      <c r="K106" s="179">
        <f>H106/H$8</f>
        <v>4.2735667250883014E-2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97776</v>
      </c>
      <c r="E107" s="162">
        <v>91706</v>
      </c>
      <c r="F107" s="162">
        <v>120161</v>
      </c>
      <c r="G107" s="162">
        <v>117785</v>
      </c>
      <c r="H107" s="162">
        <v>133860</v>
      </c>
      <c r="I107" s="163">
        <f>IFERROR(H107/G107-1,"-")</f>
        <v>0.13647748015451877</v>
      </c>
      <c r="J107" s="162">
        <f t="shared" ref="J107:J117" si="35">H107-G107</f>
        <v>16075</v>
      </c>
      <c r="K107" s="163">
        <f>H107/H$8</f>
        <v>6.6356375674841263E-3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61490</v>
      </c>
      <c r="E108" s="166">
        <v>31557</v>
      </c>
      <c r="F108" s="166">
        <v>35572</v>
      </c>
      <c r="G108" s="166">
        <v>29032</v>
      </c>
      <c r="H108" s="166">
        <v>51917</v>
      </c>
      <c r="I108" s="167">
        <f>IFERROR(H108/G108-1,"-")</f>
        <v>0.78826811793882623</v>
      </c>
      <c r="J108" s="166">
        <f t="shared" si="35"/>
        <v>22885</v>
      </c>
      <c r="K108" s="167">
        <f>H108/H$8</f>
        <v>2.5736022380925846E-3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36286</v>
      </c>
      <c r="E109" s="166">
        <v>60149</v>
      </c>
      <c r="F109" s="166">
        <v>84589</v>
      </c>
      <c r="G109" s="166">
        <v>88753</v>
      </c>
      <c r="H109" s="166">
        <v>81943</v>
      </c>
      <c r="I109" s="167">
        <f>IFERROR(H109/G109-1,"-")</f>
        <v>-7.6729800682793781E-2</v>
      </c>
      <c r="J109" s="166">
        <f t="shared" si="35"/>
        <v>-6810</v>
      </c>
      <c r="K109" s="167">
        <f>H109/H$8</f>
        <v>4.0620353293915421E-3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174980</v>
      </c>
      <c r="E110" s="162">
        <v>624750</v>
      </c>
      <c r="F110" s="162">
        <v>683062</v>
      </c>
      <c r="G110" s="162">
        <v>727427</v>
      </c>
      <c r="H110" s="162">
        <v>728242</v>
      </c>
      <c r="I110" s="163">
        <f>IFERROR(H110/G110-1,"-")</f>
        <v>1.1203873378360374E-3</v>
      </c>
      <c r="J110" s="162">
        <f t="shared" si="35"/>
        <v>815</v>
      </c>
      <c r="K110" s="163">
        <f>H110/H$8</f>
        <v>3.6100029683398892E-2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38195</v>
      </c>
      <c r="E111" s="166">
        <v>376995</v>
      </c>
      <c r="F111" s="166">
        <v>411458</v>
      </c>
      <c r="G111" s="166">
        <v>437572</v>
      </c>
      <c r="H111" s="166">
        <v>420949</v>
      </c>
      <c r="I111" s="167">
        <f t="shared" ref="I111:I118" si="36">IFERROR(H111/G111-1,"-")</f>
        <v>-3.798917663835899E-2</v>
      </c>
      <c r="J111" s="166">
        <f t="shared" si="35"/>
        <v>-16623</v>
      </c>
      <c r="K111" s="167">
        <f t="shared" ref="K111:K118" si="37">H111/H$8</f>
        <v>2.0867062590728191E-2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33343</v>
      </c>
      <c r="E112" s="166">
        <v>27921</v>
      </c>
      <c r="F112" s="166">
        <v>37035</v>
      </c>
      <c r="G112" s="166">
        <v>33099</v>
      </c>
      <c r="H112" s="166">
        <v>38383</v>
      </c>
      <c r="I112" s="167">
        <f t="shared" si="36"/>
        <v>0.1596422852654158</v>
      </c>
      <c r="J112" s="166">
        <f t="shared" si="35"/>
        <v>5284</v>
      </c>
      <c r="K112" s="167">
        <f t="shared" si="37"/>
        <v>1.9027019031282177E-3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35236</v>
      </c>
      <c r="E113" s="166">
        <v>35399</v>
      </c>
      <c r="F113" s="166">
        <v>49821</v>
      </c>
      <c r="G113" s="166">
        <v>42952</v>
      </c>
      <c r="H113" s="166">
        <v>62216</v>
      </c>
      <c r="I113" s="167">
        <f t="shared" si="36"/>
        <v>0.44850065189048238</v>
      </c>
      <c r="J113" s="166">
        <f t="shared" si="35"/>
        <v>19264</v>
      </c>
      <c r="K113" s="167">
        <f t="shared" si="37"/>
        <v>3.0841388532690307E-3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10036</v>
      </c>
      <c r="E114" s="166">
        <v>26570</v>
      </c>
      <c r="F114" s="166">
        <v>22048</v>
      </c>
      <c r="G114" s="166">
        <v>24551</v>
      </c>
      <c r="H114" s="166">
        <v>27432</v>
      </c>
      <c r="I114" s="167">
        <f t="shared" si="36"/>
        <v>0.11734756221742493</v>
      </c>
      <c r="J114" s="166">
        <f t="shared" si="35"/>
        <v>2881</v>
      </c>
      <c r="K114" s="167">
        <f t="shared" si="37"/>
        <v>1.3598446866220273E-3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16223</v>
      </c>
      <c r="E115" s="166">
        <v>27329</v>
      </c>
      <c r="F115" s="166">
        <v>28296</v>
      </c>
      <c r="G115" s="166">
        <v>18839</v>
      </c>
      <c r="H115" s="166">
        <v>21565</v>
      </c>
      <c r="I115" s="167">
        <f t="shared" si="36"/>
        <v>0.14469982483146659</v>
      </c>
      <c r="J115" s="166">
        <f t="shared" si="35"/>
        <v>2726</v>
      </c>
      <c r="K115" s="167">
        <f t="shared" si="37"/>
        <v>1.0690088461287554E-3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277</v>
      </c>
      <c r="E116" s="166">
        <v>3665</v>
      </c>
      <c r="F116" s="166">
        <v>6774</v>
      </c>
      <c r="G116" s="166">
        <v>9961</v>
      </c>
      <c r="H116" s="166">
        <v>6153</v>
      </c>
      <c r="I116" s="167">
        <f t="shared" si="36"/>
        <v>-0.38229093464511599</v>
      </c>
      <c r="J116" s="166">
        <f t="shared" si="35"/>
        <v>-3808</v>
      </c>
      <c r="K116" s="167">
        <f t="shared" si="37"/>
        <v>3.0501328218085933E-4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98</v>
      </c>
      <c r="E117" s="166">
        <v>5242</v>
      </c>
      <c r="F117" s="166">
        <v>4254</v>
      </c>
      <c r="G117" s="166">
        <v>8870</v>
      </c>
      <c r="H117" s="166">
        <v>5019</v>
      </c>
      <c r="I117" s="167">
        <f t="shared" si="36"/>
        <v>-0.43416009019165724</v>
      </c>
      <c r="J117" s="166">
        <f t="shared" si="35"/>
        <v>-3851</v>
      </c>
      <c r="K117" s="167">
        <f t="shared" si="37"/>
        <v>2.4879923017483065E-4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41572</v>
      </c>
      <c r="E118" s="171">
        <f t="shared" si="39"/>
        <v>121629</v>
      </c>
      <c r="F118" s="171">
        <f t="shared" si="39"/>
        <v>123376</v>
      </c>
      <c r="G118" s="171">
        <f t="shared" si="39"/>
        <v>151583</v>
      </c>
      <c r="H118" s="171">
        <f t="shared" si="39"/>
        <v>146525</v>
      </c>
      <c r="I118" s="172">
        <f t="shared" si="36"/>
        <v>-3.3367857873244366E-2</v>
      </c>
      <c r="J118" s="171">
        <f>H118-G118</f>
        <v>-5058</v>
      </c>
      <c r="K118" s="172">
        <f t="shared" si="37"/>
        <v>7.2634602911669779E-3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148140</v>
      </c>
      <c r="E120" s="178">
        <v>301230</v>
      </c>
      <c r="F120" s="178">
        <v>334500</v>
      </c>
      <c r="G120" s="178">
        <v>347016</v>
      </c>
      <c r="H120" s="178">
        <v>351506</v>
      </c>
      <c r="I120" s="179">
        <f>IFERROR(H120/G120-1,"-")</f>
        <v>1.293888466237858E-2</v>
      </c>
      <c r="J120" s="178">
        <f>H120-G120</f>
        <v>4490</v>
      </c>
      <c r="K120" s="179">
        <f>H120/H$8</f>
        <v>1.7424670691738201E-2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92186</v>
      </c>
      <c r="E121" s="162">
        <v>153498</v>
      </c>
      <c r="F121" s="162">
        <v>179706</v>
      </c>
      <c r="G121" s="162">
        <v>181102</v>
      </c>
      <c r="H121" s="162">
        <v>199199</v>
      </c>
      <c r="I121" s="163">
        <f>IFERROR(H121/G121-1,"-")</f>
        <v>9.9927112897703951E-2</v>
      </c>
      <c r="J121" s="162">
        <f t="shared" ref="J121:J131" si="40">H121-G121</f>
        <v>18097</v>
      </c>
      <c r="K121" s="163">
        <f>H121/H$8</f>
        <v>9.8745881354046806E-3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43538</v>
      </c>
      <c r="E122" s="166">
        <v>71529</v>
      </c>
      <c r="F122" s="166">
        <v>73766</v>
      </c>
      <c r="G122" s="166">
        <v>78322</v>
      </c>
      <c r="H122" s="166">
        <v>92475</v>
      </c>
      <c r="I122" s="167">
        <f>IFERROR(H122/G122-1,"-")</f>
        <v>0.18070273997088937</v>
      </c>
      <c r="J122" s="166">
        <f t="shared" si="40"/>
        <v>14153</v>
      </c>
      <c r="K122" s="167">
        <f>H122/H$8</f>
        <v>4.5841220981106727E-3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48648</v>
      </c>
      <c r="E123" s="166">
        <v>81969</v>
      </c>
      <c r="F123" s="166">
        <v>105940</v>
      </c>
      <c r="G123" s="166">
        <v>102780</v>
      </c>
      <c r="H123" s="166">
        <v>106724</v>
      </c>
      <c r="I123" s="167">
        <f>IFERROR(H123/G123-1,"-")</f>
        <v>3.8373224362716396E-2</v>
      </c>
      <c r="J123" s="166">
        <f t="shared" si="40"/>
        <v>3944</v>
      </c>
      <c r="K123" s="167">
        <f>H123/H$8</f>
        <v>5.2904660372940079E-3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55954</v>
      </c>
      <c r="E124" s="162">
        <v>147732</v>
      </c>
      <c r="F124" s="162">
        <v>154794</v>
      </c>
      <c r="G124" s="162">
        <v>165914</v>
      </c>
      <c r="H124" s="162">
        <v>152307</v>
      </c>
      <c r="I124" s="163">
        <f>IFERROR(H124/G124-1,"-")</f>
        <v>-8.2012367853225188E-2</v>
      </c>
      <c r="J124" s="162">
        <f t="shared" si="40"/>
        <v>-13607</v>
      </c>
      <c r="K124" s="163">
        <f>H124/H$8</f>
        <v>7.5500825563335197E-3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2290</v>
      </c>
      <c r="E125" s="166">
        <v>19804</v>
      </c>
      <c r="F125" s="166">
        <v>19086</v>
      </c>
      <c r="G125" s="166">
        <v>23566</v>
      </c>
      <c r="H125" s="166">
        <v>18207</v>
      </c>
      <c r="I125" s="167">
        <f t="shared" ref="I125:I132" si="41">IFERROR(H125/G125-1,"-")</f>
        <v>-0.22740388695578373</v>
      </c>
      <c r="J125" s="166">
        <f t="shared" si="40"/>
        <v>-5359</v>
      </c>
      <c r="K125" s="167">
        <f t="shared" ref="K125:K132" si="42">H125/H$8</f>
        <v>9.0254783498568277E-4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6124</v>
      </c>
      <c r="E126" s="166">
        <v>18108</v>
      </c>
      <c r="F126" s="166">
        <v>24451</v>
      </c>
      <c r="G126" s="166">
        <v>23939</v>
      </c>
      <c r="H126" s="166">
        <v>23413</v>
      </c>
      <c r="I126" s="167">
        <f t="shared" si="41"/>
        <v>-2.1972513471740673E-2</v>
      </c>
      <c r="J126" s="166">
        <f t="shared" si="40"/>
        <v>-526</v>
      </c>
      <c r="K126" s="167">
        <f t="shared" si="42"/>
        <v>1.1606169308793206E-3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8235</v>
      </c>
      <c r="E127" s="166">
        <v>12644</v>
      </c>
      <c r="F127" s="166">
        <v>15479</v>
      </c>
      <c r="G127" s="166">
        <v>14205</v>
      </c>
      <c r="H127" s="166">
        <v>13040</v>
      </c>
      <c r="I127" s="167">
        <f t="shared" si="41"/>
        <v>-8.2013375571981739E-2</v>
      </c>
      <c r="J127" s="166">
        <f t="shared" si="40"/>
        <v>-1165</v>
      </c>
      <c r="K127" s="167">
        <f t="shared" si="42"/>
        <v>6.464120265948978E-4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1068</v>
      </c>
      <c r="E128" s="166">
        <v>3483</v>
      </c>
      <c r="F128" s="166">
        <v>3838</v>
      </c>
      <c r="G128" s="166">
        <v>4135</v>
      </c>
      <c r="H128" s="166">
        <v>4656</v>
      </c>
      <c r="I128" s="167">
        <f t="shared" si="41"/>
        <v>0.12599758162031449</v>
      </c>
      <c r="J128" s="166">
        <f t="shared" si="40"/>
        <v>521</v>
      </c>
      <c r="K128" s="167">
        <f t="shared" si="42"/>
        <v>2.3080478495596962E-4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856</v>
      </c>
      <c r="E129" s="166">
        <v>2733</v>
      </c>
      <c r="F129" s="166">
        <v>3233</v>
      </c>
      <c r="G129" s="166">
        <v>3301</v>
      </c>
      <c r="H129" s="166">
        <v>3524</v>
      </c>
      <c r="I129" s="167">
        <f t="shared" si="41"/>
        <v>6.7555286276885784E-2</v>
      </c>
      <c r="J129" s="166">
        <f t="shared" si="40"/>
        <v>223</v>
      </c>
      <c r="K129" s="167">
        <f t="shared" si="42"/>
        <v>1.7468987589880518E-4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179</v>
      </c>
      <c r="E130" s="166">
        <v>1578</v>
      </c>
      <c r="F130" s="166">
        <v>2025</v>
      </c>
      <c r="G130" s="166">
        <v>2833</v>
      </c>
      <c r="H130" s="166">
        <v>1771</v>
      </c>
      <c r="I130" s="167">
        <f t="shared" si="41"/>
        <v>-0.37486763148605717</v>
      </c>
      <c r="J130" s="166">
        <f t="shared" si="40"/>
        <v>-1062</v>
      </c>
      <c r="K130" s="167">
        <f t="shared" si="42"/>
        <v>8.7791081219291709E-5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413</v>
      </c>
      <c r="E131" s="166">
        <v>2435</v>
      </c>
      <c r="F131" s="166">
        <v>2962</v>
      </c>
      <c r="G131" s="166">
        <v>3278</v>
      </c>
      <c r="H131" s="166">
        <v>2815</v>
      </c>
      <c r="I131" s="167">
        <f t="shared" si="41"/>
        <v>-0.14124466137888958</v>
      </c>
      <c r="J131" s="166">
        <f t="shared" si="40"/>
        <v>-463</v>
      </c>
      <c r="K131" s="167">
        <f t="shared" si="42"/>
        <v>1.3954370052642924E-4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36789</v>
      </c>
      <c r="E132" s="171">
        <f t="shared" si="44"/>
        <v>86947</v>
      </c>
      <c r="F132" s="171">
        <f t="shared" si="44"/>
        <v>83720</v>
      </c>
      <c r="G132" s="171">
        <f t="shared" si="44"/>
        <v>90657</v>
      </c>
      <c r="H132" s="171">
        <f t="shared" si="44"/>
        <v>84881</v>
      </c>
      <c r="I132" s="172">
        <f t="shared" si="41"/>
        <v>-6.3712675248464024E-2</v>
      </c>
      <c r="J132" s="171">
        <f>H132-G132</f>
        <v>-5776</v>
      </c>
      <c r="K132" s="172">
        <f t="shared" si="42"/>
        <v>4.2076763212731223E-3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193247</v>
      </c>
      <c r="E134" s="178">
        <v>975225</v>
      </c>
      <c r="F134" s="178">
        <v>1060434</v>
      </c>
      <c r="G134" s="178">
        <v>1162503</v>
      </c>
      <c r="H134" s="178">
        <v>1148016</v>
      </c>
      <c r="I134" s="179">
        <f>IFERROR(H134/G134-1,"-")</f>
        <v>-1.2461903324120449E-2</v>
      </c>
      <c r="J134" s="178">
        <f>H134-G134</f>
        <v>-14487</v>
      </c>
      <c r="K134" s="179">
        <f>H134/H$8</f>
        <v>5.6908845791669334E-2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67362</v>
      </c>
      <c r="E135" s="162">
        <v>53266</v>
      </c>
      <c r="F135" s="162">
        <v>66298</v>
      </c>
      <c r="G135" s="162">
        <v>51686</v>
      </c>
      <c r="H135" s="162">
        <v>53709</v>
      </c>
      <c r="I135" s="163">
        <f>IFERROR(H135/G135-1,"-")</f>
        <v>3.9140192702085574E-2</v>
      </c>
      <c r="J135" s="162">
        <f t="shared" ref="J135:J145" si="45">H135-G135</f>
        <v>2023</v>
      </c>
      <c r="K135" s="163">
        <f>H135/H$8</f>
        <v>2.6624343202749511E-3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43296</v>
      </c>
      <c r="E136" s="166">
        <v>27987</v>
      </c>
      <c r="F136" s="166">
        <v>36719</v>
      </c>
      <c r="G136" s="166">
        <v>26159</v>
      </c>
      <c r="H136" s="166">
        <v>22257</v>
      </c>
      <c r="I136" s="167">
        <f>IFERROR(H136/G136-1,"-")</f>
        <v>-0.14916472342214915</v>
      </c>
      <c r="J136" s="166">
        <f t="shared" si="45"/>
        <v>-3902</v>
      </c>
      <c r="K136" s="167">
        <f>H136/H$8</f>
        <v>1.1033123064357851E-3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24066</v>
      </c>
      <c r="E137" s="166">
        <v>25279</v>
      </c>
      <c r="F137" s="166">
        <v>29579</v>
      </c>
      <c r="G137" s="166">
        <v>25527</v>
      </c>
      <c r="H137" s="166">
        <v>31452</v>
      </c>
      <c r="I137" s="167">
        <f>IFERROR(H137/G137-1,"-")</f>
        <v>0.23210718063227165</v>
      </c>
      <c r="J137" s="166">
        <f t="shared" si="45"/>
        <v>5925</v>
      </c>
      <c r="K137" s="167">
        <f>H137/H$8</f>
        <v>1.5591220138391659E-3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125885</v>
      </c>
      <c r="E138" s="162">
        <v>921959</v>
      </c>
      <c r="F138" s="162">
        <v>994136</v>
      </c>
      <c r="G138" s="162">
        <v>1110817</v>
      </c>
      <c r="H138" s="162">
        <v>1094307</v>
      </c>
      <c r="I138" s="163">
        <f>IFERROR(H138/G138-1,"-")</f>
        <v>-1.4862934218687673E-2</v>
      </c>
      <c r="J138" s="162">
        <f t="shared" si="45"/>
        <v>-16510</v>
      </c>
      <c r="K138" s="163">
        <f>H138/H$8</f>
        <v>5.4246411471394383E-2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6335</v>
      </c>
      <c r="E139" s="166">
        <v>406353</v>
      </c>
      <c r="F139" s="166">
        <v>399598</v>
      </c>
      <c r="G139" s="166">
        <v>490709</v>
      </c>
      <c r="H139" s="166">
        <v>502592</v>
      </c>
      <c r="I139" s="167">
        <f t="shared" ref="I139:I146" si="46">IFERROR(H139/G139-1,"-")</f>
        <v>2.4215981365738104E-2</v>
      </c>
      <c r="J139" s="166">
        <f t="shared" si="45"/>
        <v>11883</v>
      </c>
      <c r="K139" s="167">
        <f t="shared" ref="K139:K146" si="47">H139/H$8</f>
        <v>2.4914226477790097E-2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15964</v>
      </c>
      <c r="E140" s="166">
        <v>68439</v>
      </c>
      <c r="F140" s="166">
        <v>98861</v>
      </c>
      <c r="G140" s="166">
        <v>115682</v>
      </c>
      <c r="H140" s="166">
        <v>110066</v>
      </c>
      <c r="I140" s="167">
        <f t="shared" si="46"/>
        <v>-4.8546878511782299E-2</v>
      </c>
      <c r="J140" s="166">
        <f t="shared" si="45"/>
        <v>-5616</v>
      </c>
      <c r="K140" s="167">
        <f t="shared" si="47"/>
        <v>5.4561339048461669E-3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30470</v>
      </c>
      <c r="E141" s="166">
        <v>99586</v>
      </c>
      <c r="F141" s="166">
        <v>95765</v>
      </c>
      <c r="G141" s="166">
        <v>104164</v>
      </c>
      <c r="H141" s="166">
        <v>93454</v>
      </c>
      <c r="I141" s="167">
        <f t="shared" si="46"/>
        <v>-0.10281863215698317</v>
      </c>
      <c r="J141" s="166">
        <f t="shared" si="45"/>
        <v>-10710</v>
      </c>
      <c r="K141" s="167">
        <f t="shared" si="47"/>
        <v>4.632652571579722E-3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1849</v>
      </c>
      <c r="E142" s="166">
        <v>35752</v>
      </c>
      <c r="F142" s="166">
        <v>41063</v>
      </c>
      <c r="G142" s="166">
        <v>37926</v>
      </c>
      <c r="H142" s="166">
        <v>29877</v>
      </c>
      <c r="I142" s="167">
        <f t="shared" si="46"/>
        <v>-0.2122290776775827</v>
      </c>
      <c r="J142" s="166">
        <f t="shared" si="45"/>
        <v>-8049</v>
      </c>
      <c r="K142" s="167">
        <f t="shared" si="47"/>
        <v>1.4810469416085706E-3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4557</v>
      </c>
      <c r="E143" s="166">
        <v>18876</v>
      </c>
      <c r="F143" s="166">
        <v>23555</v>
      </c>
      <c r="G143" s="166">
        <v>28751</v>
      </c>
      <c r="H143" s="166">
        <v>21101</v>
      </c>
      <c r="I143" s="167">
        <f t="shared" si="46"/>
        <v>-0.2660777016451602</v>
      </c>
      <c r="J143" s="166">
        <f t="shared" si="45"/>
        <v>-7650</v>
      </c>
      <c r="K143" s="167">
        <f t="shared" si="47"/>
        <v>1.0460076819922498E-3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422</v>
      </c>
      <c r="E144" s="166">
        <v>14520</v>
      </c>
      <c r="F144" s="166">
        <v>18490</v>
      </c>
      <c r="G144" s="166">
        <v>16363</v>
      </c>
      <c r="H144" s="166">
        <v>18066</v>
      </c>
      <c r="I144" s="167">
        <f t="shared" si="46"/>
        <v>0.104076269632708</v>
      </c>
      <c r="J144" s="166">
        <f t="shared" si="45"/>
        <v>1703</v>
      </c>
      <c r="K144" s="167">
        <f t="shared" si="47"/>
        <v>8.9555825709075327E-4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206</v>
      </c>
      <c r="E145" s="166">
        <v>6498</v>
      </c>
      <c r="F145" s="166">
        <v>12672</v>
      </c>
      <c r="G145" s="166">
        <v>10614</v>
      </c>
      <c r="H145" s="166">
        <v>8883</v>
      </c>
      <c r="I145" s="167">
        <f t="shared" si="46"/>
        <v>-0.16308648954211424</v>
      </c>
      <c r="J145" s="166">
        <f t="shared" si="45"/>
        <v>-1731</v>
      </c>
      <c r="K145" s="167">
        <f t="shared" si="47"/>
        <v>4.4034340738055805E-4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66082</v>
      </c>
      <c r="E146" s="171">
        <f t="shared" si="49"/>
        <v>271935</v>
      </c>
      <c r="F146" s="171">
        <f t="shared" si="49"/>
        <v>304132</v>
      </c>
      <c r="G146" s="171">
        <f t="shared" si="49"/>
        <v>306608</v>
      </c>
      <c r="H146" s="171">
        <f t="shared" si="49"/>
        <v>310268</v>
      </c>
      <c r="I146" s="172">
        <f t="shared" si="46"/>
        <v>1.1937066221364034E-2</v>
      </c>
      <c r="J146" s="171">
        <f>H146-G146</f>
        <v>3660</v>
      </c>
      <c r="K146" s="172">
        <f t="shared" si="47"/>
        <v>1.5380442229106268E-2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97296</v>
      </c>
      <c r="E148" s="178">
        <v>341012</v>
      </c>
      <c r="F148" s="178">
        <v>469881</v>
      </c>
      <c r="G148" s="178">
        <v>444519</v>
      </c>
      <c r="H148" s="178">
        <v>423090</v>
      </c>
      <c r="I148" s="179">
        <f>IFERROR(H148/G148-1,"-")</f>
        <v>-4.8207163248365048E-2</v>
      </c>
      <c r="J148" s="178">
        <f>H148-G148</f>
        <v>-21429</v>
      </c>
      <c r="K148" s="179">
        <f>H148/H$8</f>
        <v>2.0973195117487367E-2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50394</v>
      </c>
      <c r="E149" s="162">
        <v>141025</v>
      </c>
      <c r="F149" s="162">
        <v>186282</v>
      </c>
      <c r="G149" s="162">
        <v>177124</v>
      </c>
      <c r="H149" s="162">
        <v>156692</v>
      </c>
      <c r="I149" s="163">
        <f>IFERROR(H149/G149-1,"-")</f>
        <v>-0.11535421512612631</v>
      </c>
      <c r="J149" s="162">
        <f t="shared" ref="J149:J159" si="50">H149-G149</f>
        <v>-20432</v>
      </c>
      <c r="K149" s="163">
        <f>H149/H$8</f>
        <v>7.7674534717183837E-3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39820</v>
      </c>
      <c r="E150" s="166">
        <v>78792</v>
      </c>
      <c r="F150" s="166">
        <v>122820</v>
      </c>
      <c r="G150" s="166">
        <v>118969</v>
      </c>
      <c r="H150" s="166">
        <v>94724</v>
      </c>
      <c r="I150" s="167">
        <f>IFERROR(H150/G150-1,"-")</f>
        <v>-0.20379258462288496</v>
      </c>
      <c r="J150" s="166">
        <f t="shared" si="50"/>
        <v>-24245</v>
      </c>
      <c r="K150" s="167">
        <f>H150/H$8</f>
        <v>4.6956083441085199E-3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10574</v>
      </c>
      <c r="E151" s="166">
        <v>62233</v>
      </c>
      <c r="F151" s="166">
        <v>63462</v>
      </c>
      <c r="G151" s="166">
        <v>58155</v>
      </c>
      <c r="H151" s="166">
        <v>61968</v>
      </c>
      <c r="I151" s="167">
        <f>IFERROR(H151/G151-1,"-")</f>
        <v>6.5566159401599267E-2</v>
      </c>
      <c r="J151" s="166">
        <f t="shared" si="50"/>
        <v>3813</v>
      </c>
      <c r="K151" s="167">
        <f>H151/H$8</f>
        <v>3.0718451276098638E-3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46902</v>
      </c>
      <c r="E152" s="162">
        <v>199987</v>
      </c>
      <c r="F152" s="162">
        <v>283599</v>
      </c>
      <c r="G152" s="162">
        <v>267395</v>
      </c>
      <c r="H152" s="162">
        <v>266398</v>
      </c>
      <c r="I152" s="163">
        <f>IFERROR(H152/G152-1,"-")</f>
        <v>-3.7285663531479996E-3</v>
      </c>
      <c r="J152" s="162">
        <f t="shared" si="50"/>
        <v>-997</v>
      </c>
      <c r="K152" s="163">
        <f>H152/H$8</f>
        <v>1.3205741645768985E-2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1645</v>
      </c>
      <c r="E153" s="166">
        <v>74624</v>
      </c>
      <c r="F153" s="166">
        <v>112992</v>
      </c>
      <c r="G153" s="166">
        <v>101036</v>
      </c>
      <c r="H153" s="166">
        <v>63064</v>
      </c>
      <c r="I153" s="167">
        <f t="shared" ref="I153:I160" si="51">IFERROR(H153/G153-1,"-")</f>
        <v>-0.37582643810127081</v>
      </c>
      <c r="J153" s="166">
        <f t="shared" si="50"/>
        <v>-37972</v>
      </c>
      <c r="K153" s="167">
        <f t="shared" ref="K153:K160" si="52">H153/H$8</f>
        <v>3.1261754635874719E-3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13667</v>
      </c>
      <c r="E154" s="166">
        <v>55156</v>
      </c>
      <c r="F154" s="166">
        <v>59967</v>
      </c>
      <c r="G154" s="166">
        <v>61398</v>
      </c>
      <c r="H154" s="166">
        <v>56811</v>
      </c>
      <c r="I154" s="167">
        <f t="shared" si="51"/>
        <v>-7.47092739177172E-2</v>
      </c>
      <c r="J154" s="166">
        <f t="shared" si="50"/>
        <v>-4587</v>
      </c>
      <c r="K154" s="167">
        <f t="shared" si="52"/>
        <v>2.8162050339633998E-3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11423</v>
      </c>
      <c r="E155" s="166">
        <v>18656</v>
      </c>
      <c r="F155" s="166">
        <v>39765</v>
      </c>
      <c r="G155" s="166">
        <v>27279</v>
      </c>
      <c r="H155" s="166">
        <v>79393</v>
      </c>
      <c r="I155" s="167">
        <f t="shared" si="51"/>
        <v>1.9104072729938779</v>
      </c>
      <c r="J155" s="166">
        <f t="shared" si="50"/>
        <v>52114</v>
      </c>
      <c r="K155" s="167">
        <f t="shared" si="52"/>
        <v>3.9356280695896258E-3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1484</v>
      </c>
      <c r="E156" s="166">
        <v>4486</v>
      </c>
      <c r="F156" s="166">
        <v>6557</v>
      </c>
      <c r="G156" s="166">
        <v>8762</v>
      </c>
      <c r="H156" s="166">
        <v>7289</v>
      </c>
      <c r="I156" s="167">
        <f t="shared" si="51"/>
        <v>-0.16811230312713987</v>
      </c>
      <c r="J156" s="166">
        <f t="shared" si="50"/>
        <v>-1473</v>
      </c>
      <c r="K156" s="167">
        <f t="shared" si="52"/>
        <v>3.6132647713575227E-4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2739</v>
      </c>
      <c r="E157" s="166">
        <v>15118</v>
      </c>
      <c r="F157" s="166">
        <v>15064</v>
      </c>
      <c r="G157" s="166">
        <v>13008</v>
      </c>
      <c r="H157" s="166">
        <v>10190</v>
      </c>
      <c r="I157" s="167">
        <f t="shared" si="51"/>
        <v>-0.21663591635916357</v>
      </c>
      <c r="J157" s="166">
        <f t="shared" si="50"/>
        <v>-2818</v>
      </c>
      <c r="K157" s="167">
        <f t="shared" si="52"/>
        <v>5.0513332446334416E-4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235</v>
      </c>
      <c r="E158" s="166">
        <v>1381</v>
      </c>
      <c r="F158" s="166">
        <v>3093</v>
      </c>
      <c r="G158" s="166">
        <v>2100</v>
      </c>
      <c r="H158" s="166">
        <v>1642</v>
      </c>
      <c r="I158" s="167">
        <f t="shared" si="51"/>
        <v>-0.21809523809523812</v>
      </c>
      <c r="J158" s="166">
        <f t="shared" si="50"/>
        <v>-458</v>
      </c>
      <c r="K158" s="167">
        <f t="shared" si="52"/>
        <v>8.1396361017547703E-5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172</v>
      </c>
      <c r="E159" s="166">
        <v>2597</v>
      </c>
      <c r="F159" s="166">
        <v>3937</v>
      </c>
      <c r="G159" s="166">
        <v>3649</v>
      </c>
      <c r="H159" s="166">
        <v>2760</v>
      </c>
      <c r="I159" s="167">
        <f t="shared" si="51"/>
        <v>-0.24362839134009318</v>
      </c>
      <c r="J159" s="166">
        <f t="shared" si="50"/>
        <v>-889</v>
      </c>
      <c r="K159" s="167">
        <f t="shared" si="52"/>
        <v>1.3681726943266239E-4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15537</v>
      </c>
      <c r="E160" s="171">
        <f t="shared" si="54"/>
        <v>27969</v>
      </c>
      <c r="F160" s="171">
        <f t="shared" si="54"/>
        <v>42224</v>
      </c>
      <c r="G160" s="171">
        <f t="shared" si="54"/>
        <v>50163</v>
      </c>
      <c r="H160" s="171">
        <f t="shared" si="54"/>
        <v>45249</v>
      </c>
      <c r="I160" s="172">
        <f t="shared" si="51"/>
        <v>-9.7960648286585683E-2</v>
      </c>
      <c r="J160" s="171">
        <f>H160-G160</f>
        <v>-4914</v>
      </c>
      <c r="K160" s="172">
        <f t="shared" si="52"/>
        <v>2.2430596465791816E-3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23531-0F64-4587-8801-68FC5CA8C5E5}">
  <sheetPr>
    <tabColor rgb="FFF29140"/>
    <pageSetUpPr fitToPage="1"/>
  </sheetPr>
  <dimension ref="A1:P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3C67B-3A0B-4A4B-BAA1-785CF41B9EAC}">
  <sheetPr>
    <tabColor theme="3" tint="0.39997558519241921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E7A1F-33FF-4E97-9371-C342766C59CC}">
  <sheetPr>
    <tabColor theme="8" tint="0.59999389629810485"/>
  </sheetPr>
  <dimension ref="B1:P22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224964</v>
      </c>
      <c r="F7" s="68">
        <v>455417</v>
      </c>
      <c r="G7" s="68">
        <v>453884</v>
      </c>
      <c r="H7" s="68">
        <v>480798</v>
      </c>
      <c r="I7" s="68">
        <v>487331</v>
      </c>
      <c r="J7" s="69">
        <f>I7/H7-1</f>
        <v>1.358782690443805E-2</v>
      </c>
      <c r="K7" s="68">
        <f>I7-H7</f>
        <v>6533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94144</v>
      </c>
      <c r="F8" s="16">
        <v>164843</v>
      </c>
      <c r="G8" s="16">
        <v>163971</v>
      </c>
      <c r="H8" s="16">
        <v>166795</v>
      </c>
      <c r="I8" s="16">
        <v>155030</v>
      </c>
      <c r="J8" s="17">
        <f t="shared" ref="J8:J63" si="0">I8/H8-1</f>
        <v>-7.0535687520609125E-2</v>
      </c>
      <c r="K8" s="16">
        <f t="shared" ref="K8:K50" si="1">I8-H8</f>
        <v>-11765</v>
      </c>
      <c r="L8" s="18">
        <f t="shared" ref="L8:L17" si="2">I8/$I$7</f>
        <v>0.31812053819683134</v>
      </c>
      <c r="P8" s="70"/>
    </row>
    <row r="9" spans="2:16" x14ac:dyDescent="0.25">
      <c r="B9" s="284"/>
      <c r="C9" s="286"/>
      <c r="D9" s="19" t="s">
        <v>47</v>
      </c>
      <c r="E9" s="20">
        <v>42074</v>
      </c>
      <c r="F9" s="20">
        <v>119732</v>
      </c>
      <c r="G9" s="20">
        <v>112830</v>
      </c>
      <c r="H9" s="20">
        <v>121148</v>
      </c>
      <c r="I9" s="20">
        <v>127552</v>
      </c>
      <c r="J9" s="62">
        <f t="shared" si="0"/>
        <v>5.2860963449664844E-2</v>
      </c>
      <c r="K9" s="20">
        <f t="shared" si="1"/>
        <v>6404</v>
      </c>
      <c r="L9" s="63">
        <f t="shared" si="2"/>
        <v>0.26173586330440707</v>
      </c>
      <c r="P9" s="70"/>
    </row>
    <row r="10" spans="2:16" x14ac:dyDescent="0.25">
      <c r="B10" s="284"/>
      <c r="C10" s="286"/>
      <c r="D10" s="19" t="s">
        <v>48</v>
      </c>
      <c r="E10" s="20">
        <v>1838</v>
      </c>
      <c r="F10" s="20">
        <v>2342</v>
      </c>
      <c r="G10" s="20">
        <v>2800</v>
      </c>
      <c r="H10" s="20">
        <v>2508</v>
      </c>
      <c r="I10" s="20">
        <v>2685</v>
      </c>
      <c r="J10" s="62">
        <f t="shared" si="0"/>
        <v>7.0574162679425845E-2</v>
      </c>
      <c r="K10" s="20">
        <f t="shared" si="1"/>
        <v>177</v>
      </c>
      <c r="L10" s="63">
        <f t="shared" si="2"/>
        <v>5.5096023031574026E-3</v>
      </c>
      <c r="P10" s="70"/>
    </row>
    <row r="11" spans="2:16" x14ac:dyDescent="0.25">
      <c r="B11" s="284"/>
      <c r="C11" s="286"/>
      <c r="D11" s="19" t="s">
        <v>49</v>
      </c>
      <c r="E11" s="20">
        <v>2379</v>
      </c>
      <c r="F11" s="20">
        <v>24503</v>
      </c>
      <c r="G11" s="20">
        <v>23244</v>
      </c>
      <c r="H11" s="20">
        <v>16852</v>
      </c>
      <c r="I11" s="20">
        <v>17502</v>
      </c>
      <c r="J11" s="62">
        <f t="shared" si="0"/>
        <v>3.8571089484927601E-2</v>
      </c>
      <c r="K11" s="20">
        <f t="shared" si="1"/>
        <v>650</v>
      </c>
      <c r="L11" s="63">
        <f t="shared" si="2"/>
        <v>3.5913988644268473E-2</v>
      </c>
      <c r="P11" s="70"/>
    </row>
    <row r="12" spans="2:16" x14ac:dyDescent="0.25">
      <c r="B12" s="284"/>
      <c r="C12" s="286"/>
      <c r="D12" s="19" t="s">
        <v>50</v>
      </c>
      <c r="E12" s="20">
        <v>41575</v>
      </c>
      <c r="F12" s="20">
        <v>73949</v>
      </c>
      <c r="G12" s="20">
        <v>74357</v>
      </c>
      <c r="H12" s="20">
        <v>90048</v>
      </c>
      <c r="I12" s="20">
        <v>93261</v>
      </c>
      <c r="J12" s="62">
        <f t="shared" si="0"/>
        <v>3.5680970149253755E-2</v>
      </c>
      <c r="K12" s="20">
        <f t="shared" si="1"/>
        <v>3213</v>
      </c>
      <c r="L12" s="63">
        <f t="shared" si="2"/>
        <v>0.1913709573164851</v>
      </c>
      <c r="P12" s="70"/>
    </row>
    <row r="13" spans="2:16" x14ac:dyDescent="0.25">
      <c r="B13" s="284"/>
      <c r="C13" s="286"/>
      <c r="D13" s="19" t="s">
        <v>51</v>
      </c>
      <c r="E13" s="20">
        <v>2428</v>
      </c>
      <c r="F13" s="20">
        <v>4275</v>
      </c>
      <c r="G13" s="20">
        <v>4340</v>
      </c>
      <c r="H13" s="20">
        <v>4593</v>
      </c>
      <c r="I13" s="20">
        <v>3637</v>
      </c>
      <c r="J13" s="62">
        <f t="shared" si="0"/>
        <v>-0.20814282603962553</v>
      </c>
      <c r="K13" s="20">
        <f t="shared" si="1"/>
        <v>-956</v>
      </c>
      <c r="L13" s="63">
        <f t="shared" si="2"/>
        <v>7.4631000285227088E-3</v>
      </c>
      <c r="P13" s="70"/>
    </row>
    <row r="14" spans="2:16" x14ac:dyDescent="0.25">
      <c r="B14" s="284"/>
      <c r="C14" s="286"/>
      <c r="D14" s="19" t="s">
        <v>52</v>
      </c>
      <c r="E14" s="20">
        <v>10658</v>
      </c>
      <c r="F14" s="20">
        <v>15515</v>
      </c>
      <c r="G14" s="20">
        <v>21748</v>
      </c>
      <c r="H14" s="20">
        <v>20589</v>
      </c>
      <c r="I14" s="20">
        <v>25675</v>
      </c>
      <c r="J14" s="62">
        <f t="shared" si="0"/>
        <v>0.24702511049589582</v>
      </c>
      <c r="K14" s="20">
        <f t="shared" si="1"/>
        <v>5086</v>
      </c>
      <c r="L14" s="63">
        <f t="shared" si="2"/>
        <v>5.2684930776002351E-2</v>
      </c>
      <c r="P14" s="70"/>
    </row>
    <row r="15" spans="2:16" x14ac:dyDescent="0.25">
      <c r="B15" s="284"/>
      <c r="C15" s="286"/>
      <c r="D15" s="19" t="s">
        <v>53</v>
      </c>
      <c r="E15" s="20">
        <v>14398</v>
      </c>
      <c r="F15" s="20">
        <v>18083</v>
      </c>
      <c r="G15" s="20">
        <v>16810</v>
      </c>
      <c r="H15" s="20">
        <v>21632</v>
      </c>
      <c r="I15" s="20">
        <v>23873</v>
      </c>
      <c r="J15" s="62">
        <f t="shared" si="0"/>
        <v>0.10359652366863914</v>
      </c>
      <c r="K15" s="20">
        <f t="shared" si="1"/>
        <v>2241</v>
      </c>
      <c r="L15" s="63">
        <f t="shared" si="2"/>
        <v>4.898723865298945E-2</v>
      </c>
      <c r="P15" s="70"/>
    </row>
    <row r="16" spans="2:16" x14ac:dyDescent="0.25">
      <c r="B16" s="284"/>
      <c r="C16" s="286"/>
      <c r="D16" s="19" t="s">
        <v>54</v>
      </c>
      <c r="E16" s="20">
        <v>10219</v>
      </c>
      <c r="F16" s="20">
        <v>23111</v>
      </c>
      <c r="G16" s="20">
        <v>24276</v>
      </c>
      <c r="H16" s="20">
        <v>24893</v>
      </c>
      <c r="I16" s="20">
        <v>26869</v>
      </c>
      <c r="J16" s="62">
        <f t="shared" si="0"/>
        <v>7.937974530992653E-2</v>
      </c>
      <c r="K16" s="20">
        <f t="shared" si="1"/>
        <v>1976</v>
      </c>
      <c r="L16" s="63">
        <f t="shared" si="2"/>
        <v>5.5135010906344969E-2</v>
      </c>
      <c r="P16" s="70"/>
    </row>
    <row r="17" spans="2:16" x14ac:dyDescent="0.25">
      <c r="B17" s="284"/>
      <c r="C17" s="287"/>
      <c r="D17" s="23" t="s">
        <v>55</v>
      </c>
      <c r="E17" s="71">
        <v>5251</v>
      </c>
      <c r="F17" s="71">
        <v>9064</v>
      </c>
      <c r="G17" s="71">
        <v>9508</v>
      </c>
      <c r="H17" s="71">
        <v>11740</v>
      </c>
      <c r="I17" s="71">
        <v>11247</v>
      </c>
      <c r="J17" s="25">
        <f t="shared" si="0"/>
        <v>-4.199318568994892E-2</v>
      </c>
      <c r="K17" s="71">
        <f t="shared" si="1"/>
        <v>-493</v>
      </c>
      <c r="L17" s="47">
        <f t="shared" si="2"/>
        <v>2.3078769870991174E-2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246325</v>
      </c>
      <c r="F18" s="68">
        <v>525893</v>
      </c>
      <c r="G18" s="68">
        <v>533489</v>
      </c>
      <c r="H18" s="68">
        <v>558529</v>
      </c>
      <c r="I18" s="68">
        <v>564894</v>
      </c>
      <c r="J18" s="69">
        <f t="shared" si="0"/>
        <v>1.1396006295107286E-2</v>
      </c>
      <c r="K18" s="68">
        <f t="shared" si="1"/>
        <v>6365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104300</v>
      </c>
      <c r="F19" s="27">
        <v>193056</v>
      </c>
      <c r="G19" s="27">
        <v>195421</v>
      </c>
      <c r="H19" s="27">
        <v>198178</v>
      </c>
      <c r="I19" s="27">
        <v>184181</v>
      </c>
      <c r="J19" s="28">
        <f t="shared" si="0"/>
        <v>-7.062842495130639E-2</v>
      </c>
      <c r="K19" s="27">
        <f t="shared" si="1"/>
        <v>-13997</v>
      </c>
      <c r="L19" s="18">
        <f t="shared" si="3"/>
        <v>0.32604524034597643</v>
      </c>
    </row>
    <row r="20" spans="2:16" x14ac:dyDescent="0.25">
      <c r="B20" s="284"/>
      <c r="C20" s="289"/>
      <c r="D20" s="4" t="s">
        <v>47</v>
      </c>
      <c r="E20" s="29">
        <v>46309</v>
      </c>
      <c r="F20" s="29">
        <v>140298</v>
      </c>
      <c r="G20" s="29">
        <v>135627</v>
      </c>
      <c r="H20" s="29">
        <v>144210</v>
      </c>
      <c r="I20" s="29">
        <v>151264</v>
      </c>
      <c r="J20" s="72">
        <f t="shared" si="0"/>
        <v>4.8914777061230152E-2</v>
      </c>
      <c r="K20" s="29">
        <f t="shared" si="1"/>
        <v>7054</v>
      </c>
      <c r="L20" s="63">
        <f>I20/$I$18</f>
        <v>0.26777413107591869</v>
      </c>
    </row>
    <row r="21" spans="2:16" x14ac:dyDescent="0.25">
      <c r="B21" s="284"/>
      <c r="C21" s="289"/>
      <c r="D21" s="4" t="s">
        <v>48</v>
      </c>
      <c r="E21" s="29">
        <v>2038</v>
      </c>
      <c r="F21" s="29">
        <v>2613</v>
      </c>
      <c r="G21" s="29">
        <v>3056</v>
      </c>
      <c r="H21" s="29">
        <v>2720</v>
      </c>
      <c r="I21" s="29">
        <v>3023</v>
      </c>
      <c r="J21" s="72">
        <f t="shared" si="0"/>
        <v>0.11139705882352935</v>
      </c>
      <c r="K21" s="29">
        <f t="shared" si="1"/>
        <v>303</v>
      </c>
      <c r="L21" s="63">
        <f t="shared" ref="L21:L28" si="4">I21/$I$18</f>
        <v>5.35144646606266E-3</v>
      </c>
    </row>
    <row r="22" spans="2:16" x14ac:dyDescent="0.25">
      <c r="B22" s="284"/>
      <c r="C22" s="289"/>
      <c r="D22" s="4" t="s">
        <v>49</v>
      </c>
      <c r="E22" s="29">
        <v>2426</v>
      </c>
      <c r="F22" s="29">
        <v>27893</v>
      </c>
      <c r="G22" s="29">
        <v>26664</v>
      </c>
      <c r="H22" s="29">
        <v>19100</v>
      </c>
      <c r="I22" s="29">
        <v>20231</v>
      </c>
      <c r="J22" s="72">
        <f t="shared" si="0"/>
        <v>5.9214659685863813E-2</v>
      </c>
      <c r="K22" s="29">
        <f t="shared" si="1"/>
        <v>1131</v>
      </c>
      <c r="L22" s="63">
        <f t="shared" si="4"/>
        <v>3.5813798694976404E-2</v>
      </c>
    </row>
    <row r="23" spans="2:16" x14ac:dyDescent="0.25">
      <c r="B23" s="284"/>
      <c r="C23" s="289"/>
      <c r="D23" s="4" t="s">
        <v>50</v>
      </c>
      <c r="E23" s="29">
        <v>44986</v>
      </c>
      <c r="F23" s="29">
        <v>84199</v>
      </c>
      <c r="G23" s="29">
        <v>86585</v>
      </c>
      <c r="H23" s="29">
        <v>101084</v>
      </c>
      <c r="I23" s="29">
        <v>104813</v>
      </c>
      <c r="J23" s="72">
        <f t="shared" si="0"/>
        <v>3.6890111194650022E-2</v>
      </c>
      <c r="K23" s="29">
        <f t="shared" si="1"/>
        <v>3729</v>
      </c>
      <c r="L23" s="63">
        <f t="shared" si="4"/>
        <v>0.1855445446402334</v>
      </c>
    </row>
    <row r="24" spans="2:16" x14ac:dyDescent="0.25">
      <c r="B24" s="284"/>
      <c r="C24" s="289"/>
      <c r="D24" s="4" t="s">
        <v>51</v>
      </c>
      <c r="E24" s="29">
        <v>2531</v>
      </c>
      <c r="F24" s="29">
        <v>4460</v>
      </c>
      <c r="G24" s="29">
        <v>4564</v>
      </c>
      <c r="H24" s="29">
        <v>4705</v>
      </c>
      <c r="I24" s="29">
        <v>3825</v>
      </c>
      <c r="J24" s="72">
        <f t="shared" si="0"/>
        <v>-0.18703506907545164</v>
      </c>
      <c r="K24" s="29">
        <f t="shared" si="1"/>
        <v>-880</v>
      </c>
      <c r="L24" s="63">
        <f t="shared" si="4"/>
        <v>6.7711818500462029E-3</v>
      </c>
    </row>
    <row r="25" spans="2:16" x14ac:dyDescent="0.25">
      <c r="B25" s="284"/>
      <c r="C25" s="289"/>
      <c r="D25" s="4" t="s">
        <v>52</v>
      </c>
      <c r="E25" s="29">
        <v>12400</v>
      </c>
      <c r="F25" s="29">
        <v>17775</v>
      </c>
      <c r="G25" s="29">
        <v>24316</v>
      </c>
      <c r="H25" s="29">
        <v>23859</v>
      </c>
      <c r="I25" s="29">
        <v>29368</v>
      </c>
      <c r="J25" s="72">
        <f t="shared" si="0"/>
        <v>0.23089819355379526</v>
      </c>
      <c r="K25" s="29">
        <f t="shared" si="1"/>
        <v>5509</v>
      </c>
      <c r="L25" s="63">
        <f t="shared" si="4"/>
        <v>5.1988514659387426E-2</v>
      </c>
    </row>
    <row r="26" spans="2:16" x14ac:dyDescent="0.25">
      <c r="B26" s="284"/>
      <c r="C26" s="289"/>
      <c r="D26" s="4" t="s">
        <v>53</v>
      </c>
      <c r="E26" s="29">
        <v>14859</v>
      </c>
      <c r="F26" s="29">
        <v>18761</v>
      </c>
      <c r="G26" s="29">
        <v>17627</v>
      </c>
      <c r="H26" s="29">
        <v>22231</v>
      </c>
      <c r="I26" s="29">
        <v>24531</v>
      </c>
      <c r="J26" s="72">
        <f t="shared" si="0"/>
        <v>0.10345913364221127</v>
      </c>
      <c r="K26" s="29">
        <f t="shared" si="1"/>
        <v>2300</v>
      </c>
      <c r="L26" s="63">
        <f t="shared" si="4"/>
        <v>4.3425846264962986E-2</v>
      </c>
    </row>
    <row r="27" spans="2:16" x14ac:dyDescent="0.25">
      <c r="B27" s="284"/>
      <c r="C27" s="289"/>
      <c r="D27" s="4" t="s">
        <v>54</v>
      </c>
      <c r="E27" s="29">
        <v>10937</v>
      </c>
      <c r="F27" s="29">
        <v>26589</v>
      </c>
      <c r="G27" s="29">
        <v>28421</v>
      </c>
      <c r="H27" s="29">
        <v>29387</v>
      </c>
      <c r="I27" s="29">
        <v>31278</v>
      </c>
      <c r="J27" s="30">
        <f t="shared" si="0"/>
        <v>6.4348181168544016E-2</v>
      </c>
      <c r="K27" s="29">
        <f t="shared" si="1"/>
        <v>1891</v>
      </c>
      <c r="L27" s="31">
        <f t="shared" si="4"/>
        <v>5.5369679975358209E-2</v>
      </c>
    </row>
    <row r="28" spans="2:16" x14ac:dyDescent="0.25">
      <c r="B28" s="284"/>
      <c r="C28" s="290"/>
      <c r="D28" s="32" t="s">
        <v>55</v>
      </c>
      <c r="E28" s="73">
        <v>5539</v>
      </c>
      <c r="F28" s="73">
        <v>10249</v>
      </c>
      <c r="G28" s="73">
        <v>11208</v>
      </c>
      <c r="H28" s="73">
        <v>13055</v>
      </c>
      <c r="I28" s="73">
        <v>12380</v>
      </c>
      <c r="J28" s="34">
        <f t="shared" si="0"/>
        <v>-5.1704327843738018E-2</v>
      </c>
      <c r="K28" s="73">
        <f t="shared" si="1"/>
        <v>-675</v>
      </c>
      <c r="L28" s="74">
        <f t="shared" si="4"/>
        <v>2.1915616027077648E-2</v>
      </c>
    </row>
    <row r="29" spans="2:16" x14ac:dyDescent="0.25">
      <c r="B29" s="284"/>
      <c r="C29" s="291" t="s">
        <v>21</v>
      </c>
      <c r="D29" s="67" t="s">
        <v>45</v>
      </c>
      <c r="E29" s="68">
        <v>1243542</v>
      </c>
      <c r="F29" s="68">
        <v>2966022</v>
      </c>
      <c r="G29" s="68">
        <v>3074274</v>
      </c>
      <c r="H29" s="68">
        <v>3194799</v>
      </c>
      <c r="I29" s="68">
        <v>3188994</v>
      </c>
      <c r="J29" s="69">
        <f t="shared" si="0"/>
        <v>-1.8170157183597935E-3</v>
      </c>
      <c r="K29" s="68">
        <f t="shared" si="1"/>
        <v>-5805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553215</v>
      </c>
      <c r="F30" s="16">
        <v>1179956</v>
      </c>
      <c r="G30" s="16">
        <v>1205442</v>
      </c>
      <c r="H30" s="16">
        <v>1224963</v>
      </c>
      <c r="I30" s="16">
        <v>1156556</v>
      </c>
      <c r="J30" s="17">
        <f t="shared" si="0"/>
        <v>-5.5844135700425235E-2</v>
      </c>
      <c r="K30" s="16">
        <f t="shared" si="1"/>
        <v>-68407</v>
      </c>
      <c r="L30" s="18">
        <f t="shared" si="5"/>
        <v>0.36267111195568258</v>
      </c>
    </row>
    <row r="31" spans="2:16" x14ac:dyDescent="0.25">
      <c r="B31" s="284"/>
      <c r="C31" s="286"/>
      <c r="D31" s="19" t="s">
        <v>47</v>
      </c>
      <c r="E31" s="20">
        <v>254312</v>
      </c>
      <c r="F31" s="20">
        <v>858220</v>
      </c>
      <c r="G31" s="20">
        <v>871300</v>
      </c>
      <c r="H31" s="20">
        <v>895588</v>
      </c>
      <c r="I31" s="20">
        <v>931129</v>
      </c>
      <c r="J31" s="62">
        <f>I31/H31-1</f>
        <v>3.968454244585673E-2</v>
      </c>
      <c r="K31" s="20">
        <f t="shared" si="1"/>
        <v>35541</v>
      </c>
      <c r="L31" s="63">
        <f>I31/$I$29</f>
        <v>0.29198204825722468</v>
      </c>
    </row>
    <row r="32" spans="2:16" x14ac:dyDescent="0.25">
      <c r="B32" s="284"/>
      <c r="C32" s="286"/>
      <c r="D32" s="19" t="s">
        <v>48</v>
      </c>
      <c r="E32" s="20">
        <v>8689</v>
      </c>
      <c r="F32" s="20">
        <v>11471</v>
      </c>
      <c r="G32" s="20">
        <v>10514</v>
      </c>
      <c r="H32" s="20">
        <v>12513</v>
      </c>
      <c r="I32" s="20">
        <v>13153</v>
      </c>
      <c r="J32" s="62">
        <f t="shared" ref="J32:J41" si="6">I32/H32-1</f>
        <v>5.11468073203869E-2</v>
      </c>
      <c r="K32" s="20">
        <f t="shared" si="1"/>
        <v>640</v>
      </c>
      <c r="L32" s="63">
        <f t="shared" ref="L32:L39" si="7">I32/$I$29</f>
        <v>4.124498195982808E-3</v>
      </c>
    </row>
    <row r="33" spans="2:12" x14ac:dyDescent="0.25">
      <c r="B33" s="284"/>
      <c r="C33" s="286"/>
      <c r="D33" s="19" t="s">
        <v>49</v>
      </c>
      <c r="E33" s="20">
        <v>6598</v>
      </c>
      <c r="F33" s="20">
        <v>137368</v>
      </c>
      <c r="G33" s="20">
        <v>132622</v>
      </c>
      <c r="H33" s="20">
        <v>99510</v>
      </c>
      <c r="I33" s="20">
        <v>107220</v>
      </c>
      <c r="J33" s="62">
        <f t="shared" si="6"/>
        <v>7.7479650286403468E-2</v>
      </c>
      <c r="K33" s="20">
        <f t="shared" si="1"/>
        <v>7710</v>
      </c>
      <c r="L33" s="63">
        <f t="shared" si="7"/>
        <v>3.3621888282009939E-2</v>
      </c>
    </row>
    <row r="34" spans="2:12" x14ac:dyDescent="0.25">
      <c r="B34" s="284"/>
      <c r="C34" s="286"/>
      <c r="D34" s="19" t="s">
        <v>50</v>
      </c>
      <c r="E34" s="20">
        <v>225677</v>
      </c>
      <c r="F34" s="20">
        <v>417659</v>
      </c>
      <c r="G34" s="20">
        <v>454413</v>
      </c>
      <c r="H34" s="20">
        <v>532065</v>
      </c>
      <c r="I34" s="20">
        <v>528377</v>
      </c>
      <c r="J34" s="62">
        <f t="shared" si="6"/>
        <v>-6.9314839352334623E-3</v>
      </c>
      <c r="K34" s="20">
        <f t="shared" si="1"/>
        <v>-3688</v>
      </c>
      <c r="L34" s="63">
        <f t="shared" si="7"/>
        <v>0.1656876745456404</v>
      </c>
    </row>
    <row r="35" spans="2:12" x14ac:dyDescent="0.25">
      <c r="B35" s="284"/>
      <c r="C35" s="286"/>
      <c r="D35" s="19" t="s">
        <v>51</v>
      </c>
      <c r="E35" s="20">
        <v>5672</v>
      </c>
      <c r="F35" s="20">
        <v>10710</v>
      </c>
      <c r="G35" s="20">
        <v>9594</v>
      </c>
      <c r="H35" s="20">
        <v>10140</v>
      </c>
      <c r="I35" s="20">
        <v>9995</v>
      </c>
      <c r="J35" s="62">
        <f t="shared" si="6"/>
        <v>-1.429980276134124E-2</v>
      </c>
      <c r="K35" s="20">
        <f t="shared" si="1"/>
        <v>-145</v>
      </c>
      <c r="L35" s="63">
        <f t="shared" si="7"/>
        <v>3.1342172484488838E-3</v>
      </c>
    </row>
    <row r="36" spans="2:12" x14ac:dyDescent="0.25">
      <c r="B36" s="284"/>
      <c r="C36" s="286"/>
      <c r="D36" s="19" t="s">
        <v>52</v>
      </c>
      <c r="E36" s="20">
        <v>75700</v>
      </c>
      <c r="F36" s="20">
        <v>99960</v>
      </c>
      <c r="G36" s="20">
        <v>125973</v>
      </c>
      <c r="H36" s="20">
        <v>138511</v>
      </c>
      <c r="I36" s="20">
        <v>152631</v>
      </c>
      <c r="J36" s="62">
        <f t="shared" si="6"/>
        <v>0.10194136205788706</v>
      </c>
      <c r="K36" s="20">
        <f t="shared" si="1"/>
        <v>14120</v>
      </c>
      <c r="L36" s="63">
        <f t="shared" si="7"/>
        <v>4.7861802185893108E-2</v>
      </c>
    </row>
    <row r="37" spans="2:12" x14ac:dyDescent="0.25">
      <c r="B37" s="284"/>
      <c r="C37" s="286"/>
      <c r="D37" s="19" t="s">
        <v>53</v>
      </c>
      <c r="E37" s="20">
        <v>31224</v>
      </c>
      <c r="F37" s="20">
        <v>43286</v>
      </c>
      <c r="G37" s="20">
        <v>40407</v>
      </c>
      <c r="H37" s="20">
        <v>45242</v>
      </c>
      <c r="I37" s="20">
        <v>49837</v>
      </c>
      <c r="J37" s="62">
        <f t="shared" si="6"/>
        <v>0.10156491755448482</v>
      </c>
      <c r="K37" s="20">
        <f t="shared" si="1"/>
        <v>4595</v>
      </c>
      <c r="L37" s="63">
        <f t="shared" si="7"/>
        <v>1.5627812407298353E-2</v>
      </c>
    </row>
    <row r="38" spans="2:12" x14ac:dyDescent="0.25">
      <c r="B38" s="284"/>
      <c r="C38" s="286"/>
      <c r="D38" s="19" t="s">
        <v>54</v>
      </c>
      <c r="E38" s="20">
        <v>61086</v>
      </c>
      <c r="F38" s="20">
        <v>159520</v>
      </c>
      <c r="G38" s="20">
        <v>166431</v>
      </c>
      <c r="H38" s="20">
        <v>173767</v>
      </c>
      <c r="I38" s="20">
        <v>184020</v>
      </c>
      <c r="J38" s="21">
        <f t="shared" si="6"/>
        <v>5.9004298859967719E-2</v>
      </c>
      <c r="K38" s="20">
        <f t="shared" si="1"/>
        <v>10253</v>
      </c>
      <c r="L38" s="22">
        <f t="shared" si="7"/>
        <v>5.770471816503888E-2</v>
      </c>
    </row>
    <row r="39" spans="2:12" x14ac:dyDescent="0.25">
      <c r="B39" s="284"/>
      <c r="C39" s="287"/>
      <c r="D39" s="23" t="s">
        <v>55</v>
      </c>
      <c r="E39" s="71">
        <v>21369</v>
      </c>
      <c r="F39" s="71">
        <v>47872</v>
      </c>
      <c r="G39" s="71">
        <v>57578</v>
      </c>
      <c r="H39" s="71">
        <v>62500</v>
      </c>
      <c r="I39" s="71">
        <v>56076</v>
      </c>
      <c r="J39" s="25">
        <f t="shared" si="6"/>
        <v>-0.10278399999999999</v>
      </c>
      <c r="K39" s="71">
        <f t="shared" si="1"/>
        <v>-6424</v>
      </c>
      <c r="L39" s="47">
        <f t="shared" si="7"/>
        <v>1.7584228756780351E-2</v>
      </c>
    </row>
    <row r="40" spans="2:12" x14ac:dyDescent="0.25">
      <c r="B40" s="284"/>
      <c r="C40" s="300" t="s">
        <v>22</v>
      </c>
      <c r="D40" s="67" t="s">
        <v>45</v>
      </c>
      <c r="E40" s="75">
        <v>5.5277377713767537</v>
      </c>
      <c r="F40" s="75">
        <v>6.5127608323799944</v>
      </c>
      <c r="G40" s="75">
        <v>6.7732592468560249</v>
      </c>
      <c r="H40" s="75">
        <v>6.644784296107721</v>
      </c>
      <c r="I40" s="75">
        <v>6.5437946693315219</v>
      </c>
      <c r="J40" s="69">
        <f t="shared" si="6"/>
        <v>-1.5198330340889354E-2</v>
      </c>
      <c r="K40" s="75">
        <f t="shared" si="1"/>
        <v>-0.10098962677619916</v>
      </c>
      <c r="L40" s="69"/>
    </row>
    <row r="41" spans="2:12" x14ac:dyDescent="0.25">
      <c r="B41" s="284"/>
      <c r="C41" s="301"/>
      <c r="D41" s="26" t="s">
        <v>46</v>
      </c>
      <c r="E41" s="35">
        <v>5.8762640210740988</v>
      </c>
      <c r="F41" s="35">
        <v>7.1580594869057226</v>
      </c>
      <c r="G41" s="35">
        <v>7.3515560678412646</v>
      </c>
      <c r="H41" s="35">
        <v>7.3441230252705418</v>
      </c>
      <c r="I41" s="35">
        <v>7.4602077017351478</v>
      </c>
      <c r="J41" s="36">
        <f t="shared" si="6"/>
        <v>1.5806472204396238E-2</v>
      </c>
      <c r="K41" s="37">
        <f t="shared" si="1"/>
        <v>0.11608467646460596</v>
      </c>
      <c r="L41" s="38"/>
    </row>
    <row r="42" spans="2:12" x14ac:dyDescent="0.25">
      <c r="B42" s="284"/>
      <c r="C42" s="301"/>
      <c r="D42" s="4" t="s">
        <v>47</v>
      </c>
      <c r="E42" s="39">
        <v>6.0443979654893756</v>
      </c>
      <c r="F42" s="39">
        <v>7.167841512711723</v>
      </c>
      <c r="G42" s="39">
        <v>7.7222369937073472</v>
      </c>
      <c r="H42" s="39">
        <v>7.3925116386568499</v>
      </c>
      <c r="I42" s="39">
        <v>7.2999952960361263</v>
      </c>
      <c r="J42" s="76">
        <f t="shared" si="0"/>
        <v>-1.2514872771648866E-2</v>
      </c>
      <c r="K42" s="41">
        <f t="shared" si="1"/>
        <v>-9.2516342620723613E-2</v>
      </c>
      <c r="L42" s="77"/>
    </row>
    <row r="43" spans="2:12" x14ac:dyDescent="0.25">
      <c r="B43" s="284"/>
      <c r="C43" s="301"/>
      <c r="D43" s="4" t="s">
        <v>48</v>
      </c>
      <c r="E43" s="39">
        <v>4.7274211099020675</v>
      </c>
      <c r="F43" s="39">
        <v>4.897950469684031</v>
      </c>
      <c r="G43" s="39">
        <v>3.7549999999999999</v>
      </c>
      <c r="H43" s="39">
        <v>4.9892344497607652</v>
      </c>
      <c r="I43" s="39">
        <v>4.8986964618249536</v>
      </c>
      <c r="J43" s="76">
        <f t="shared" si="0"/>
        <v>-1.8146669363303447E-2</v>
      </c>
      <c r="K43" s="41">
        <f t="shared" si="1"/>
        <v>-9.0537987935811692E-2</v>
      </c>
      <c r="L43" s="77"/>
    </row>
    <row r="44" spans="2:12" x14ac:dyDescent="0.25">
      <c r="B44" s="284"/>
      <c r="C44" s="301"/>
      <c r="D44" s="4" t="s">
        <v>49</v>
      </c>
      <c r="E44" s="39">
        <v>2.7734342160571668</v>
      </c>
      <c r="F44" s="39">
        <v>5.606170672978819</v>
      </c>
      <c r="G44" s="39">
        <v>5.7056444673894342</v>
      </c>
      <c r="H44" s="39">
        <v>5.9049370994540711</v>
      </c>
      <c r="I44" s="39">
        <v>6.1261570106273568</v>
      </c>
      <c r="J44" s="76">
        <f t="shared" si="0"/>
        <v>3.7463550829988979E-2</v>
      </c>
      <c r="K44" s="41">
        <f t="shared" si="1"/>
        <v>0.22121991117328577</v>
      </c>
      <c r="L44" s="77"/>
    </row>
    <row r="45" spans="2:12" x14ac:dyDescent="0.25">
      <c r="B45" s="284"/>
      <c r="C45" s="301"/>
      <c r="D45" s="4" t="s">
        <v>50</v>
      </c>
      <c r="E45" s="39">
        <v>5.4281900180396869</v>
      </c>
      <c r="F45" s="39">
        <v>5.6479330349294781</v>
      </c>
      <c r="G45" s="39">
        <v>6.1112336431001788</v>
      </c>
      <c r="H45" s="39">
        <v>5.9086820362473347</v>
      </c>
      <c r="I45" s="39">
        <v>5.6655729619026172</v>
      </c>
      <c r="J45" s="76">
        <f t="shared" si="0"/>
        <v>-4.1144382597226081E-2</v>
      </c>
      <c r="K45" s="41">
        <f t="shared" si="1"/>
        <v>-0.24310907434471751</v>
      </c>
      <c r="L45" s="77"/>
    </row>
    <row r="46" spans="2:12" x14ac:dyDescent="0.25">
      <c r="B46" s="284"/>
      <c r="C46" s="301"/>
      <c r="D46" s="4" t="s">
        <v>51</v>
      </c>
      <c r="E46" s="39">
        <v>2.3360790774299836</v>
      </c>
      <c r="F46" s="39">
        <v>2.5052631578947366</v>
      </c>
      <c r="G46" s="39">
        <v>2.2105990783410139</v>
      </c>
      <c r="H46" s="39">
        <v>2.2077073807968648</v>
      </c>
      <c r="I46" s="39">
        <v>2.7481440747869121</v>
      </c>
      <c r="J46" s="76">
        <f t="shared" si="0"/>
        <v>0.24479543742566934</v>
      </c>
      <c r="K46" s="41">
        <f t="shared" si="1"/>
        <v>0.54043669399004735</v>
      </c>
      <c r="L46" s="77"/>
    </row>
    <row r="47" spans="2:12" x14ac:dyDescent="0.25">
      <c r="B47" s="284"/>
      <c r="C47" s="301"/>
      <c r="D47" s="4" t="s">
        <v>52</v>
      </c>
      <c r="E47" s="39">
        <v>7.1026458997935826</v>
      </c>
      <c r="F47" s="39">
        <v>6.4427972929423136</v>
      </c>
      <c r="G47" s="39">
        <v>5.7923947029611922</v>
      </c>
      <c r="H47" s="39">
        <v>6.7274272669872266</v>
      </c>
      <c r="I47" s="39">
        <v>5.9447322297955205</v>
      </c>
      <c r="J47" s="76">
        <f t="shared" si="0"/>
        <v>-0.1163438869168516</v>
      </c>
      <c r="K47" s="41">
        <f t="shared" si="1"/>
        <v>-0.78269503719170608</v>
      </c>
      <c r="L47" s="77"/>
    </row>
    <row r="48" spans="2:12" x14ac:dyDescent="0.25">
      <c r="B48" s="284"/>
      <c r="C48" s="301"/>
      <c r="D48" s="4" t="s">
        <v>53</v>
      </c>
      <c r="E48" s="39">
        <v>2.1686345325739684</v>
      </c>
      <c r="F48" s="39">
        <v>2.3937399767737655</v>
      </c>
      <c r="G48" s="39">
        <v>2.4037477691850091</v>
      </c>
      <c r="H48" s="39">
        <v>2.0914386094674557</v>
      </c>
      <c r="I48" s="39">
        <v>2.0875884890880911</v>
      </c>
      <c r="J48" s="76">
        <f t="shared" si="0"/>
        <v>-1.8408957173956519E-3</v>
      </c>
      <c r="K48" s="41">
        <f t="shared" si="1"/>
        <v>-3.8501203793646077E-3</v>
      </c>
      <c r="L48" s="77"/>
    </row>
    <row r="49" spans="2:12" x14ac:dyDescent="0.25">
      <c r="B49" s="284"/>
      <c r="C49" s="301"/>
      <c r="D49" s="4" t="s">
        <v>54</v>
      </c>
      <c r="E49" s="39">
        <v>5.9776886192386733</v>
      </c>
      <c r="F49" s="39">
        <v>6.9023408766388297</v>
      </c>
      <c r="G49" s="39">
        <v>6.8557834898665346</v>
      </c>
      <c r="H49" s="39">
        <v>6.9805567830313739</v>
      </c>
      <c r="I49" s="39">
        <v>6.848784844988649</v>
      </c>
      <c r="J49" s="40">
        <f t="shared" si="0"/>
        <v>-1.8876995365619154E-2</v>
      </c>
      <c r="K49" s="41">
        <f t="shared" si="1"/>
        <v>-0.13177193804272491</v>
      </c>
      <c r="L49" s="42"/>
    </row>
    <row r="50" spans="2:12" x14ac:dyDescent="0.25">
      <c r="B50" s="284"/>
      <c r="C50" s="302"/>
      <c r="D50" s="32" t="s">
        <v>55</v>
      </c>
      <c r="E50" s="78">
        <v>4.0695105694153497</v>
      </c>
      <c r="F50" s="78">
        <v>5.2815533980582527</v>
      </c>
      <c r="G50" s="78">
        <v>6.055742532604123</v>
      </c>
      <c r="H50" s="78">
        <v>5.3236797274275975</v>
      </c>
      <c r="I50" s="78">
        <v>4.9858628967724723</v>
      </c>
      <c r="J50" s="65">
        <f t="shared" si="0"/>
        <v>-6.3455513470258684E-2</v>
      </c>
      <c r="K50" s="79">
        <f t="shared" si="1"/>
        <v>-0.33781683065512524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0.4224</v>
      </c>
      <c r="F51" s="69">
        <v>0.76800000000000002</v>
      </c>
      <c r="G51" s="69">
        <v>19.441400000000002</v>
      </c>
      <c r="H51" s="69">
        <v>19.694900000000001</v>
      </c>
      <c r="I51" s="69">
        <v>20.112700000000004</v>
      </c>
      <c r="J51" s="69">
        <f t="shared" si="0"/>
        <v>2.1213613676637211E-2</v>
      </c>
      <c r="K51" s="75">
        <f t="shared" ref="K51" si="8">(I51-H51)*100</f>
        <v>41.780000000000328</v>
      </c>
      <c r="L51" s="69"/>
    </row>
    <row r="52" spans="2:12" x14ac:dyDescent="0.25">
      <c r="B52" s="284"/>
      <c r="C52" s="293"/>
      <c r="D52" s="15" t="s">
        <v>46</v>
      </c>
      <c r="E52" s="18">
        <v>0.49420000000000003</v>
      </c>
      <c r="F52" s="18">
        <v>0.86370000000000002</v>
      </c>
      <c r="G52" s="18">
        <v>0.86620000000000008</v>
      </c>
      <c r="H52" s="18">
        <v>0.85230000000000006</v>
      </c>
      <c r="I52" s="18">
        <v>0.84200000000000008</v>
      </c>
      <c r="J52" s="17">
        <f t="shared" si="0"/>
        <v>-1.208494661504167E-2</v>
      </c>
      <c r="K52" s="44">
        <f>(I52-H52)*100</f>
        <v>-1.0299999999999976</v>
      </c>
      <c r="L52" s="18"/>
    </row>
    <row r="53" spans="2:12" x14ac:dyDescent="0.25">
      <c r="B53" s="284"/>
      <c r="C53" s="293"/>
      <c r="D53" s="19" t="s">
        <v>47</v>
      </c>
      <c r="E53" s="63">
        <v>0.31109999999999999</v>
      </c>
      <c r="F53" s="63">
        <v>0.70909999999999995</v>
      </c>
      <c r="G53" s="63">
        <v>0.75749999999999995</v>
      </c>
      <c r="H53" s="63">
        <v>0.75879999999999992</v>
      </c>
      <c r="I53" s="63">
        <v>0.81150000000000011</v>
      </c>
      <c r="J53" s="62">
        <f t="shared" si="0"/>
        <v>6.9451765946231259E-2</v>
      </c>
      <c r="K53" s="46">
        <f t="shared" ref="K53:K61" si="9">(I53-H53)*100</f>
        <v>5.2700000000000191</v>
      </c>
      <c r="L53" s="63"/>
    </row>
    <row r="54" spans="2:12" x14ac:dyDescent="0.25">
      <c r="B54" s="284"/>
      <c r="C54" s="293"/>
      <c r="D54" s="19" t="s">
        <v>48</v>
      </c>
      <c r="E54" s="63">
        <v>0.34950000000000003</v>
      </c>
      <c r="F54" s="63">
        <v>0.43840000000000001</v>
      </c>
      <c r="G54" s="63">
        <v>0.44450000000000001</v>
      </c>
      <c r="H54" s="63">
        <v>0.44259999999999999</v>
      </c>
      <c r="I54" s="63">
        <v>0.4632</v>
      </c>
      <c r="J54" s="62">
        <f t="shared" si="0"/>
        <v>4.6543154089471406E-2</v>
      </c>
      <c r="K54" s="46">
        <f t="shared" si="9"/>
        <v>2.0600000000000005</v>
      </c>
      <c r="L54" s="63"/>
    </row>
    <row r="55" spans="2:12" x14ac:dyDescent="0.25">
      <c r="B55" s="284"/>
      <c r="C55" s="293"/>
      <c r="D55" s="19" t="s">
        <v>49</v>
      </c>
      <c r="E55" s="63">
        <v>4.9800000000000004E-2</v>
      </c>
      <c r="F55" s="63">
        <v>0.97129999999999994</v>
      </c>
      <c r="G55" s="63">
        <v>1.0004999999999999</v>
      </c>
      <c r="H55" s="63">
        <v>0.74549999999999994</v>
      </c>
      <c r="I55" s="63">
        <v>0.74930000000000008</v>
      </c>
      <c r="J55" s="62">
        <f t="shared" si="0"/>
        <v>5.0972501676729287E-3</v>
      </c>
      <c r="K55" s="46">
        <f t="shared" si="9"/>
        <v>0.38000000000001366</v>
      </c>
      <c r="L55" s="63"/>
    </row>
    <row r="56" spans="2:12" x14ac:dyDescent="0.25">
      <c r="B56" s="284"/>
      <c r="C56" s="293"/>
      <c r="D56" s="19" t="s">
        <v>50</v>
      </c>
      <c r="E56" s="63">
        <v>0.53280000000000005</v>
      </c>
      <c r="F56" s="63">
        <v>0.7229000000000001</v>
      </c>
      <c r="G56" s="63">
        <v>0.75970000000000004</v>
      </c>
      <c r="H56" s="63">
        <v>0.85219999999999996</v>
      </c>
      <c r="I56" s="63">
        <v>0.84770000000000001</v>
      </c>
      <c r="J56" s="62">
        <f t="shared" si="0"/>
        <v>-5.2804505984510586E-3</v>
      </c>
      <c r="K56" s="46">
        <f t="shared" si="9"/>
        <v>-0.44999999999999485</v>
      </c>
      <c r="L56" s="63"/>
    </row>
    <row r="57" spans="2:12" x14ac:dyDescent="0.25">
      <c r="B57" s="284"/>
      <c r="C57" s="293"/>
      <c r="D57" s="19" t="s">
        <v>51</v>
      </c>
      <c r="E57" s="63">
        <v>0.39350000000000002</v>
      </c>
      <c r="F57" s="63">
        <v>0.52110000000000001</v>
      </c>
      <c r="G57" s="63">
        <v>0.46679999999999999</v>
      </c>
      <c r="H57" s="63">
        <v>0.48599999999999999</v>
      </c>
      <c r="I57" s="63">
        <v>0.47909999999999997</v>
      </c>
      <c r="J57" s="62">
        <f t="shared" si="0"/>
        <v>-1.4197530864197616E-2</v>
      </c>
      <c r="K57" s="46">
        <f t="shared" si="9"/>
        <v>-0.69000000000000172</v>
      </c>
      <c r="L57" s="63"/>
    </row>
    <row r="58" spans="2:12" x14ac:dyDescent="0.25">
      <c r="B58" s="284"/>
      <c r="C58" s="293"/>
      <c r="D58" s="19" t="s">
        <v>52</v>
      </c>
      <c r="E58" s="63">
        <v>0.76500000000000001</v>
      </c>
      <c r="F58" s="63">
        <v>0.69299999999999995</v>
      </c>
      <c r="G58" s="63">
        <v>0.84819999999999995</v>
      </c>
      <c r="H58" s="63">
        <v>0.93140000000000001</v>
      </c>
      <c r="I58" s="63">
        <v>1.0691999999999999</v>
      </c>
      <c r="J58" s="62">
        <f t="shared" si="0"/>
        <v>0.14794932359888335</v>
      </c>
      <c r="K58" s="46">
        <f t="shared" si="9"/>
        <v>13.779999999999992</v>
      </c>
      <c r="L58" s="63"/>
    </row>
    <row r="59" spans="2:12" x14ac:dyDescent="0.25">
      <c r="B59" s="284"/>
      <c r="C59" s="293"/>
      <c r="D59" s="19" t="s">
        <v>53</v>
      </c>
      <c r="E59" s="63">
        <v>0.42359999999999998</v>
      </c>
      <c r="F59" s="63">
        <v>0.52890000000000004</v>
      </c>
      <c r="G59" s="63">
        <v>0.49259999999999998</v>
      </c>
      <c r="H59" s="63">
        <v>0.52629999999999999</v>
      </c>
      <c r="I59" s="63">
        <v>0.60099999999999998</v>
      </c>
      <c r="J59" s="62">
        <f t="shared" si="0"/>
        <v>0.14193425802774073</v>
      </c>
      <c r="K59" s="46">
        <f t="shared" si="9"/>
        <v>7.4699999999999989</v>
      </c>
      <c r="L59" s="63"/>
    </row>
    <row r="60" spans="2:12" x14ac:dyDescent="0.25">
      <c r="B60" s="284"/>
      <c r="C60" s="293"/>
      <c r="D60" s="19" t="s">
        <v>54</v>
      </c>
      <c r="E60" s="22">
        <v>0.39960000000000001</v>
      </c>
      <c r="F60" s="22">
        <v>0.80249999999999999</v>
      </c>
      <c r="G60" s="22">
        <v>0.83689999999999998</v>
      </c>
      <c r="H60" s="22">
        <v>0.87379999999999991</v>
      </c>
      <c r="I60" s="22">
        <v>0.91370000000000007</v>
      </c>
      <c r="J60" s="21">
        <f t="shared" si="0"/>
        <v>4.5662623025864324E-2</v>
      </c>
      <c r="K60" s="46">
        <f t="shared" si="9"/>
        <v>3.9900000000000158</v>
      </c>
      <c r="L60" s="22"/>
    </row>
    <row r="61" spans="2:12" x14ac:dyDescent="0.25">
      <c r="B61" s="284"/>
      <c r="C61" s="294"/>
      <c r="D61" s="23" t="s">
        <v>55</v>
      </c>
      <c r="E61" s="47">
        <v>0.24789999999999998</v>
      </c>
      <c r="F61" s="47">
        <v>0.50580000000000003</v>
      </c>
      <c r="G61" s="47">
        <v>0.60840000000000005</v>
      </c>
      <c r="H61" s="47">
        <v>0.6552</v>
      </c>
      <c r="I61" s="47">
        <v>0.58260000000000001</v>
      </c>
      <c r="J61" s="25">
        <f t="shared" si="0"/>
        <v>-0.11080586080586086</v>
      </c>
      <c r="K61" s="80">
        <f t="shared" si="9"/>
        <v>-7.26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94967</v>
      </c>
      <c r="F62" s="68">
        <v>124574</v>
      </c>
      <c r="G62" s="68">
        <v>123897</v>
      </c>
      <c r="H62" s="68">
        <v>127527</v>
      </c>
      <c r="I62" s="68">
        <v>124520</v>
      </c>
      <c r="J62" s="69">
        <f t="shared" si="0"/>
        <v>-2.3579320457628561E-2</v>
      </c>
      <c r="K62" s="68">
        <f t="shared" ref="K62:K63" si="10">I62-H62</f>
        <v>-3007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36110</v>
      </c>
      <c r="F63" s="27">
        <v>44069</v>
      </c>
      <c r="G63" s="27">
        <v>44891</v>
      </c>
      <c r="H63" s="27">
        <v>46362</v>
      </c>
      <c r="I63" s="27">
        <v>44311</v>
      </c>
      <c r="J63" s="36">
        <f t="shared" si="0"/>
        <v>-4.4238816271946813E-2</v>
      </c>
      <c r="K63" s="27">
        <f t="shared" si="10"/>
        <v>-2051</v>
      </c>
      <c r="L63" s="38">
        <f t="shared" si="11"/>
        <v>0.35585448120783808</v>
      </c>
    </row>
    <row r="64" spans="2:12" x14ac:dyDescent="0.25">
      <c r="B64" s="284"/>
      <c r="C64" s="297"/>
      <c r="D64" s="4" t="s">
        <v>47</v>
      </c>
      <c r="E64" s="29">
        <v>26368</v>
      </c>
      <c r="F64" s="29">
        <v>39041</v>
      </c>
      <c r="G64" s="29">
        <v>37104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0.29726148409893993</v>
      </c>
    </row>
    <row r="65" spans="2:12" x14ac:dyDescent="0.25">
      <c r="B65" s="284"/>
      <c r="C65" s="297"/>
      <c r="D65" s="4" t="s">
        <v>48</v>
      </c>
      <c r="E65" s="29">
        <v>802</v>
      </c>
      <c r="F65" s="29">
        <v>844</v>
      </c>
      <c r="G65" s="29">
        <v>763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7.3562479922903955E-3</v>
      </c>
    </row>
    <row r="66" spans="2:12" x14ac:dyDescent="0.25">
      <c r="B66" s="284"/>
      <c r="C66" s="297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3.7070350144555092E-2</v>
      </c>
    </row>
    <row r="67" spans="2:12" x14ac:dyDescent="0.25">
      <c r="B67" s="284"/>
      <c r="C67" s="297"/>
      <c r="D67" s="4" t="s">
        <v>50</v>
      </c>
      <c r="E67" s="29">
        <v>13664</v>
      </c>
      <c r="F67" s="29">
        <v>18637</v>
      </c>
      <c r="G67" s="29">
        <v>19295</v>
      </c>
      <c r="H67" s="29">
        <v>20140</v>
      </c>
      <c r="I67" s="29">
        <v>20107</v>
      </c>
      <c r="J67" s="76">
        <f t="shared" si="12"/>
        <v>-1.6385302879841079E-3</v>
      </c>
      <c r="K67" s="29">
        <f t="shared" si="13"/>
        <v>-33</v>
      </c>
      <c r="L67" s="77">
        <f t="shared" si="14"/>
        <v>0.1614760681015098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5.4047542563443627E-3</v>
      </c>
    </row>
    <row r="69" spans="2:12" x14ac:dyDescent="0.25">
      <c r="B69" s="284"/>
      <c r="C69" s="297"/>
      <c r="D69" s="4" t="s">
        <v>52</v>
      </c>
      <c r="E69" s="29">
        <v>3192</v>
      </c>
      <c r="F69" s="29">
        <v>4653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3.6982010921940249E-2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2640</v>
      </c>
      <c r="G70" s="29">
        <v>2646</v>
      </c>
      <c r="H70" s="29">
        <v>2773</v>
      </c>
      <c r="I70" s="29">
        <v>2675</v>
      </c>
      <c r="J70" s="76">
        <f t="shared" si="12"/>
        <v>-3.5340786152181725E-2</v>
      </c>
      <c r="K70" s="29">
        <f t="shared" si="13"/>
        <v>-98</v>
      </c>
      <c r="L70" s="77">
        <f t="shared" si="14"/>
        <v>2.1482492772245423E-2</v>
      </c>
    </row>
    <row r="71" spans="2:12" x14ac:dyDescent="0.25">
      <c r="B71" s="284"/>
      <c r="C71" s="297"/>
      <c r="D71" s="4" t="s">
        <v>54</v>
      </c>
      <c r="E71" s="29">
        <v>4931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5.2176357211692899E-2</v>
      </c>
    </row>
    <row r="72" spans="2:12" x14ac:dyDescent="0.25">
      <c r="B72" s="285"/>
      <c r="C72" s="298"/>
      <c r="D72" s="32" t="s">
        <v>55</v>
      </c>
      <c r="E72" s="73">
        <v>2781</v>
      </c>
      <c r="F72" s="73">
        <v>3053</v>
      </c>
      <c r="G72" s="73">
        <v>3053</v>
      </c>
      <c r="H72" s="73">
        <v>3077</v>
      </c>
      <c r="I72" s="73">
        <v>3105</v>
      </c>
      <c r="J72" s="65">
        <f t="shared" si="12"/>
        <v>9.0997725056873868E-3</v>
      </c>
      <c r="K72" s="73">
        <f t="shared" si="13"/>
        <v>28</v>
      </c>
      <c r="L72" s="56">
        <f t="shared" si="14"/>
        <v>2.4935753292643751E-2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233</v>
      </c>
      <c r="F79" s="13" t="s">
        <v>234</v>
      </c>
      <c r="G79" s="13" t="s">
        <v>235</v>
      </c>
      <c r="H79" s="13" t="s">
        <v>236</v>
      </c>
      <c r="I79" s="13" t="s">
        <v>237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julio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745750</v>
      </c>
      <c r="F80" s="68">
        <v>2658818</v>
      </c>
      <c r="G80" s="68">
        <v>2977282</v>
      </c>
      <c r="H80" s="68">
        <v>3166417</v>
      </c>
      <c r="I80" s="68">
        <v>3154023</v>
      </c>
      <c r="J80" s="69">
        <f t="shared" ref="J80:J81" si="15">I80/H80-1</f>
        <v>-3.9142033408738897E-3</v>
      </c>
      <c r="K80" s="68">
        <f t="shared" ref="K80:K81" si="16">I80-H80</f>
        <v>-12394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281997</v>
      </c>
      <c r="F81" s="16">
        <v>993053</v>
      </c>
      <c r="G81" s="16">
        <v>1080016</v>
      </c>
      <c r="H81" s="16">
        <v>1125712</v>
      </c>
      <c r="I81" s="16">
        <v>1072395</v>
      </c>
      <c r="J81" s="18">
        <f t="shared" si="15"/>
        <v>-4.736291342723542E-2</v>
      </c>
      <c r="K81" s="16">
        <f t="shared" si="16"/>
        <v>-53317</v>
      </c>
      <c r="L81" s="18">
        <f t="shared" si="17"/>
        <v>0.34000861756556627</v>
      </c>
      <c r="M81" s="81"/>
    </row>
    <row r="82" spans="2:13" x14ac:dyDescent="0.25">
      <c r="B82" s="284"/>
      <c r="C82" s="286"/>
      <c r="D82" s="19" t="s">
        <v>47</v>
      </c>
      <c r="E82" s="20">
        <v>123433</v>
      </c>
      <c r="F82" s="20">
        <v>692851</v>
      </c>
      <c r="G82" s="20">
        <v>750730</v>
      </c>
      <c r="H82" s="20">
        <v>796046</v>
      </c>
      <c r="I82" s="20">
        <v>823796</v>
      </c>
      <c r="J82" s="63">
        <f>I82/H82-1</f>
        <v>3.4859794534486621E-2</v>
      </c>
      <c r="K82" s="20">
        <f>I82-H82</f>
        <v>27750</v>
      </c>
      <c r="L82" s="63">
        <f>I82/$I$80</f>
        <v>0.26118896406272246</v>
      </c>
      <c r="M82" s="81"/>
    </row>
    <row r="83" spans="2:13" x14ac:dyDescent="0.25">
      <c r="B83" s="284"/>
      <c r="C83" s="286"/>
      <c r="D83" s="19" t="s">
        <v>48</v>
      </c>
      <c r="E83" s="20">
        <v>6896</v>
      </c>
      <c r="F83" s="20">
        <v>19165</v>
      </c>
      <c r="G83" s="20">
        <v>30246</v>
      </c>
      <c r="H83" s="20">
        <v>25739</v>
      </c>
      <c r="I83" s="20">
        <v>24470</v>
      </c>
      <c r="J83" s="63">
        <f t="shared" ref="J83:J136" si="18">I83/H83-1</f>
        <v>-4.9302614709196169E-2</v>
      </c>
      <c r="K83" s="20">
        <f t="shared" ref="K83:K112" si="19">I83-H83</f>
        <v>-1269</v>
      </c>
      <c r="L83" s="63">
        <f t="shared" ref="L83:L90" si="20">I83/$I$80</f>
        <v>7.7583454527757091E-3</v>
      </c>
      <c r="M83" s="81"/>
    </row>
    <row r="84" spans="2:13" x14ac:dyDescent="0.25">
      <c r="B84" s="284"/>
      <c r="C84" s="286"/>
      <c r="D84" s="19" t="s">
        <v>49</v>
      </c>
      <c r="E84" s="20">
        <v>19378</v>
      </c>
      <c r="F84" s="20">
        <v>91869</v>
      </c>
      <c r="G84" s="20">
        <v>109900</v>
      </c>
      <c r="H84" s="20">
        <v>133707</v>
      </c>
      <c r="I84" s="20">
        <v>111695</v>
      </c>
      <c r="J84" s="63">
        <f t="shared" si="18"/>
        <v>-0.16462862826927538</v>
      </c>
      <c r="K84" s="20">
        <f t="shared" si="19"/>
        <v>-22012</v>
      </c>
      <c r="L84" s="63">
        <f t="shared" si="20"/>
        <v>3.5413502057530973E-2</v>
      </c>
      <c r="M84" s="81"/>
    </row>
    <row r="85" spans="2:13" x14ac:dyDescent="0.25">
      <c r="B85" s="284"/>
      <c r="C85" s="286"/>
      <c r="D85" s="19" t="s">
        <v>50</v>
      </c>
      <c r="E85" s="20">
        <v>111657</v>
      </c>
      <c r="F85" s="20">
        <v>395281</v>
      </c>
      <c r="G85" s="20">
        <v>453294</v>
      </c>
      <c r="H85" s="20">
        <v>524679</v>
      </c>
      <c r="I85" s="20">
        <v>537199</v>
      </c>
      <c r="J85" s="63">
        <f t="shared" si="18"/>
        <v>2.3862209084030361E-2</v>
      </c>
      <c r="K85" s="20">
        <f t="shared" si="19"/>
        <v>12520</v>
      </c>
      <c r="L85" s="63">
        <f t="shared" si="20"/>
        <v>0.17032183975830234</v>
      </c>
      <c r="M85" s="81"/>
    </row>
    <row r="86" spans="2:13" x14ac:dyDescent="0.25">
      <c r="B86" s="284"/>
      <c r="C86" s="286"/>
      <c r="D86" s="19" t="s">
        <v>51</v>
      </c>
      <c r="E86" s="20">
        <v>14230</v>
      </c>
      <c r="F86" s="20">
        <v>28946</v>
      </c>
      <c r="G86" s="20">
        <v>35023</v>
      </c>
      <c r="H86" s="20">
        <v>33791</v>
      </c>
      <c r="I86" s="20">
        <v>31909</v>
      </c>
      <c r="J86" s="63">
        <f t="shared" si="18"/>
        <v>-5.5695303483175973E-2</v>
      </c>
      <c r="K86" s="20">
        <f t="shared" si="19"/>
        <v>-1882</v>
      </c>
      <c r="L86" s="63">
        <f t="shared" si="20"/>
        <v>1.0116920517066617E-2</v>
      </c>
      <c r="M86" s="81"/>
    </row>
    <row r="87" spans="2:13" x14ac:dyDescent="0.25">
      <c r="B87" s="284"/>
      <c r="C87" s="286"/>
      <c r="D87" s="19" t="s">
        <v>52</v>
      </c>
      <c r="E87" s="20">
        <v>43336</v>
      </c>
      <c r="F87" s="20">
        <v>107595</v>
      </c>
      <c r="G87" s="20">
        <v>148504</v>
      </c>
      <c r="H87" s="20">
        <v>138865</v>
      </c>
      <c r="I87" s="20">
        <v>154252</v>
      </c>
      <c r="J87" s="63">
        <f t="shared" si="18"/>
        <v>0.1108054585388687</v>
      </c>
      <c r="K87" s="20">
        <f t="shared" si="19"/>
        <v>15387</v>
      </c>
      <c r="L87" s="63">
        <f t="shared" si="20"/>
        <v>4.8906428393198149E-2</v>
      </c>
      <c r="M87" s="81"/>
    </row>
    <row r="88" spans="2:13" x14ac:dyDescent="0.25">
      <c r="B88" s="284"/>
      <c r="C88" s="286"/>
      <c r="D88" s="19" t="s">
        <v>53</v>
      </c>
      <c r="E88" s="20">
        <v>73201</v>
      </c>
      <c r="F88" s="20">
        <v>122504</v>
      </c>
      <c r="G88" s="20">
        <v>143386</v>
      </c>
      <c r="H88" s="20">
        <v>147042</v>
      </c>
      <c r="I88" s="20">
        <v>164634</v>
      </c>
      <c r="J88" s="63">
        <f t="shared" si="18"/>
        <v>0.11963928673440249</v>
      </c>
      <c r="K88" s="20">
        <f t="shared" si="19"/>
        <v>17592</v>
      </c>
      <c r="L88" s="63">
        <f t="shared" si="20"/>
        <v>5.2198097477412178E-2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44078</v>
      </c>
      <c r="F89" s="20">
        <v>145637</v>
      </c>
      <c r="G89" s="20">
        <v>157637</v>
      </c>
      <c r="H89" s="20">
        <v>167315</v>
      </c>
      <c r="I89" s="20">
        <v>162934</v>
      </c>
      <c r="J89" s="22">
        <f t="shared" si="18"/>
        <v>-2.6184143681080574E-2</v>
      </c>
      <c r="K89" s="20">
        <f t="shared" si="19"/>
        <v>-4381</v>
      </c>
      <c r="L89" s="22">
        <f t="shared" si="20"/>
        <v>5.1659103310280237E-2</v>
      </c>
      <c r="M89" s="81"/>
    </row>
    <row r="90" spans="2:13" x14ac:dyDescent="0.25">
      <c r="B90" s="284"/>
      <c r="C90" s="287"/>
      <c r="D90" s="23" t="s">
        <v>55</v>
      </c>
      <c r="E90" s="71">
        <v>27544</v>
      </c>
      <c r="F90" s="71">
        <v>61917</v>
      </c>
      <c r="G90" s="71">
        <v>68546</v>
      </c>
      <c r="H90" s="71">
        <v>73521</v>
      </c>
      <c r="I90" s="71">
        <v>70739</v>
      </c>
      <c r="J90" s="47">
        <f t="shared" si="18"/>
        <v>-3.7839528842099512E-2</v>
      </c>
      <c r="K90" s="71">
        <f t="shared" si="19"/>
        <v>-2782</v>
      </c>
      <c r="L90" s="47">
        <f t="shared" si="20"/>
        <v>2.242818140514511E-2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828020</v>
      </c>
      <c r="F91" s="68">
        <v>3127308</v>
      </c>
      <c r="G91" s="68">
        <v>3519163</v>
      </c>
      <c r="H91" s="68">
        <v>3743983</v>
      </c>
      <c r="I91" s="68">
        <v>3701970</v>
      </c>
      <c r="J91" s="69">
        <f t="shared" si="18"/>
        <v>-1.1221471892366996E-2</v>
      </c>
      <c r="K91" s="68">
        <f t="shared" si="19"/>
        <v>-42013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317821</v>
      </c>
      <c r="F92" s="27">
        <v>1189041</v>
      </c>
      <c r="G92" s="27">
        <v>1299694</v>
      </c>
      <c r="H92" s="27">
        <v>1355014</v>
      </c>
      <c r="I92" s="27">
        <v>1282726</v>
      </c>
      <c r="J92" s="82">
        <f t="shared" si="18"/>
        <v>-5.3348526288289233E-2</v>
      </c>
      <c r="K92" s="27">
        <f t="shared" si="19"/>
        <v>-72288</v>
      </c>
      <c r="L92" s="38">
        <f t="shared" si="21"/>
        <v>0.34649821581482293</v>
      </c>
    </row>
    <row r="93" spans="2:13" x14ac:dyDescent="0.25">
      <c r="B93" s="284"/>
      <c r="C93" s="289"/>
      <c r="D93" s="4" t="s">
        <v>47</v>
      </c>
      <c r="E93" s="29">
        <v>139606</v>
      </c>
      <c r="F93" s="29">
        <v>824563</v>
      </c>
      <c r="G93" s="29">
        <v>905307</v>
      </c>
      <c r="H93" s="29">
        <v>958144</v>
      </c>
      <c r="I93" s="29">
        <v>983095</v>
      </c>
      <c r="J93" s="83">
        <f t="shared" si="18"/>
        <v>2.6040970877028835E-2</v>
      </c>
      <c r="K93" s="29">
        <f t="shared" si="19"/>
        <v>24951</v>
      </c>
      <c r="L93" s="77">
        <f>I93/$I$91</f>
        <v>0.26555995861662846</v>
      </c>
    </row>
    <row r="94" spans="2:13" x14ac:dyDescent="0.25">
      <c r="B94" s="284"/>
      <c r="C94" s="289"/>
      <c r="D94" s="4" t="s">
        <v>48</v>
      </c>
      <c r="E94" s="29">
        <v>7616</v>
      </c>
      <c r="F94" s="29">
        <v>21504</v>
      </c>
      <c r="G94" s="29">
        <v>32605</v>
      </c>
      <c r="H94" s="29">
        <v>28406</v>
      </c>
      <c r="I94" s="29">
        <v>27330</v>
      </c>
      <c r="J94" s="83">
        <f t="shared" si="18"/>
        <v>-3.7879321270154143E-2</v>
      </c>
      <c r="K94" s="29">
        <f t="shared" si="19"/>
        <v>-1076</v>
      </c>
      <c r="L94" s="77">
        <f t="shared" ref="L94:L101" si="22">I94/$I$91</f>
        <v>7.3825557743579769E-3</v>
      </c>
    </row>
    <row r="95" spans="2:13" x14ac:dyDescent="0.25">
      <c r="B95" s="284"/>
      <c r="C95" s="289"/>
      <c r="D95" s="4" t="s">
        <v>49</v>
      </c>
      <c r="E95" s="29">
        <v>23661</v>
      </c>
      <c r="F95" s="29">
        <v>106766</v>
      </c>
      <c r="G95" s="29">
        <v>127703</v>
      </c>
      <c r="H95" s="29">
        <v>155107</v>
      </c>
      <c r="I95" s="29">
        <v>129030</v>
      </c>
      <c r="J95" s="83">
        <f t="shared" si="18"/>
        <v>-0.16812265081524369</v>
      </c>
      <c r="K95" s="29">
        <f t="shared" si="19"/>
        <v>-26077</v>
      </c>
      <c r="L95" s="77">
        <f t="shared" si="22"/>
        <v>3.4854415351826193E-2</v>
      </c>
    </row>
    <row r="96" spans="2:13" x14ac:dyDescent="0.25">
      <c r="B96" s="284"/>
      <c r="C96" s="289"/>
      <c r="D96" s="4" t="s">
        <v>50</v>
      </c>
      <c r="E96" s="29">
        <v>121455</v>
      </c>
      <c r="F96" s="29">
        <v>456752</v>
      </c>
      <c r="G96" s="29">
        <v>530374</v>
      </c>
      <c r="H96" s="29">
        <v>611065</v>
      </c>
      <c r="I96" s="29">
        <v>622231</v>
      </c>
      <c r="J96" s="83">
        <f t="shared" si="18"/>
        <v>1.8273015145688243E-2</v>
      </c>
      <c r="K96" s="29">
        <f t="shared" si="19"/>
        <v>11166</v>
      </c>
      <c r="L96" s="77">
        <f t="shared" si="22"/>
        <v>0.16808104873891469</v>
      </c>
    </row>
    <row r="97" spans="2:12" x14ac:dyDescent="0.25">
      <c r="B97" s="284"/>
      <c r="C97" s="289"/>
      <c r="D97" s="4" t="s">
        <v>51</v>
      </c>
      <c r="E97" s="29">
        <v>14777</v>
      </c>
      <c r="F97" s="29">
        <v>30304</v>
      </c>
      <c r="G97" s="29">
        <v>36788</v>
      </c>
      <c r="H97" s="29">
        <v>35530</v>
      </c>
      <c r="I97" s="29">
        <v>33664</v>
      </c>
      <c r="J97" s="83">
        <f t="shared" si="18"/>
        <v>-5.2518998029833952E-2</v>
      </c>
      <c r="K97" s="29">
        <f t="shared" si="19"/>
        <v>-1866</v>
      </c>
      <c r="L97" s="77">
        <f t="shared" si="22"/>
        <v>9.0935366845220252E-3</v>
      </c>
    </row>
    <row r="98" spans="2:12" x14ac:dyDescent="0.25">
      <c r="B98" s="284"/>
      <c r="C98" s="289"/>
      <c r="D98" s="4" t="s">
        <v>52</v>
      </c>
      <c r="E98" s="29">
        <v>49996</v>
      </c>
      <c r="F98" s="29">
        <v>127213</v>
      </c>
      <c r="G98" s="29">
        <v>167746</v>
      </c>
      <c r="H98" s="29">
        <v>161937</v>
      </c>
      <c r="I98" s="29">
        <v>176472</v>
      </c>
      <c r="J98" s="83">
        <f t="shared" si="18"/>
        <v>8.975712777191136E-2</v>
      </c>
      <c r="K98" s="29">
        <f t="shared" si="19"/>
        <v>14535</v>
      </c>
      <c r="L98" s="77">
        <f t="shared" si="22"/>
        <v>4.7669754211946615E-2</v>
      </c>
    </row>
    <row r="99" spans="2:12" x14ac:dyDescent="0.25">
      <c r="B99" s="284"/>
      <c r="C99" s="289"/>
      <c r="D99" s="4" t="s">
        <v>53</v>
      </c>
      <c r="E99" s="29">
        <v>75280</v>
      </c>
      <c r="F99" s="29">
        <v>128348</v>
      </c>
      <c r="G99" s="29">
        <v>149684</v>
      </c>
      <c r="H99" s="29">
        <v>153587</v>
      </c>
      <c r="I99" s="29">
        <v>171430</v>
      </c>
      <c r="J99" s="83">
        <f t="shared" si="18"/>
        <v>0.11617519711954793</v>
      </c>
      <c r="K99" s="29">
        <f t="shared" si="19"/>
        <v>17843</v>
      </c>
      <c r="L99" s="77">
        <f t="shared" si="22"/>
        <v>4.630777667025935E-2</v>
      </c>
    </row>
    <row r="100" spans="2:12" x14ac:dyDescent="0.25">
      <c r="B100" s="284"/>
      <c r="C100" s="289"/>
      <c r="D100" s="4" t="s">
        <v>54</v>
      </c>
      <c r="E100" s="29">
        <v>48429</v>
      </c>
      <c r="F100" s="29">
        <v>172180</v>
      </c>
      <c r="G100" s="29">
        <v>187556</v>
      </c>
      <c r="H100" s="29">
        <v>200403</v>
      </c>
      <c r="I100" s="29">
        <v>194366</v>
      </c>
      <c r="J100" s="31">
        <f t="shared" si="18"/>
        <v>-3.012429953643414E-2</v>
      </c>
      <c r="K100" s="29">
        <f t="shared" si="19"/>
        <v>-6037</v>
      </c>
      <c r="L100" s="42">
        <f t="shared" si="22"/>
        <v>5.2503396840060834E-2</v>
      </c>
    </row>
    <row r="101" spans="2:12" x14ac:dyDescent="0.25">
      <c r="B101" s="284"/>
      <c r="C101" s="290"/>
      <c r="D101" s="32" t="s">
        <v>55</v>
      </c>
      <c r="E101" s="73">
        <v>29379</v>
      </c>
      <c r="F101" s="73">
        <v>70637</v>
      </c>
      <c r="G101" s="73">
        <v>81706</v>
      </c>
      <c r="H101" s="73">
        <v>84790</v>
      </c>
      <c r="I101" s="73">
        <v>81626</v>
      </c>
      <c r="J101" s="74">
        <f t="shared" si="18"/>
        <v>-3.7315721193536988E-2</v>
      </c>
      <c r="K101" s="73">
        <f t="shared" si="19"/>
        <v>-3164</v>
      </c>
      <c r="L101" s="56">
        <f t="shared" si="22"/>
        <v>2.2049341296660967E-2</v>
      </c>
    </row>
    <row r="102" spans="2:12" x14ac:dyDescent="0.25">
      <c r="B102" s="284"/>
      <c r="C102" s="291" t="s">
        <v>21</v>
      </c>
      <c r="D102" s="67" t="s">
        <v>45</v>
      </c>
      <c r="E102" s="68">
        <v>3612090</v>
      </c>
      <c r="F102" s="68">
        <v>17324543</v>
      </c>
      <c r="G102" s="68">
        <v>19534206</v>
      </c>
      <c r="H102" s="68">
        <v>20749699</v>
      </c>
      <c r="I102" s="68">
        <v>20172892</v>
      </c>
      <c r="J102" s="69">
        <f t="shared" si="18"/>
        <v>-2.7798330954102002E-2</v>
      </c>
      <c r="K102" s="68">
        <f t="shared" si="19"/>
        <v>-576807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1495386</v>
      </c>
      <c r="F103" s="16">
        <v>7078492</v>
      </c>
      <c r="G103" s="16">
        <v>7702716</v>
      </c>
      <c r="H103" s="16">
        <v>7945412</v>
      </c>
      <c r="I103" s="16">
        <v>7529941</v>
      </c>
      <c r="J103" s="18">
        <f t="shared" si="18"/>
        <v>-5.229068045810592E-2</v>
      </c>
      <c r="K103" s="16">
        <f t="shared" si="19"/>
        <v>-415471</v>
      </c>
      <c r="L103" s="18">
        <f t="shared" si="23"/>
        <v>0.37327027775690269</v>
      </c>
    </row>
    <row r="104" spans="2:12" x14ac:dyDescent="0.25">
      <c r="B104" s="284"/>
      <c r="C104" s="286"/>
      <c r="D104" s="19" t="s">
        <v>47</v>
      </c>
      <c r="E104" s="20">
        <v>689636</v>
      </c>
      <c r="F104" s="20">
        <v>4842970</v>
      </c>
      <c r="G104" s="20">
        <v>5449273</v>
      </c>
      <c r="H104" s="20">
        <v>5748289</v>
      </c>
      <c r="I104" s="20">
        <v>5752748</v>
      </c>
      <c r="J104" s="63">
        <f t="shared" si="18"/>
        <v>7.7570908491209067E-4</v>
      </c>
      <c r="K104" s="20">
        <f t="shared" si="19"/>
        <v>4459</v>
      </c>
      <c r="L104" s="63">
        <f>I104/$I$102</f>
        <v>0.2851722003964528</v>
      </c>
    </row>
    <row r="105" spans="2:12" x14ac:dyDescent="0.25">
      <c r="B105" s="284"/>
      <c r="C105" s="286"/>
      <c r="D105" s="19" t="s">
        <v>48</v>
      </c>
      <c r="E105" s="20">
        <v>30230</v>
      </c>
      <c r="F105" s="20">
        <v>90655</v>
      </c>
      <c r="G105" s="20">
        <v>97937</v>
      </c>
      <c r="H105" s="20">
        <v>107952</v>
      </c>
      <c r="I105" s="20">
        <v>111349</v>
      </c>
      <c r="J105" s="63">
        <f t="shared" si="18"/>
        <v>3.146768934341182E-2</v>
      </c>
      <c r="K105" s="20">
        <f t="shared" si="19"/>
        <v>3397</v>
      </c>
      <c r="L105" s="63">
        <f t="shared" ref="L105:L112" si="24">I105/$I$102</f>
        <v>5.5197341065425821E-3</v>
      </c>
    </row>
    <row r="106" spans="2:12" x14ac:dyDescent="0.25">
      <c r="B106" s="284"/>
      <c r="C106" s="286"/>
      <c r="D106" s="19" t="s">
        <v>49</v>
      </c>
      <c r="E106" s="20">
        <v>126687</v>
      </c>
      <c r="F106" s="20">
        <v>528576</v>
      </c>
      <c r="G106" s="20">
        <v>651133</v>
      </c>
      <c r="H106" s="20">
        <v>789627</v>
      </c>
      <c r="I106" s="20">
        <v>648050</v>
      </c>
      <c r="J106" s="63">
        <f t="shared" si="18"/>
        <v>-0.17929604737426663</v>
      </c>
      <c r="K106" s="20">
        <f t="shared" si="19"/>
        <v>-141577</v>
      </c>
      <c r="L106" s="63">
        <f t="shared" si="24"/>
        <v>3.2124794005737999E-2</v>
      </c>
    </row>
    <row r="107" spans="2:12" x14ac:dyDescent="0.25">
      <c r="B107" s="284"/>
      <c r="C107" s="286"/>
      <c r="D107" s="19" t="s">
        <v>50</v>
      </c>
      <c r="E107" s="20">
        <v>527002</v>
      </c>
      <c r="F107" s="20">
        <v>2370169</v>
      </c>
      <c r="G107" s="20">
        <v>2875439</v>
      </c>
      <c r="H107" s="20">
        <v>3267951</v>
      </c>
      <c r="I107" s="20">
        <v>3257587</v>
      </c>
      <c r="J107" s="63">
        <f t="shared" si="18"/>
        <v>-3.1714061808147953E-3</v>
      </c>
      <c r="K107" s="20">
        <f t="shared" si="19"/>
        <v>-10364</v>
      </c>
      <c r="L107" s="63">
        <f t="shared" si="24"/>
        <v>0.16148339068091971</v>
      </c>
    </row>
    <row r="108" spans="2:12" x14ac:dyDescent="0.25">
      <c r="B108" s="284"/>
      <c r="C108" s="286"/>
      <c r="D108" s="19" t="s">
        <v>51</v>
      </c>
      <c r="E108" s="20">
        <v>31710</v>
      </c>
      <c r="F108" s="20">
        <v>79758</v>
      </c>
      <c r="G108" s="20">
        <v>89670</v>
      </c>
      <c r="H108" s="20">
        <v>91218</v>
      </c>
      <c r="I108" s="20">
        <v>88503</v>
      </c>
      <c r="J108" s="63">
        <f t="shared" si="18"/>
        <v>-2.9763862395579821E-2</v>
      </c>
      <c r="K108" s="20">
        <f t="shared" si="19"/>
        <v>-2715</v>
      </c>
      <c r="L108" s="63">
        <f t="shared" si="24"/>
        <v>4.387224201666276E-3</v>
      </c>
    </row>
    <row r="109" spans="2:12" x14ac:dyDescent="0.25">
      <c r="B109" s="284"/>
      <c r="C109" s="286"/>
      <c r="D109" s="19" t="s">
        <v>52</v>
      </c>
      <c r="E109" s="20">
        <v>272756</v>
      </c>
      <c r="F109" s="20">
        <v>716456</v>
      </c>
      <c r="G109" s="20">
        <v>803223</v>
      </c>
      <c r="H109" s="20">
        <v>845212</v>
      </c>
      <c r="I109" s="20">
        <v>862102</v>
      </c>
      <c r="J109" s="63">
        <f t="shared" si="18"/>
        <v>1.9983152155908845E-2</v>
      </c>
      <c r="K109" s="20">
        <f t="shared" si="19"/>
        <v>16890</v>
      </c>
      <c r="L109" s="63">
        <f t="shared" si="24"/>
        <v>4.2735667250883014E-2</v>
      </c>
    </row>
    <row r="110" spans="2:12" x14ac:dyDescent="0.25">
      <c r="B110" s="284"/>
      <c r="C110" s="286"/>
      <c r="D110" s="19" t="s">
        <v>53</v>
      </c>
      <c r="E110" s="20">
        <v>148140</v>
      </c>
      <c r="F110" s="20">
        <v>301230</v>
      </c>
      <c r="G110" s="20">
        <v>334500</v>
      </c>
      <c r="H110" s="20">
        <v>347016</v>
      </c>
      <c r="I110" s="20">
        <v>351506</v>
      </c>
      <c r="J110" s="63">
        <f t="shared" si="18"/>
        <v>1.293888466237858E-2</v>
      </c>
      <c r="K110" s="20">
        <f t="shared" si="19"/>
        <v>4490</v>
      </c>
      <c r="L110" s="63">
        <f t="shared" si="24"/>
        <v>1.7424670691738201E-2</v>
      </c>
    </row>
    <row r="111" spans="2:12" x14ac:dyDescent="0.25">
      <c r="B111" s="284"/>
      <c r="C111" s="286"/>
      <c r="D111" s="19" t="s">
        <v>54</v>
      </c>
      <c r="E111" s="20">
        <v>193247</v>
      </c>
      <c r="F111" s="20">
        <v>975225</v>
      </c>
      <c r="G111" s="20">
        <v>1060434</v>
      </c>
      <c r="H111" s="20">
        <v>1162503</v>
      </c>
      <c r="I111" s="20">
        <v>1148016</v>
      </c>
      <c r="J111" s="22">
        <f t="shared" si="18"/>
        <v>-1.2461903324120449E-2</v>
      </c>
      <c r="K111" s="20">
        <f t="shared" si="19"/>
        <v>-14487</v>
      </c>
      <c r="L111" s="22">
        <f t="shared" si="24"/>
        <v>5.6908845791669334E-2</v>
      </c>
    </row>
    <row r="112" spans="2:12" x14ac:dyDescent="0.25">
      <c r="B112" s="284"/>
      <c r="C112" s="287"/>
      <c r="D112" s="23" t="s">
        <v>55</v>
      </c>
      <c r="E112" s="71">
        <v>97296</v>
      </c>
      <c r="F112" s="71">
        <v>341012</v>
      </c>
      <c r="G112" s="71">
        <v>469881</v>
      </c>
      <c r="H112" s="71">
        <v>444519</v>
      </c>
      <c r="I112" s="71">
        <v>423090</v>
      </c>
      <c r="J112" s="47">
        <f t="shared" si="18"/>
        <v>-4.8207163248365048E-2</v>
      </c>
      <c r="K112" s="71">
        <f t="shared" si="19"/>
        <v>-21429</v>
      </c>
      <c r="L112" s="47">
        <f t="shared" si="24"/>
        <v>2.0973195117487367E-2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4.8435668789808917</v>
      </c>
      <c r="F113" s="75">
        <f t="shared" si="25"/>
        <v>6.5158814932048754</v>
      </c>
      <c r="G113" s="75">
        <f t="shared" si="25"/>
        <v>6.5610869242483583</v>
      </c>
      <c r="H113" s="75">
        <f t="shared" si="25"/>
        <v>6.553053182824625</v>
      </c>
      <c r="I113" s="75">
        <f t="shared" si="25"/>
        <v>6.3959241895192269</v>
      </c>
      <c r="J113" s="69">
        <f t="shared" si="18"/>
        <v>-2.3977982311700008E-2</v>
      </c>
      <c r="K113" s="75">
        <f t="shared" ref="K113:K114" si="26">(I113-H113)</f>
        <v>-0.15712899330539809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5.3028436472728435</v>
      </c>
      <c r="F114" s="37">
        <f t="shared" si="25"/>
        <v>7.1280102874670339</v>
      </c>
      <c r="G114" s="37">
        <f t="shared" si="25"/>
        <v>7.1320387846105984</v>
      </c>
      <c r="H114" s="37">
        <f t="shared" si="25"/>
        <v>7.0581214378100263</v>
      </c>
      <c r="I114" s="37">
        <f t="shared" si="25"/>
        <v>7.0216114398146203</v>
      </c>
      <c r="J114" s="82">
        <f t="shared" si="18"/>
        <v>-5.1727642145434904E-3</v>
      </c>
      <c r="K114" s="37">
        <f t="shared" si="26"/>
        <v>-3.6509997995405996E-2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5.587128239611773</v>
      </c>
      <c r="F115" s="41">
        <f>F104/F82</f>
        <v>6.9899155806948388</v>
      </c>
      <c r="G115" s="41">
        <f>G104/G82</f>
        <v>7.2586322645957937</v>
      </c>
      <c r="H115" s="41">
        <f>H104/H82</f>
        <v>7.2210512960306312</v>
      </c>
      <c r="I115" s="41">
        <f>I104/I82</f>
        <v>6.9832191464877225</v>
      </c>
      <c r="J115" s="83">
        <f t="shared" si="18"/>
        <v>-3.2935945168211633E-2</v>
      </c>
      <c r="K115" s="41">
        <f>(I115-H115)</f>
        <v>-0.23783214954290877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4.3837006960556844</v>
      </c>
      <c r="F116" s="41">
        <f t="shared" si="27"/>
        <v>4.730237411948865</v>
      </c>
      <c r="G116" s="41">
        <f t="shared" si="27"/>
        <v>3.2380149441248429</v>
      </c>
      <c r="H116" s="41">
        <f t="shared" si="27"/>
        <v>4.1941023349780489</v>
      </c>
      <c r="I116" s="41">
        <f t="shared" si="27"/>
        <v>4.5504290968532901</v>
      </c>
      <c r="J116" s="83">
        <f t="shared" si="18"/>
        <v>8.4959005149574107E-2</v>
      </c>
      <c r="K116" s="41">
        <f t="shared" ref="K116:K123" si="28">(I116-H116)</f>
        <v>0.35632676187524126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6.5376715863350192</v>
      </c>
      <c r="F117" s="41">
        <f t="shared" si="27"/>
        <v>5.7535839075204915</v>
      </c>
      <c r="G117" s="41">
        <f t="shared" si="27"/>
        <v>5.9247770700636941</v>
      </c>
      <c r="H117" s="41">
        <f t="shared" si="27"/>
        <v>5.9056519105207652</v>
      </c>
      <c r="I117" s="41">
        <f t="shared" si="27"/>
        <v>5.8019606965396839</v>
      </c>
      <c r="J117" s="83">
        <f t="shared" si="18"/>
        <v>-1.7557962364215585E-2</v>
      </c>
      <c r="K117" s="41">
        <f t="shared" si="28"/>
        <v>-0.10369121398108128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4.7198294777756882</v>
      </c>
      <c r="F118" s="41">
        <f t="shared" si="27"/>
        <v>5.996162223835702</v>
      </c>
      <c r="G118" s="41">
        <f t="shared" si="27"/>
        <v>6.3434305329432998</v>
      </c>
      <c r="H118" s="41">
        <f t="shared" si="27"/>
        <v>6.2284768401251052</v>
      </c>
      <c r="I118" s="41">
        <f t="shared" si="27"/>
        <v>6.0640228295287217</v>
      </c>
      <c r="J118" s="83">
        <f t="shared" si="18"/>
        <v>-2.6403567809217376E-2</v>
      </c>
      <c r="K118" s="41">
        <f t="shared" si="28"/>
        <v>-0.16445401059638343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2.2283907238229093</v>
      </c>
      <c r="F119" s="41">
        <f t="shared" si="27"/>
        <v>2.7554066192219997</v>
      </c>
      <c r="G119" s="41">
        <f t="shared" si="27"/>
        <v>2.5603175056391514</v>
      </c>
      <c r="H119" s="41">
        <f t="shared" si="27"/>
        <v>2.6994761918854131</v>
      </c>
      <c r="I119" s="41">
        <f t="shared" si="27"/>
        <v>2.7736061926102353</v>
      </c>
      <c r="J119" s="83">
        <f t="shared" si="18"/>
        <v>2.7460883317902862E-2</v>
      </c>
      <c r="K119" s="41">
        <f t="shared" si="28"/>
        <v>7.4130000724822231E-2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6.2939819088056117</v>
      </c>
      <c r="F120" s="41">
        <f t="shared" si="27"/>
        <v>6.658822435986802</v>
      </c>
      <c r="G120" s="41">
        <f t="shared" si="27"/>
        <v>5.4087634003124494</v>
      </c>
      <c r="H120" s="41">
        <f t="shared" si="27"/>
        <v>6.0865732906059842</v>
      </c>
      <c r="I120" s="41">
        <f t="shared" si="27"/>
        <v>5.5889194305422292</v>
      </c>
      <c r="J120" s="83">
        <f t="shared" si="18"/>
        <v>-8.1762567589851232E-2</v>
      </c>
      <c r="K120" s="41">
        <f t="shared" si="28"/>
        <v>-0.497653860063755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2.0237428450431003</v>
      </c>
      <c r="F121" s="41">
        <f t="shared" si="27"/>
        <v>2.4589401162411022</v>
      </c>
      <c r="G121" s="41">
        <f t="shared" si="27"/>
        <v>2.3328637384402939</v>
      </c>
      <c r="H121" s="41">
        <f t="shared" si="27"/>
        <v>2.3599787815726119</v>
      </c>
      <c r="I121" s="41">
        <f t="shared" si="27"/>
        <v>2.1350753793262629</v>
      </c>
      <c r="J121" s="83">
        <f t="shared" si="18"/>
        <v>-9.5298908618356659E-2</v>
      </c>
      <c r="K121" s="41">
        <f t="shared" si="28"/>
        <v>-0.22490340224634897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4.3842052724715277</v>
      </c>
      <c r="F122" s="41">
        <f t="shared" si="27"/>
        <v>6.6962722385108178</v>
      </c>
      <c r="G122" s="41">
        <f t="shared" si="27"/>
        <v>6.7270628088583262</v>
      </c>
      <c r="H122" s="41">
        <f t="shared" si="27"/>
        <v>6.9479903176642859</v>
      </c>
      <c r="I122" s="41">
        <f t="shared" si="27"/>
        <v>7.0458958842230599</v>
      </c>
      <c r="J122" s="31">
        <f t="shared" si="18"/>
        <v>1.40912065334724E-2</v>
      </c>
      <c r="K122" s="41">
        <f t="shared" si="28"/>
        <v>9.7905566558774026E-2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3.5323845483589893</v>
      </c>
      <c r="F123" s="79">
        <f t="shared" si="27"/>
        <v>5.507566581068204</v>
      </c>
      <c r="G123" s="79">
        <f t="shared" si="27"/>
        <v>6.8549733025997144</v>
      </c>
      <c r="H123" s="79">
        <f t="shared" si="27"/>
        <v>6.0461500795691023</v>
      </c>
      <c r="I123" s="79">
        <f t="shared" si="27"/>
        <v>5.9810005795954142</v>
      </c>
      <c r="J123" s="74">
        <f t="shared" si="18"/>
        <v>-1.0775369303821725E-2</v>
      </c>
      <c r="K123" s="79">
        <f t="shared" si="28"/>
        <v>-6.514949997368813E-2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0.27516832309502104</v>
      </c>
      <c r="F124" s="69">
        <v>0.66625956780707296</v>
      </c>
      <c r="G124" s="69">
        <v>0.73649695669425463</v>
      </c>
      <c r="H124" s="69">
        <v>0.76712282731489323</v>
      </c>
      <c r="I124" s="69">
        <v>0.76028557161867749</v>
      </c>
      <c r="J124" s="69">
        <f t="shared" si="18"/>
        <v>-8.9128565240950142E-3</v>
      </c>
      <c r="K124" s="75">
        <f t="shared" ref="K124:K125" si="29">(I124-H124)*100</f>
        <v>-0.68372556962157383</v>
      </c>
      <c r="L124" s="69"/>
    </row>
    <row r="125" spans="2:12" x14ac:dyDescent="0.25">
      <c r="B125" s="284"/>
      <c r="C125" s="293"/>
      <c r="D125" s="15" t="s">
        <v>46</v>
      </c>
      <c r="E125" s="18">
        <v>0.31746401747108693</v>
      </c>
      <c r="F125" s="18">
        <v>0.75866325066858042</v>
      </c>
      <c r="G125" s="18">
        <v>0.79494879806389862</v>
      </c>
      <c r="H125" s="18">
        <v>0.80472483180148136</v>
      </c>
      <c r="I125" s="18">
        <v>0.79729998016793413</v>
      </c>
      <c r="J125" s="18">
        <f t="shared" si="18"/>
        <v>-9.2265720406884411E-3</v>
      </c>
      <c r="K125" s="44">
        <f t="shared" si="29"/>
        <v>-0.74248516335472248</v>
      </c>
      <c r="L125" s="18"/>
    </row>
    <row r="126" spans="2:12" x14ac:dyDescent="0.25">
      <c r="B126" s="284"/>
      <c r="C126" s="293"/>
      <c r="D126" s="19" t="s">
        <v>47</v>
      </c>
      <c r="E126" s="63">
        <v>0.18941136952707033</v>
      </c>
      <c r="F126" s="63">
        <v>0.60684885109631315</v>
      </c>
      <c r="G126" s="63">
        <v>0.687485018396778</v>
      </c>
      <c r="H126" s="63">
        <v>0.71706247198725714</v>
      </c>
      <c r="I126" s="63">
        <v>0.72623621473093236</v>
      </c>
      <c r="J126" s="63">
        <f t="shared" si="18"/>
        <v>1.2793505589898224E-2</v>
      </c>
      <c r="K126" s="46">
        <f>(I126-H126)*100</f>
        <v>0.91737427436752172</v>
      </c>
      <c r="L126" s="63"/>
    </row>
    <row r="127" spans="2:12" x14ac:dyDescent="0.25">
      <c r="B127" s="284"/>
      <c r="C127" s="293"/>
      <c r="D127" s="19" t="s">
        <v>48</v>
      </c>
      <c r="E127" s="63">
        <v>0.24838953526589103</v>
      </c>
      <c r="F127" s="63">
        <v>0.51377160668744681</v>
      </c>
      <c r="G127" s="63">
        <v>0.51894025698768054</v>
      </c>
      <c r="H127" s="63">
        <v>0.56880907970029404</v>
      </c>
      <c r="I127" s="63">
        <v>0.57376280479007358</v>
      </c>
      <c r="J127" s="63">
        <f t="shared" si="18"/>
        <v>8.7089416582268875E-3</v>
      </c>
      <c r="K127" s="46">
        <f t="shared" ref="K127:K134" si="30">(I127-H127)*100</f>
        <v>0.49537250897795371</v>
      </c>
      <c r="L127" s="63"/>
    </row>
    <row r="128" spans="2:12" x14ac:dyDescent="0.25">
      <c r="B128" s="284"/>
      <c r="C128" s="293"/>
      <c r="D128" s="19" t="s">
        <v>49</v>
      </c>
      <c r="E128" s="63">
        <v>0.15964227388201138</v>
      </c>
      <c r="F128" s="63">
        <v>0.5465328844515398</v>
      </c>
      <c r="G128" s="63">
        <v>0.69208211455392676</v>
      </c>
      <c r="H128" s="63">
        <v>0.84663971865417198</v>
      </c>
      <c r="I128" s="63">
        <v>0.662226954645041</v>
      </c>
      <c r="J128" s="63">
        <f t="shared" si="18"/>
        <v>-0.21781728395907951</v>
      </c>
      <c r="K128" s="46">
        <f t="shared" si="30"/>
        <v>-18.441276400913097</v>
      </c>
      <c r="L128" s="63"/>
    </row>
    <row r="129" spans="2:12" x14ac:dyDescent="0.25">
      <c r="B129" s="284"/>
      <c r="C129" s="293"/>
      <c r="D129" s="19" t="s">
        <v>50</v>
      </c>
      <c r="E129" s="63">
        <v>0.33446980707448559</v>
      </c>
      <c r="F129" s="63">
        <v>0.60935386615172649</v>
      </c>
      <c r="G129" s="63">
        <v>0.71209590702710301</v>
      </c>
      <c r="H129" s="63">
        <v>0.76776192633133977</v>
      </c>
      <c r="I129" s="63">
        <v>0.76955479225528456</v>
      </c>
      <c r="J129" s="63">
        <f t="shared" si="18"/>
        <v>2.3351847264838632E-3</v>
      </c>
      <c r="K129" s="46">
        <f t="shared" si="30"/>
        <v>0.17928659239447864</v>
      </c>
      <c r="L129" s="63"/>
    </row>
    <row r="130" spans="2:12" x14ac:dyDescent="0.25">
      <c r="B130" s="284"/>
      <c r="C130" s="293"/>
      <c r="D130" s="19" t="s">
        <v>51</v>
      </c>
      <c r="E130" s="63">
        <v>0.32166768107121119</v>
      </c>
      <c r="F130" s="63">
        <v>0.58159782989149456</v>
      </c>
      <c r="G130" s="63">
        <v>0.63796636216170066</v>
      </c>
      <c r="H130" s="63">
        <v>0.6363350982567022</v>
      </c>
      <c r="I130" s="63">
        <v>0.62030754997336623</v>
      </c>
      <c r="J130" s="63">
        <f t="shared" si="18"/>
        <v>-2.5187276840841988E-2</v>
      </c>
      <c r="K130" s="46">
        <f t="shared" si="30"/>
        <v>-1.6027548283335968</v>
      </c>
      <c r="L130" s="63"/>
    </row>
    <row r="131" spans="2:12" x14ac:dyDescent="0.25">
      <c r="B131" s="284"/>
      <c r="C131" s="293"/>
      <c r="D131" s="19" t="s">
        <v>52</v>
      </c>
      <c r="E131" s="63">
        <v>0.58036895972083324</v>
      </c>
      <c r="F131" s="63">
        <v>0.78821510297482833</v>
      </c>
      <c r="G131" s="63">
        <v>0.79081355371510265</v>
      </c>
      <c r="H131" s="63">
        <v>0.82721106012071322</v>
      </c>
      <c r="I131" s="63">
        <v>0.84917919107029227</v>
      </c>
      <c r="J131" s="63">
        <f t="shared" si="18"/>
        <v>2.6556863186008695E-2</v>
      </c>
      <c r="K131" s="46">
        <f t="shared" si="30"/>
        <v>2.1968130949579057</v>
      </c>
      <c r="L131" s="63"/>
    </row>
    <row r="132" spans="2:12" x14ac:dyDescent="0.25">
      <c r="B132" s="284"/>
      <c r="C132" s="293"/>
      <c r="D132" s="19" t="s">
        <v>53</v>
      </c>
      <c r="E132" s="63">
        <v>0.32454743225450267</v>
      </c>
      <c r="F132" s="63">
        <v>0.54580441057363549</v>
      </c>
      <c r="G132" s="63">
        <v>0.56318440795765257</v>
      </c>
      <c r="H132" s="63">
        <v>0.58773237222914743</v>
      </c>
      <c r="I132" s="63">
        <v>0.61904040688664097</v>
      </c>
      <c r="J132" s="63">
        <f t="shared" si="18"/>
        <v>5.3269202339065735E-2</v>
      </c>
      <c r="K132" s="46">
        <f t="shared" si="30"/>
        <v>3.1308034657493544</v>
      </c>
      <c r="L132" s="63"/>
    </row>
    <row r="133" spans="2:12" x14ac:dyDescent="0.25">
      <c r="B133" s="284"/>
      <c r="C133" s="293"/>
      <c r="D133" s="19" t="s">
        <v>54</v>
      </c>
      <c r="E133" s="63">
        <v>0.27499896829315845</v>
      </c>
      <c r="F133" s="63">
        <v>0.71742325710048371</v>
      </c>
      <c r="G133" s="63">
        <v>0.79236088176089159</v>
      </c>
      <c r="H133" s="63">
        <v>0.85078106989560121</v>
      </c>
      <c r="I133" s="63">
        <v>0.83348773454221248</v>
      </c>
      <c r="J133" s="63">
        <f t="shared" si="18"/>
        <v>-2.0326422349184137E-2</v>
      </c>
      <c r="K133" s="46">
        <f t="shared" si="30"/>
        <v>-1.7293335353388728</v>
      </c>
      <c r="L133" s="22"/>
    </row>
    <row r="134" spans="2:12" x14ac:dyDescent="0.25">
      <c r="B134" s="284"/>
      <c r="C134" s="294"/>
      <c r="D134" s="23" t="s">
        <v>55</v>
      </c>
      <c r="E134" s="63">
        <v>0.17472317897920117</v>
      </c>
      <c r="F134" s="63">
        <v>0.48620287491195902</v>
      </c>
      <c r="G134" s="63">
        <v>0.72166812060746055</v>
      </c>
      <c r="H134" s="63">
        <v>0.67557003059312359</v>
      </c>
      <c r="I134" s="63">
        <v>0.64214683366015646</v>
      </c>
      <c r="J134" s="63">
        <f t="shared" si="18"/>
        <v>-4.9474066964786623E-2</v>
      </c>
      <c r="K134" s="46">
        <f t="shared" si="30"/>
        <v>-3.3423196932967136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61738.428571428572</v>
      </c>
      <c r="F135" s="68">
        <v>122631.42857142857</v>
      </c>
      <c r="G135" s="68">
        <v>125112.42857142857</v>
      </c>
      <c r="H135" s="68">
        <v>126990.85714285714</v>
      </c>
      <c r="I135" s="68">
        <v>125168.85714285714</v>
      </c>
      <c r="J135" s="69">
        <f t="shared" si="18"/>
        <v>-1.4347489583052098E-2</v>
      </c>
      <c r="K135" s="68">
        <f t="shared" ref="K135:K136" si="31">I135-H135</f>
        <v>-1822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22136.857142857141</v>
      </c>
      <c r="F136" s="27">
        <v>44006.428571428572</v>
      </c>
      <c r="G136" s="27">
        <v>45709.428571428572</v>
      </c>
      <c r="H136" s="27">
        <v>46354</v>
      </c>
      <c r="I136" s="27">
        <v>44549.285714285717</v>
      </c>
      <c r="J136" s="36">
        <f t="shared" si="18"/>
        <v>-3.8933302103686507E-2</v>
      </c>
      <c r="K136" s="27">
        <f t="shared" si="31"/>
        <v>-1804.7142857142826</v>
      </c>
      <c r="L136" s="38">
        <f t="shared" ref="L136:L145" si="32">I136/$I$135</f>
        <v>0.35591349742405121</v>
      </c>
    </row>
    <row r="137" spans="2:12" x14ac:dyDescent="0.25">
      <c r="B137" s="284"/>
      <c r="C137" s="289"/>
      <c r="D137" s="4" t="s">
        <v>47</v>
      </c>
      <c r="E137" s="29">
        <v>17129.571428571428</v>
      </c>
      <c r="F137" s="29">
        <v>37622.857142857145</v>
      </c>
      <c r="G137" s="29">
        <v>37383.714285714283</v>
      </c>
      <c r="H137" s="29">
        <v>37637.142857142855</v>
      </c>
      <c r="I137" s="29">
        <v>37371.857142857145</v>
      </c>
      <c r="J137" s="76">
        <f>I137/H137-1</f>
        <v>-7.0485083124571801E-3</v>
      </c>
      <c r="K137" s="29">
        <f>I137-H137</f>
        <v>-265.28571428571013</v>
      </c>
      <c r="L137" s="77">
        <f t="shared" si="32"/>
        <v>0.29857152965936301</v>
      </c>
    </row>
    <row r="138" spans="2:12" x14ac:dyDescent="0.25">
      <c r="B138" s="284"/>
      <c r="C138" s="289"/>
      <c r="D138" s="4" t="s">
        <v>48</v>
      </c>
      <c r="E138" s="29">
        <v>573.42857142857144</v>
      </c>
      <c r="F138" s="29">
        <v>832</v>
      </c>
      <c r="G138" s="29">
        <v>890.71428571428567</v>
      </c>
      <c r="H138" s="29">
        <v>890.71428571428567</v>
      </c>
      <c r="I138" s="29">
        <v>915.42857142857144</v>
      </c>
      <c r="J138" s="76">
        <f t="shared" ref="J138:J145" si="33">I138/H138-1</f>
        <v>2.7746591820368982E-2</v>
      </c>
      <c r="K138" s="29">
        <f t="shared" ref="K138:K145" si="34">I138-H138</f>
        <v>24.714285714285779</v>
      </c>
      <c r="L138" s="77">
        <f t="shared" si="32"/>
        <v>7.3135490115067417E-3</v>
      </c>
    </row>
    <row r="139" spans="2:12" x14ac:dyDescent="0.25">
      <c r="B139" s="284"/>
      <c r="C139" s="289"/>
      <c r="D139" s="4" t="s">
        <v>49</v>
      </c>
      <c r="E139" s="29">
        <v>3741.1428571428573</v>
      </c>
      <c r="F139" s="29">
        <v>4562</v>
      </c>
      <c r="G139" s="29">
        <v>4439.4285714285716</v>
      </c>
      <c r="H139" s="29">
        <v>4379.7142857142853</v>
      </c>
      <c r="I139" s="29">
        <v>4616</v>
      </c>
      <c r="J139" s="76">
        <f t="shared" si="33"/>
        <v>5.3950029356122586E-2</v>
      </c>
      <c r="K139" s="29">
        <f t="shared" si="34"/>
        <v>236.28571428571468</v>
      </c>
      <c r="L139" s="77">
        <f t="shared" si="32"/>
        <v>3.6878182843290551E-2</v>
      </c>
    </row>
    <row r="140" spans="2:12" x14ac:dyDescent="0.25">
      <c r="B140" s="284"/>
      <c r="C140" s="289"/>
      <c r="D140" s="4" t="s">
        <v>50</v>
      </c>
      <c r="E140" s="29">
        <v>7405.7142857142853</v>
      </c>
      <c r="F140" s="29">
        <v>18349.571428571428</v>
      </c>
      <c r="G140" s="29">
        <v>19048.857142857141</v>
      </c>
      <c r="H140" s="29">
        <v>19982.857142857141</v>
      </c>
      <c r="I140" s="29">
        <v>19970.714285714286</v>
      </c>
      <c r="J140" s="76">
        <f t="shared" si="33"/>
        <v>-6.0766371175280387E-4</v>
      </c>
      <c r="K140" s="29">
        <f t="shared" si="34"/>
        <v>-12.142857142855064</v>
      </c>
      <c r="L140" s="77">
        <f t="shared" si="32"/>
        <v>0.15955018477896146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646.71428571428567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5.3767367966929243E-3</v>
      </c>
    </row>
    <row r="142" spans="2:12" x14ac:dyDescent="0.25">
      <c r="B142" s="284"/>
      <c r="C142" s="289"/>
      <c r="D142" s="4" t="s">
        <v>52</v>
      </c>
      <c r="E142" s="29">
        <v>2206.5714285714284</v>
      </c>
      <c r="F142" s="29">
        <v>4286.7142857142853</v>
      </c>
      <c r="G142" s="29">
        <v>4791</v>
      </c>
      <c r="H142" s="29">
        <v>4797</v>
      </c>
      <c r="I142" s="29">
        <v>4789.2857142857147</v>
      </c>
      <c r="J142" s="76">
        <f t="shared" si="33"/>
        <v>-1.6081479496112827E-3</v>
      </c>
      <c r="K142" s="29">
        <f t="shared" si="34"/>
        <v>-7.7142857142853245</v>
      </c>
      <c r="L142" s="77">
        <f t="shared" si="32"/>
        <v>3.8262598409919406E-2</v>
      </c>
    </row>
    <row r="143" spans="2:12" x14ac:dyDescent="0.25">
      <c r="B143" s="284"/>
      <c r="C143" s="289"/>
      <c r="D143" s="4" t="s">
        <v>53</v>
      </c>
      <c r="E143" s="29">
        <v>2148.2857142857142</v>
      </c>
      <c r="F143" s="29">
        <v>2602.4285714285716</v>
      </c>
      <c r="G143" s="29">
        <v>2802</v>
      </c>
      <c r="H143" s="29">
        <v>2772</v>
      </c>
      <c r="I143" s="29">
        <v>2678.4285714285716</v>
      </c>
      <c r="J143" s="76">
        <f t="shared" si="33"/>
        <v>-3.3755926613069476E-2</v>
      </c>
      <c r="K143" s="29">
        <f t="shared" si="34"/>
        <v>-93.571428571428442</v>
      </c>
      <c r="L143" s="77">
        <f t="shared" si="32"/>
        <v>2.1398522224834567E-2</v>
      </c>
    </row>
    <row r="144" spans="2:12" x14ac:dyDescent="0.25">
      <c r="B144" s="284"/>
      <c r="C144" s="289"/>
      <c r="D144" s="4" t="s">
        <v>54</v>
      </c>
      <c r="E144" s="29">
        <v>3304.5714285714284</v>
      </c>
      <c r="F144" s="29">
        <v>6412</v>
      </c>
      <c r="G144" s="29">
        <v>6313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5.1905882567777013E-2</v>
      </c>
    </row>
    <row r="145" spans="2:12" x14ac:dyDescent="0.25">
      <c r="B145" s="285"/>
      <c r="C145" s="290"/>
      <c r="D145" s="32" t="s">
        <v>55</v>
      </c>
      <c r="E145" s="73">
        <v>2627.2857142857142</v>
      </c>
      <c r="F145" s="73">
        <v>3310.7142857142858</v>
      </c>
      <c r="G145" s="73">
        <v>3071.2857142857142</v>
      </c>
      <c r="H145" s="73">
        <v>3089.4285714285716</v>
      </c>
      <c r="I145" s="73">
        <v>3107.8571428571427</v>
      </c>
      <c r="J145" s="65">
        <f t="shared" si="33"/>
        <v>5.965042078978966E-3</v>
      </c>
      <c r="K145" s="73">
        <f t="shared" si="34"/>
        <v>18.428571428571104</v>
      </c>
      <c r="L145" s="56">
        <f t="shared" si="32"/>
        <v>2.4829316283603176E-2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4F5B3-50D7-441D-8CE6-29808C12B839}">
  <sheetPr>
    <tabColor theme="4" tint="0.79998168889431442"/>
  </sheetPr>
  <dimension ref="A1:O290"/>
  <sheetViews>
    <sheetView showGridLines="0" topLeftCell="J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238</v>
      </c>
      <c r="E1" t="s">
        <v>238</v>
      </c>
      <c r="G1" t="s">
        <v>238</v>
      </c>
    </row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5" si="2">IFERROR(M9-K9,"-")</f>
        <v>-0.19740067370228509</v>
      </c>
    </row>
    <row r="10" spans="1:15" x14ac:dyDescent="0.25">
      <c r="A10" s="1" t="s">
        <v>74</v>
      </c>
      <c r="B10" s="119" t="s">
        <v>75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76</v>
      </c>
      <c r="B11" s="119" t="s">
        <v>77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78</v>
      </c>
      <c r="B12" s="119" t="s">
        <v>79</v>
      </c>
      <c r="C12" s="189" t="s">
        <v>238</v>
      </c>
      <c r="D12" s="190" t="s">
        <v>238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80</v>
      </c>
      <c r="B13" s="119" t="s">
        <v>81</v>
      </c>
      <c r="C13" s="189" t="s">
        <v>238</v>
      </c>
      <c r="D13" s="190" t="s">
        <v>238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82</v>
      </c>
      <c r="B14" s="119" t="s">
        <v>83</v>
      </c>
      <c r="C14" s="189" t="s">
        <v>238</v>
      </c>
      <c r="D14" s="190" t="s">
        <v>238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>
        <v>5.2375674056321149</v>
      </c>
      <c r="N14" s="190">
        <f t="shared" si="2"/>
        <v>7.0129458640107778E-2</v>
      </c>
    </row>
    <row r="15" spans="1:15" x14ac:dyDescent="0.25">
      <c r="A15" s="1" t="s">
        <v>84</v>
      </c>
      <c r="B15" s="119" t="s">
        <v>85</v>
      </c>
      <c r="C15" s="189" t="s">
        <v>238</v>
      </c>
      <c r="D15" s="190" t="s">
        <v>238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>
        <v>4.8986964618249536</v>
      </c>
      <c r="N15" s="190">
        <f t="shared" si="2"/>
        <v>-9.0537987935811692E-2</v>
      </c>
    </row>
    <row r="16" spans="1:15" x14ac:dyDescent="0.25">
      <c r="A16" s="1" t="s">
        <v>86</v>
      </c>
      <c r="B16" s="119" t="s">
        <v>87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4.5504290968532901</v>
      </c>
      <c r="N21" s="192">
        <v>0.35632676187524126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2.8564705882352941</v>
      </c>
      <c r="D31" s="190">
        <v>0.6596515027482166</v>
      </c>
      <c r="E31" s="189">
        <v>4.8598130841121492</v>
      </c>
      <c r="F31" s="190">
        <f t="shared" ref="F31:J43" si="3">IFERROR(E31-C31,"-")</f>
        <v>2.0033424958768551</v>
      </c>
      <c r="G31" s="189">
        <v>5.8509316770186333</v>
      </c>
      <c r="H31" s="190">
        <f t="shared" si="3"/>
        <v>0.99111859290648407</v>
      </c>
      <c r="I31" s="189">
        <v>1.9327199539965498</v>
      </c>
      <c r="J31" s="190">
        <f t="shared" si="3"/>
        <v>-3.9182117230220834</v>
      </c>
      <c r="K31" s="189">
        <v>2.4161073825503356</v>
      </c>
      <c r="L31" s="190">
        <f t="shared" ref="L31:N43" si="4">IFERROR(K31-I31,"-")</f>
        <v>0.4833874285537858</v>
      </c>
      <c r="M31" s="189">
        <v>3.1031042128603104</v>
      </c>
      <c r="N31" s="190">
        <f t="shared" si="4"/>
        <v>0.68699683030997472</v>
      </c>
    </row>
    <row r="32" spans="1:15" x14ac:dyDescent="0.25">
      <c r="B32" s="119" t="s">
        <v>75</v>
      </c>
      <c r="C32" s="189">
        <v>1.9737991266375545</v>
      </c>
      <c r="D32" s="190">
        <v>-0.94540819043561641</v>
      </c>
      <c r="E32" s="189">
        <v>14.6</v>
      </c>
      <c r="F32" s="190">
        <f t="shared" si="3"/>
        <v>12.626200873362444</v>
      </c>
      <c r="G32" s="189">
        <v>5.1260504201680677</v>
      </c>
      <c r="H32" s="190">
        <f t="shared" si="3"/>
        <v>-9.4739495798319311</v>
      </c>
      <c r="I32" s="189">
        <v>2.0585305105853049</v>
      </c>
      <c r="J32" s="190">
        <f t="shared" si="3"/>
        <v>-3.0675199095827628</v>
      </c>
      <c r="K32" s="189">
        <v>2.2608225108225106</v>
      </c>
      <c r="L32" s="190">
        <f t="shared" si="4"/>
        <v>0.20229200023720573</v>
      </c>
      <c r="M32" s="189">
        <v>2.7338003502626971</v>
      </c>
      <c r="N32" s="190">
        <f t="shared" si="4"/>
        <v>0.47297783944018645</v>
      </c>
    </row>
    <row r="33" spans="2:15" x14ac:dyDescent="0.25">
      <c r="B33" s="119" t="s">
        <v>77</v>
      </c>
      <c r="C33" s="189">
        <v>3.2791666666666668</v>
      </c>
      <c r="D33" s="190">
        <v>0.47916666666666696</v>
      </c>
      <c r="E33" s="189">
        <v>4.3</v>
      </c>
      <c r="F33" s="190">
        <f t="shared" si="3"/>
        <v>1.020833333333333</v>
      </c>
      <c r="G33" s="189">
        <v>3.795744680851064</v>
      </c>
      <c r="H33" s="190">
        <f t="shared" si="3"/>
        <v>-0.50425531914893584</v>
      </c>
      <c r="I33" s="189">
        <v>2.0065316786414109</v>
      </c>
      <c r="J33" s="190">
        <f t="shared" si="3"/>
        <v>-1.7892130022096531</v>
      </c>
      <c r="K33" s="189">
        <v>2.0977835723598437</v>
      </c>
      <c r="L33" s="190">
        <f t="shared" si="4"/>
        <v>9.1251893718432786E-2</v>
      </c>
      <c r="M33" s="189">
        <v>2.1283783783783785</v>
      </c>
      <c r="N33" s="190">
        <f t="shared" si="4"/>
        <v>3.0594806018534815E-2</v>
      </c>
    </row>
    <row r="34" spans="2:15" x14ac:dyDescent="0.25">
      <c r="B34" s="119" t="s">
        <v>79</v>
      </c>
      <c r="C34" s="189" t="s">
        <v>238</v>
      </c>
      <c r="D34" s="190" t="s">
        <v>238</v>
      </c>
      <c r="E34" s="189">
        <v>4.7785234899328861</v>
      </c>
      <c r="F34" s="190" t="str">
        <f>IFERROR(E34-C34,"-")</f>
        <v>-</v>
      </c>
      <c r="G34" s="189">
        <v>3.7468879668049793</v>
      </c>
      <c r="H34" s="190">
        <f>IFERROR(G34-E34,"-")</f>
        <v>-1.0316355231279069</v>
      </c>
      <c r="I34" s="189">
        <v>1.7439712673165726</v>
      </c>
      <c r="J34" s="190">
        <f>IFERROR(I34-G34,"-")</f>
        <v>-2.0029166994884067</v>
      </c>
      <c r="K34" s="189">
        <v>1.7649006622516556</v>
      </c>
      <c r="L34" s="190">
        <f>IFERROR(K34-I34,"-")</f>
        <v>2.0929394935083057E-2</v>
      </c>
      <c r="M34" s="189">
        <v>1.845272206303725</v>
      </c>
      <c r="N34" s="190">
        <f t="shared" si="4"/>
        <v>8.0371544052069366E-2</v>
      </c>
    </row>
    <row r="35" spans="2:15" x14ac:dyDescent="0.25">
      <c r="B35" s="119" t="s">
        <v>81</v>
      </c>
      <c r="C35" s="189" t="s">
        <v>238</v>
      </c>
      <c r="D35" s="190" t="s">
        <v>238</v>
      </c>
      <c r="E35" s="189">
        <v>2.4325153374233128</v>
      </c>
      <c r="F35" s="190" t="str">
        <f t="shared" si="3"/>
        <v>-</v>
      </c>
      <c r="G35" s="189">
        <v>2.865580448065173</v>
      </c>
      <c r="H35" s="190">
        <f t="shared" si="3"/>
        <v>0.43306511064186015</v>
      </c>
      <c r="I35" s="189">
        <v>1.7610921501706485</v>
      </c>
      <c r="J35" s="190">
        <f t="shared" si="3"/>
        <v>-1.1044882978945245</v>
      </c>
      <c r="K35" s="189">
        <v>2.347826086956522</v>
      </c>
      <c r="L35" s="190">
        <f t="shared" si="4"/>
        <v>0.58673393678587349</v>
      </c>
      <c r="M35" s="189">
        <v>2.2456140350877192</v>
      </c>
      <c r="N35" s="190">
        <f t="shared" si="4"/>
        <v>-0.10221205186880278</v>
      </c>
    </row>
    <row r="36" spans="2:15" x14ac:dyDescent="0.25">
      <c r="B36" s="119" t="s">
        <v>83</v>
      </c>
      <c r="C36" s="189" t="s">
        <v>238</v>
      </c>
      <c r="D36" s="190" t="s">
        <v>238</v>
      </c>
      <c r="E36" s="189">
        <v>2.8013986013986014</v>
      </c>
      <c r="F36" s="190" t="str">
        <f t="shared" si="3"/>
        <v>-</v>
      </c>
      <c r="G36" s="189">
        <v>2.5684803001876171</v>
      </c>
      <c r="H36" s="190">
        <f t="shared" si="3"/>
        <v>-0.23291830121098434</v>
      </c>
      <c r="I36" s="189">
        <v>1.8193103448275862</v>
      </c>
      <c r="J36" s="190">
        <f t="shared" si="3"/>
        <v>-0.74916995536003084</v>
      </c>
      <c r="K36" s="189">
        <v>2.9272445820433437</v>
      </c>
      <c r="L36" s="190">
        <f t="shared" si="4"/>
        <v>1.1079342372157575</v>
      </c>
      <c r="M36" s="189">
        <v>5.855726872246696</v>
      </c>
      <c r="N36" s="190">
        <f t="shared" si="4"/>
        <v>2.9284822902033523</v>
      </c>
    </row>
    <row r="37" spans="2:15" x14ac:dyDescent="0.25">
      <c r="B37" s="119" t="s">
        <v>85</v>
      </c>
      <c r="C37" s="189" t="s">
        <v>238</v>
      </c>
      <c r="D37" s="190" t="s">
        <v>238</v>
      </c>
      <c r="E37" s="189">
        <v>3.1929181929181931</v>
      </c>
      <c r="F37" s="190" t="str">
        <f t="shared" si="3"/>
        <v>-</v>
      </c>
      <c r="G37" s="189">
        <v>2.2784090909090908</v>
      </c>
      <c r="H37" s="190">
        <f t="shared" si="3"/>
        <v>-0.91450910200910229</v>
      </c>
      <c r="I37" s="189">
        <v>1.984984984984985</v>
      </c>
      <c r="J37" s="190">
        <f t="shared" si="3"/>
        <v>-0.29342410592410584</v>
      </c>
      <c r="K37" s="189">
        <v>2.3681257014590349</v>
      </c>
      <c r="L37" s="190">
        <f t="shared" si="4"/>
        <v>0.3831407164740499</v>
      </c>
      <c r="M37" s="189">
        <v>3.7635135135135136</v>
      </c>
      <c r="N37" s="190">
        <f t="shared" si="4"/>
        <v>1.3953878120544787</v>
      </c>
    </row>
    <row r="38" spans="2:15" x14ac:dyDescent="0.25">
      <c r="B38" s="119" t="s">
        <v>87</v>
      </c>
      <c r="C38" s="189">
        <v>2.8</v>
      </c>
      <c r="D38" s="190">
        <v>0.14932533733133413</v>
      </c>
      <c r="E38" s="189">
        <v>3.4298780487804876</v>
      </c>
      <c r="F38" s="190">
        <f t="shared" si="3"/>
        <v>0.62987804878048781</v>
      </c>
      <c r="G38" s="189">
        <v>2.7260273972602738</v>
      </c>
      <c r="H38" s="190">
        <f t="shared" si="3"/>
        <v>-0.70385065152021387</v>
      </c>
      <c r="I38" s="189">
        <v>2.2466926070038911</v>
      </c>
      <c r="J38" s="190">
        <f t="shared" si="3"/>
        <v>-0.4793347902563827</v>
      </c>
      <c r="K38" s="189">
        <v>3.2354740061162079</v>
      </c>
      <c r="L38" s="190">
        <f t="shared" si="4"/>
        <v>0.98878139911231688</v>
      </c>
      <c r="M38" s="189"/>
      <c r="N38" s="190"/>
    </row>
    <row r="39" spans="2:15" x14ac:dyDescent="0.25">
      <c r="B39" s="119" t="s">
        <v>89</v>
      </c>
      <c r="C39" s="189">
        <v>4.181034482758621</v>
      </c>
      <c r="D39" s="190">
        <v>0.25472851260936746</v>
      </c>
      <c r="E39" s="189">
        <v>3.304075235109718</v>
      </c>
      <c r="F39" s="190">
        <f t="shared" si="3"/>
        <v>-0.87695924764890298</v>
      </c>
      <c r="G39" s="189">
        <v>3.5299806576402322</v>
      </c>
      <c r="H39" s="190">
        <f t="shared" si="3"/>
        <v>0.22590542253051415</v>
      </c>
      <c r="I39" s="189">
        <v>1.8514219384793964</v>
      </c>
      <c r="J39" s="190">
        <f t="shared" si="3"/>
        <v>-1.6785587191608358</v>
      </c>
      <c r="K39" s="189">
        <v>3.154897494305239</v>
      </c>
      <c r="L39" s="190">
        <f t="shared" si="4"/>
        <v>1.3034755558258426</v>
      </c>
      <c r="M39" s="189"/>
      <c r="N39" s="190"/>
    </row>
    <row r="40" spans="2:15" x14ac:dyDescent="0.25">
      <c r="B40" s="119" t="s">
        <v>91</v>
      </c>
      <c r="C40" s="189">
        <v>4.5913043478260871</v>
      </c>
      <c r="D40" s="190">
        <v>0.10485114585564403</v>
      </c>
      <c r="E40" s="189">
        <v>3.297427652733119</v>
      </c>
      <c r="F40" s="190">
        <f t="shared" si="3"/>
        <v>-1.2938766950929681</v>
      </c>
      <c r="G40" s="189">
        <v>3.3678343949044587</v>
      </c>
      <c r="H40" s="190">
        <f t="shared" si="3"/>
        <v>7.0406742171339687E-2</v>
      </c>
      <c r="I40" s="189">
        <v>2.3424657534246576</v>
      </c>
      <c r="J40" s="190">
        <f t="shared" si="3"/>
        <v>-1.0253686414798011</v>
      </c>
      <c r="K40" s="189">
        <v>2.0477081384471467</v>
      </c>
      <c r="L40" s="190">
        <f t="shared" si="4"/>
        <v>-0.29475761497751085</v>
      </c>
      <c r="M40" s="189"/>
      <c r="N40" s="190"/>
    </row>
    <row r="41" spans="2:15" x14ac:dyDescent="0.25">
      <c r="B41" s="119" t="s">
        <v>93</v>
      </c>
      <c r="C41" s="189">
        <v>5.7840909090909092</v>
      </c>
      <c r="D41" s="190">
        <v>3.3066897791474061</v>
      </c>
      <c r="E41" s="189">
        <v>4.5852272727272725</v>
      </c>
      <c r="F41" s="190">
        <f t="shared" si="3"/>
        <v>-1.1988636363636367</v>
      </c>
      <c r="G41" s="189">
        <v>4.3421439060205582</v>
      </c>
      <c r="H41" s="190">
        <f t="shared" si="3"/>
        <v>-0.24308336670671427</v>
      </c>
      <c r="I41" s="189">
        <v>2.8416230366492146</v>
      </c>
      <c r="J41" s="190">
        <f t="shared" si="3"/>
        <v>-1.5005208693713437</v>
      </c>
      <c r="K41" s="189">
        <v>2.6332046332046333</v>
      </c>
      <c r="L41" s="190">
        <f t="shared" si="4"/>
        <v>-0.20841840344458129</v>
      </c>
      <c r="M41" s="189"/>
      <c r="N41" s="190"/>
    </row>
    <row r="42" spans="2:15" x14ac:dyDescent="0.25">
      <c r="B42" s="119" t="s">
        <v>95</v>
      </c>
      <c r="C42" s="189">
        <v>3</v>
      </c>
      <c r="D42" s="190">
        <v>0.64128256513026072</v>
      </c>
      <c r="E42" s="189">
        <v>5.0717703349282299</v>
      </c>
      <c r="F42" s="190">
        <f t="shared" si="3"/>
        <v>2.0717703349282299</v>
      </c>
      <c r="G42" s="189">
        <v>2.382857142857143</v>
      </c>
      <c r="H42" s="190">
        <f t="shared" si="3"/>
        <v>-2.6889131920710869</v>
      </c>
      <c r="I42" s="189">
        <v>2.0287009063444108</v>
      </c>
      <c r="J42" s="190">
        <f t="shared" si="3"/>
        <v>-0.3541562365127322</v>
      </c>
      <c r="K42" s="189">
        <v>2.0945121951219514</v>
      </c>
      <c r="L42" s="190">
        <f t="shared" si="4"/>
        <v>6.5811288777540611E-2</v>
      </c>
      <c r="M42" s="189"/>
      <c r="N42" s="190"/>
    </row>
    <row r="43" spans="2:15" ht="15.75" x14ac:dyDescent="0.25">
      <c r="B43" s="122" t="s">
        <v>32</v>
      </c>
      <c r="C43" s="191">
        <v>2.9713552800342025</v>
      </c>
      <c r="D43" s="192">
        <v>2.4452625166945907E-2</v>
      </c>
      <c r="E43" s="191">
        <v>3.4921212121212122</v>
      </c>
      <c r="F43" s="192">
        <f t="shared" si="3"/>
        <v>0.52076593208700972</v>
      </c>
      <c r="G43" s="191">
        <v>3.1378290446613426</v>
      </c>
      <c r="H43" s="192">
        <f t="shared" si="3"/>
        <v>-0.35429216745986958</v>
      </c>
      <c r="I43" s="191">
        <v>1.9869135802469136</v>
      </c>
      <c r="J43" s="192">
        <f t="shared" si="3"/>
        <v>-1.150915464414429</v>
      </c>
      <c r="K43" s="191">
        <v>2.3357155780712864</v>
      </c>
      <c r="L43" s="192">
        <f t="shared" si="4"/>
        <v>0.34880199782437282</v>
      </c>
      <c r="M43" s="191">
        <v>3.2052555348644733</v>
      </c>
      <c r="N43" s="192">
        <v>0.98597675539151908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2.5944700460829493</v>
      </c>
      <c r="D53" s="190">
        <v>-0.10593481221664591</v>
      </c>
      <c r="E53" s="189">
        <v>4.161290322580645</v>
      </c>
      <c r="F53" s="190">
        <f t="shared" ref="F53:J65" si="5">IFERROR(E53-C53,"-")</f>
        <v>1.5668202764976957</v>
      </c>
      <c r="G53" s="189">
        <v>6.7439999999999998</v>
      </c>
      <c r="H53" s="190">
        <f t="shared" si="5"/>
        <v>2.5827096774193548</v>
      </c>
      <c r="I53" s="189">
        <v>2.3481781376518218</v>
      </c>
      <c r="J53" s="190">
        <f t="shared" si="5"/>
        <v>-4.3958218623481784</v>
      </c>
      <c r="K53" s="189">
        <v>2.965299684542587</v>
      </c>
      <c r="L53" s="190">
        <f t="shared" ref="L53:N65" si="6">IFERROR(K53-I53,"-")</f>
        <v>0.61712154689076515</v>
      </c>
      <c r="M53" s="189">
        <v>2.9524752475247524</v>
      </c>
      <c r="N53" s="190">
        <f t="shared" si="6"/>
        <v>-1.2824437017834533E-2</v>
      </c>
    </row>
    <row r="54" spans="1:15" x14ac:dyDescent="0.25">
      <c r="A54" s="1">
        <v>2</v>
      </c>
      <c r="B54" s="119" t="s">
        <v>75</v>
      </c>
      <c r="C54" s="189">
        <v>1.9236641221374047</v>
      </c>
      <c r="D54" s="190">
        <v>-1.5534600608691314</v>
      </c>
      <c r="E54" s="189">
        <v>1.3333333333333333</v>
      </c>
      <c r="F54" s="190">
        <f t="shared" si="5"/>
        <v>-0.59033078880407142</v>
      </c>
      <c r="G54" s="189">
        <v>6.0659340659340657</v>
      </c>
      <c r="H54" s="190">
        <f t="shared" si="5"/>
        <v>4.7326007326007327</v>
      </c>
      <c r="I54" s="189">
        <v>2.523076923076923</v>
      </c>
      <c r="J54" s="190">
        <f t="shared" si="5"/>
        <v>-3.5428571428571427</v>
      </c>
      <c r="K54" s="189">
        <v>2.5487364620938626</v>
      </c>
      <c r="L54" s="190">
        <f t="shared" si="6"/>
        <v>2.5659539016939625E-2</v>
      </c>
      <c r="M54" s="189">
        <v>3.7666666666666666</v>
      </c>
      <c r="N54" s="190">
        <f t="shared" si="6"/>
        <v>1.217930204572804</v>
      </c>
    </row>
    <row r="55" spans="1:15" x14ac:dyDescent="0.25">
      <c r="A55" s="1">
        <v>3</v>
      </c>
      <c r="B55" s="119" t="s">
        <v>77</v>
      </c>
      <c r="C55" s="189">
        <v>4.9245283018867925</v>
      </c>
      <c r="D55" s="190">
        <v>0.66068465367832374</v>
      </c>
      <c r="E55" s="189">
        <v>2.942622950819672</v>
      </c>
      <c r="F55" s="190">
        <f t="shared" si="5"/>
        <v>-1.9819053510671205</v>
      </c>
      <c r="G55" s="189">
        <v>4.7283582089552239</v>
      </c>
      <c r="H55" s="190">
        <f t="shared" si="5"/>
        <v>1.7857352581355519</v>
      </c>
      <c r="I55" s="189">
        <v>2.3403908794788273</v>
      </c>
      <c r="J55" s="190">
        <f t="shared" si="5"/>
        <v>-2.3879673294763966</v>
      </c>
      <c r="K55" s="189">
        <v>3.0795847750865053</v>
      </c>
      <c r="L55" s="190">
        <f t="shared" si="6"/>
        <v>0.73919389560767801</v>
      </c>
      <c r="M55" s="189">
        <v>4.1288659793814437</v>
      </c>
      <c r="N55" s="190">
        <f t="shared" si="6"/>
        <v>1.0492812042949384</v>
      </c>
    </row>
    <row r="56" spans="1:15" x14ac:dyDescent="0.25">
      <c r="A56" s="1">
        <v>4</v>
      </c>
      <c r="B56" s="119" t="s">
        <v>79</v>
      </c>
      <c r="C56" s="189" t="s">
        <v>238</v>
      </c>
      <c r="D56" s="190" t="s">
        <v>238</v>
      </c>
      <c r="E56" s="189">
        <v>2.2380952380952381</v>
      </c>
      <c r="F56" s="190" t="str">
        <f>IFERROR(E56-C56,"-")</f>
        <v>-</v>
      </c>
      <c r="G56" s="189">
        <v>4.0331753554502372</v>
      </c>
      <c r="H56" s="190">
        <f>IFERROR(G56-E56,"-")</f>
        <v>1.7950801173549991</v>
      </c>
      <c r="I56" s="189">
        <v>2.1551362683438153</v>
      </c>
      <c r="J56" s="190">
        <f>IFERROR(I56-G56,"-")</f>
        <v>-1.8780390871064219</v>
      </c>
      <c r="K56" s="189">
        <v>2.7394957983193278</v>
      </c>
      <c r="L56" s="190">
        <f>IFERROR(K56-I56,"-")</f>
        <v>0.58435952997551244</v>
      </c>
      <c r="M56" s="189">
        <v>3.0130718954248366</v>
      </c>
      <c r="N56" s="190">
        <f t="shared" si="6"/>
        <v>0.27357609710550879</v>
      </c>
    </row>
    <row r="57" spans="1:15" x14ac:dyDescent="0.25">
      <c r="A57" s="1">
        <v>5</v>
      </c>
      <c r="B57" s="119" t="s">
        <v>81</v>
      </c>
      <c r="C57" s="189" t="s">
        <v>238</v>
      </c>
      <c r="D57" s="190" t="s">
        <v>238</v>
      </c>
      <c r="E57" s="189">
        <v>2.3585858585858586</v>
      </c>
      <c r="F57" s="190" t="str">
        <f t="shared" si="5"/>
        <v>-</v>
      </c>
      <c r="G57" s="189">
        <v>3.9170124481327799</v>
      </c>
      <c r="H57" s="190">
        <f t="shared" si="5"/>
        <v>1.5584265895469214</v>
      </c>
      <c r="I57" s="189">
        <v>1.9244851258581235</v>
      </c>
      <c r="J57" s="190">
        <f t="shared" si="5"/>
        <v>-1.9925273222746565</v>
      </c>
      <c r="K57" s="189">
        <v>3.7476635514018692</v>
      </c>
      <c r="L57" s="190">
        <f t="shared" si="6"/>
        <v>1.8231784255437458</v>
      </c>
      <c r="M57" s="189">
        <v>2.9658119658119659</v>
      </c>
      <c r="N57" s="190">
        <f t="shared" si="6"/>
        <v>-0.78185158558990331</v>
      </c>
    </row>
    <row r="58" spans="1:15" x14ac:dyDescent="0.25">
      <c r="A58" s="1">
        <v>6</v>
      </c>
      <c r="B58" s="119" t="s">
        <v>83</v>
      </c>
      <c r="C58" s="189" t="s">
        <v>238</v>
      </c>
      <c r="D58" s="190" t="s">
        <v>238</v>
      </c>
      <c r="E58" s="189">
        <v>3.528023598820059</v>
      </c>
      <c r="F58" s="190" t="str">
        <f t="shared" si="5"/>
        <v>-</v>
      </c>
      <c r="G58" s="189">
        <v>3.6218487394957983</v>
      </c>
      <c r="H58" s="190">
        <f t="shared" si="5"/>
        <v>9.3825140675739327E-2</v>
      </c>
      <c r="I58" s="189">
        <v>2.751336898395722</v>
      </c>
      <c r="J58" s="190">
        <f t="shared" si="5"/>
        <v>-0.87051184110007629</v>
      </c>
      <c r="K58" s="189">
        <v>4.4098939929328624</v>
      </c>
      <c r="L58" s="190">
        <f t="shared" si="6"/>
        <v>1.6585570945371404</v>
      </c>
      <c r="M58" s="189">
        <v>3.0240963855421685</v>
      </c>
      <c r="N58" s="190">
        <f t="shared" si="6"/>
        <v>-1.3857976073906939</v>
      </c>
    </row>
    <row r="59" spans="1:15" x14ac:dyDescent="0.25">
      <c r="A59" s="1">
        <v>7</v>
      </c>
      <c r="B59" s="119" t="s">
        <v>85</v>
      </c>
      <c r="C59" s="189" t="s">
        <v>238</v>
      </c>
      <c r="D59" s="190" t="s">
        <v>238</v>
      </c>
      <c r="E59" s="189">
        <v>4.4518950437317786</v>
      </c>
      <c r="F59" s="190" t="str">
        <f t="shared" si="5"/>
        <v>-</v>
      </c>
      <c r="G59" s="189">
        <v>2.88671875</v>
      </c>
      <c r="H59" s="190">
        <f t="shared" si="5"/>
        <v>-1.5651762937317786</v>
      </c>
      <c r="I59" s="189">
        <v>2.9450171821305844</v>
      </c>
      <c r="J59" s="190">
        <f t="shared" si="5"/>
        <v>5.8298432130584388E-2</v>
      </c>
      <c r="K59" s="189">
        <v>3.1067193675889326</v>
      </c>
      <c r="L59" s="190">
        <f t="shared" si="6"/>
        <v>0.16170218545834825</v>
      </c>
      <c r="M59" s="189">
        <v>3.8610421836228288</v>
      </c>
      <c r="N59" s="190">
        <f t="shared" si="6"/>
        <v>0.75432281603389617</v>
      </c>
    </row>
    <row r="60" spans="1:15" x14ac:dyDescent="0.25">
      <c r="A60" s="1">
        <v>8</v>
      </c>
      <c r="B60" s="119" t="s">
        <v>87</v>
      </c>
      <c r="C60" s="189" t="s">
        <v>238</v>
      </c>
      <c r="D60" s="190" t="s">
        <v>238</v>
      </c>
      <c r="E60" s="189">
        <v>4.6054852320675108</v>
      </c>
      <c r="F60" s="190" t="str">
        <f t="shared" si="5"/>
        <v>-</v>
      </c>
      <c r="G60" s="189">
        <v>4.543408360128617</v>
      </c>
      <c r="H60" s="190">
        <f t="shared" si="5"/>
        <v>-6.2076871938893774E-2</v>
      </c>
      <c r="I60" s="189">
        <v>3.6196473551637278</v>
      </c>
      <c r="J60" s="190">
        <f t="shared" si="5"/>
        <v>-0.92376100496488922</v>
      </c>
      <c r="K60" s="189">
        <v>3.9816176470588234</v>
      </c>
      <c r="L60" s="190">
        <f t="shared" si="6"/>
        <v>0.36197029189509555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3.5121951219512195</v>
      </c>
      <c r="D61" s="190">
        <v>-3.1905756589052037</v>
      </c>
      <c r="E61" s="189">
        <v>3.9714285714285715</v>
      </c>
      <c r="F61" s="190">
        <f t="shared" si="5"/>
        <v>0.45923344947735201</v>
      </c>
      <c r="G61" s="189">
        <v>6.0128755364806867</v>
      </c>
      <c r="H61" s="190">
        <f t="shared" si="5"/>
        <v>2.0414469650521152</v>
      </c>
      <c r="I61" s="189">
        <v>2.7448071216617209</v>
      </c>
      <c r="J61" s="190">
        <f t="shared" si="5"/>
        <v>-3.2680684148189658</v>
      </c>
      <c r="K61" s="189">
        <v>3.7272727272727271</v>
      </c>
      <c r="L61" s="190">
        <f t="shared" si="6"/>
        <v>0.98246560561100615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4.0769230769230766</v>
      </c>
      <c r="D62" s="190">
        <v>-1.6522838863264395</v>
      </c>
      <c r="E62" s="189">
        <v>4.4697508896797151</v>
      </c>
      <c r="F62" s="190">
        <f t="shared" si="5"/>
        <v>0.39282781275663847</v>
      </c>
      <c r="G62" s="189">
        <v>6.8482142857142856</v>
      </c>
      <c r="H62" s="190">
        <f t="shared" si="5"/>
        <v>2.3784633960345705</v>
      </c>
      <c r="I62" s="189">
        <v>3.0921052631578947</v>
      </c>
      <c r="J62" s="190">
        <f t="shared" si="5"/>
        <v>-3.7561090225563909</v>
      </c>
      <c r="K62" s="189">
        <v>2.6271186440677967</v>
      </c>
      <c r="L62" s="190">
        <f t="shared" si="6"/>
        <v>-0.46498661909009797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3.8076923076923075</v>
      </c>
      <c r="D63" s="190">
        <v>0.8363547280744732</v>
      </c>
      <c r="E63" s="189">
        <v>4.7018633540372674</v>
      </c>
      <c r="F63" s="190">
        <f t="shared" si="5"/>
        <v>0.89417104634495992</v>
      </c>
      <c r="G63" s="189">
        <v>3.5920303605313091</v>
      </c>
      <c r="H63" s="190">
        <f t="shared" si="5"/>
        <v>-1.1098329935059583</v>
      </c>
      <c r="I63" s="189">
        <v>4.0610079575596814</v>
      </c>
      <c r="J63" s="190">
        <f t="shared" si="5"/>
        <v>0.46897759702837227</v>
      </c>
      <c r="K63" s="189">
        <v>2.1853281853281854</v>
      </c>
      <c r="L63" s="190">
        <f t="shared" si="6"/>
        <v>-1.875679772231496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3</v>
      </c>
      <c r="D64" s="190">
        <v>0.72394846532777546</v>
      </c>
      <c r="E64" s="189">
        <v>5.8194444444444446</v>
      </c>
      <c r="F64" s="190">
        <f t="shared" si="5"/>
        <v>2.8194444444444446</v>
      </c>
      <c r="G64" s="189">
        <v>3.5428571428571427</v>
      </c>
      <c r="H64" s="190">
        <f t="shared" si="5"/>
        <v>-2.2765873015873019</v>
      </c>
      <c r="I64" s="189">
        <v>3.4948240165631468</v>
      </c>
      <c r="J64" s="190">
        <f t="shared" si="5"/>
        <v>-4.803312629399592E-2</v>
      </c>
      <c r="K64" s="189">
        <v>2.4497716894977168</v>
      </c>
      <c r="L64" s="190">
        <f t="shared" si="6"/>
        <v>-1.0450523270654299</v>
      </c>
      <c r="M64" s="189"/>
      <c r="N64" s="190"/>
    </row>
    <row r="65" spans="1:15" ht="15.75" x14ac:dyDescent="0.25">
      <c r="B65" s="122" t="s">
        <v>32</v>
      </c>
      <c r="C65" s="191">
        <v>2.8590308370044051</v>
      </c>
      <c r="D65" s="192">
        <v>-1.0857665342989904</v>
      </c>
      <c r="E65" s="191">
        <v>4.0615384615384613</v>
      </c>
      <c r="F65" s="192">
        <f t="shared" si="5"/>
        <v>1.2025076245340562</v>
      </c>
      <c r="G65" s="191">
        <v>4.3818909762858027</v>
      </c>
      <c r="H65" s="192">
        <f t="shared" si="5"/>
        <v>0.32035251474734139</v>
      </c>
      <c r="I65" s="191">
        <v>2.7709137709137708</v>
      </c>
      <c r="J65" s="192">
        <f t="shared" si="5"/>
        <v>-1.6109772053720319</v>
      </c>
      <c r="K65" s="191">
        <v>3.022613726005785</v>
      </c>
      <c r="L65" s="192">
        <f t="shared" si="6"/>
        <v>0.25169995509201426</v>
      </c>
      <c r="M65" s="191">
        <v>3.3608829568788501</v>
      </c>
      <c r="N65" s="192">
        <v>0.26259969507627501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3.1298076923076925</v>
      </c>
      <c r="D75" s="190">
        <v>1.4188701923076925</v>
      </c>
      <c r="E75" s="189">
        <v>5.822222222222222</v>
      </c>
      <c r="F75" s="190">
        <f t="shared" ref="F75:J77" si="7">IFERROR(E75-C75,"-")</f>
        <v>2.6924145299145295</v>
      </c>
      <c r="G75" s="189">
        <v>2.75</v>
      </c>
      <c r="H75" s="190">
        <f t="shared" si="7"/>
        <v>-3.072222222222222</v>
      </c>
      <c r="I75" s="189">
        <v>1.8202411399342346</v>
      </c>
      <c r="J75" s="190">
        <f t="shared" si="7"/>
        <v>-0.92975886006576536</v>
      </c>
      <c r="K75" s="189">
        <v>1.7921146953405018</v>
      </c>
      <c r="L75" s="190">
        <f t="shared" ref="L75:L77" si="8">IFERROR(K75-I75,"-")</f>
        <v>-2.8126444593732813E-2</v>
      </c>
      <c r="M75" s="189">
        <v>3.2947103274559195</v>
      </c>
      <c r="N75" s="190">
        <f t="shared" ref="N75:N81" si="9">IFERROR(M75-K75,"-")</f>
        <v>1.5025956321154177</v>
      </c>
    </row>
    <row r="76" spans="1:15" x14ac:dyDescent="0.25">
      <c r="A76" s="1">
        <v>2</v>
      </c>
      <c r="B76" s="119" t="s">
        <v>75</v>
      </c>
      <c r="C76" s="189">
        <v>2.0408163265306123</v>
      </c>
      <c r="D76" s="190">
        <v>-0.3906122448979592</v>
      </c>
      <c r="E76" s="189">
        <v>21.521739130434781</v>
      </c>
      <c r="F76" s="190">
        <f t="shared" si="7"/>
        <v>19.480922803904168</v>
      </c>
      <c r="G76" s="189">
        <v>2.0714285714285716</v>
      </c>
      <c r="H76" s="190">
        <f t="shared" si="7"/>
        <v>-19.450310559006208</v>
      </c>
      <c r="I76" s="189">
        <v>1.8748913987836664</v>
      </c>
      <c r="J76" s="190">
        <f t="shared" si="7"/>
        <v>-0.19653717264490522</v>
      </c>
      <c r="K76" s="189">
        <v>1.8297297297297297</v>
      </c>
      <c r="L76" s="190">
        <f t="shared" si="8"/>
        <v>-4.5161669053936704E-2</v>
      </c>
      <c r="M76" s="189">
        <v>2.1329639889196677</v>
      </c>
      <c r="N76" s="190">
        <f t="shared" si="9"/>
        <v>0.30323425918993796</v>
      </c>
    </row>
    <row r="77" spans="1:15" x14ac:dyDescent="0.25">
      <c r="A77" s="1">
        <v>3</v>
      </c>
      <c r="B77" s="119" t="s">
        <v>77</v>
      </c>
      <c r="C77" s="189">
        <v>1.9776119402985075</v>
      </c>
      <c r="D77" s="190">
        <v>0.15883464772208833</v>
      </c>
      <c r="E77" s="189">
        <v>7.75</v>
      </c>
      <c r="F77" s="190">
        <f t="shared" si="7"/>
        <v>5.7723880597014929</v>
      </c>
      <c r="G77" s="189">
        <v>1.4814814814814814</v>
      </c>
      <c r="H77" s="190">
        <f t="shared" si="7"/>
        <v>-6.268518518518519</v>
      </c>
      <c r="I77" s="189">
        <v>1.7829880043620501</v>
      </c>
      <c r="J77" s="190">
        <f t="shared" si="7"/>
        <v>0.30150652288056867</v>
      </c>
      <c r="K77" s="189">
        <v>1.7684271619268717</v>
      </c>
      <c r="L77" s="190">
        <f t="shared" si="8"/>
        <v>-1.4560842435178412E-2</v>
      </c>
      <c r="M77" s="189">
        <v>1.4175824175824177</v>
      </c>
      <c r="N77" s="190">
        <f t="shared" si="9"/>
        <v>-0.35084474434445401</v>
      </c>
    </row>
    <row r="78" spans="1:15" x14ac:dyDescent="0.25">
      <c r="A78" s="1">
        <v>4</v>
      </c>
      <c r="B78" s="119" t="s">
        <v>79</v>
      </c>
      <c r="C78" s="189" t="s">
        <v>238</v>
      </c>
      <c r="D78" s="190" t="s">
        <v>238</v>
      </c>
      <c r="E78" s="189">
        <v>8.0615384615384613</v>
      </c>
      <c r="F78" s="190" t="str">
        <f>IFERROR(E78-C78,"-")</f>
        <v>-</v>
      </c>
      <c r="G78" s="189">
        <v>1.7333333333333334</v>
      </c>
      <c r="H78" s="190">
        <f>IFERROR(G78-E78,"-")</f>
        <v>-6.3282051282051279</v>
      </c>
      <c r="I78" s="189">
        <v>1.6107336956521738</v>
      </c>
      <c r="J78" s="190">
        <f>IFERROR(I78-G78,"-")</f>
        <v>-0.12259963768115956</v>
      </c>
      <c r="K78" s="189">
        <v>1.5257731958762886</v>
      </c>
      <c r="L78" s="190">
        <f>IFERROR(K78-I78,"-")</f>
        <v>-8.4960499775885268E-2</v>
      </c>
      <c r="M78" s="189">
        <v>1.5174311926605504</v>
      </c>
      <c r="N78" s="190">
        <f t="shared" si="9"/>
        <v>-8.3420032157381918E-3</v>
      </c>
    </row>
    <row r="79" spans="1:15" x14ac:dyDescent="0.25">
      <c r="A79" s="1">
        <v>5</v>
      </c>
      <c r="B79" s="119" t="s">
        <v>81</v>
      </c>
      <c r="C79" s="189" t="s">
        <v>238</v>
      </c>
      <c r="D79" s="190" t="s">
        <v>238</v>
      </c>
      <c r="E79" s="189">
        <v>2.546875</v>
      </c>
      <c r="F79" s="190" t="str">
        <f t="shared" ref="F79:J87" si="10">IFERROR(E79-C79,"-")</f>
        <v>-</v>
      </c>
      <c r="G79" s="189">
        <v>1.8520000000000001</v>
      </c>
      <c r="H79" s="190">
        <f t="shared" si="10"/>
        <v>-0.69487499999999991</v>
      </c>
      <c r="I79" s="189">
        <v>1.7168525402726147</v>
      </c>
      <c r="J79" s="190">
        <f t="shared" si="10"/>
        <v>-0.1351474597273854</v>
      </c>
      <c r="K79" s="189">
        <v>2.0689013035381749</v>
      </c>
      <c r="L79" s="190">
        <f t="shared" ref="L79:L87" si="11">IFERROR(K79-I79,"-")</f>
        <v>0.35204876326556023</v>
      </c>
      <c r="M79" s="189">
        <v>1.7440476190476191</v>
      </c>
      <c r="N79" s="190">
        <f t="shared" si="9"/>
        <v>-0.32485368449055585</v>
      </c>
    </row>
    <row r="80" spans="1:15" x14ac:dyDescent="0.25">
      <c r="A80" s="1">
        <v>6</v>
      </c>
      <c r="B80" s="119" t="s">
        <v>83</v>
      </c>
      <c r="C80" s="189" t="s">
        <v>238</v>
      </c>
      <c r="D80" s="190" t="s">
        <v>238</v>
      </c>
      <c r="E80" s="189">
        <v>2.146276595744681</v>
      </c>
      <c r="F80" s="190" t="str">
        <f t="shared" si="10"/>
        <v>-</v>
      </c>
      <c r="G80" s="189">
        <v>1.7186440677966102</v>
      </c>
      <c r="H80" s="190">
        <f t="shared" si="10"/>
        <v>-0.42763252794807083</v>
      </c>
      <c r="I80" s="189">
        <v>1.495353159851301</v>
      </c>
      <c r="J80" s="190">
        <f t="shared" si="10"/>
        <v>-0.22329090794530915</v>
      </c>
      <c r="K80" s="189">
        <v>1.7713498622589532</v>
      </c>
      <c r="L80" s="190">
        <f t="shared" si="11"/>
        <v>0.27599670240765217</v>
      </c>
      <c r="M80" s="189">
        <v>6.9256449165402127</v>
      </c>
      <c r="N80" s="190">
        <f t="shared" si="9"/>
        <v>5.1542950542812598</v>
      </c>
    </row>
    <row r="81" spans="1:15" x14ac:dyDescent="0.25">
      <c r="A81" s="1">
        <v>7</v>
      </c>
      <c r="B81" s="119" t="s">
        <v>85</v>
      </c>
      <c r="C81" s="189" t="s">
        <v>238</v>
      </c>
      <c r="D81" s="190" t="s">
        <v>238</v>
      </c>
      <c r="E81" s="189">
        <v>2.2857142857142856</v>
      </c>
      <c r="F81" s="190" t="str">
        <f t="shared" si="10"/>
        <v>-</v>
      </c>
      <c r="G81" s="189">
        <v>1.7058823529411764</v>
      </c>
      <c r="H81" s="190">
        <f t="shared" si="10"/>
        <v>-0.57983193277310918</v>
      </c>
      <c r="I81" s="189">
        <v>1.7166186359269933</v>
      </c>
      <c r="J81" s="190">
        <f t="shared" si="10"/>
        <v>1.0736282985816858E-2</v>
      </c>
      <c r="K81" s="189">
        <v>2.0752351097178683</v>
      </c>
      <c r="L81" s="190">
        <f t="shared" si="11"/>
        <v>0.35861647379087502</v>
      </c>
      <c r="M81" s="189">
        <v>2.8048780487804876</v>
      </c>
      <c r="N81" s="190">
        <f t="shared" si="9"/>
        <v>0.72964293906261934</v>
      </c>
    </row>
    <row r="82" spans="1:15" x14ac:dyDescent="0.25">
      <c r="A82" s="1">
        <v>8</v>
      </c>
      <c r="B82" s="119" t="s">
        <v>87</v>
      </c>
      <c r="C82" s="189">
        <v>2.8</v>
      </c>
      <c r="D82" s="190">
        <v>0.76820512820512787</v>
      </c>
      <c r="E82" s="189">
        <v>2.3372549019607844</v>
      </c>
      <c r="F82" s="190">
        <f t="shared" si="10"/>
        <v>-0.46274509803921537</v>
      </c>
      <c r="G82" s="189">
        <v>2.0665110851808635</v>
      </c>
      <c r="H82" s="190">
        <f t="shared" si="10"/>
        <v>-0.27074381677992099</v>
      </c>
      <c r="I82" s="189">
        <v>1.632882882882883</v>
      </c>
      <c r="J82" s="190">
        <f t="shared" si="10"/>
        <v>-0.43362820229798049</v>
      </c>
      <c r="K82" s="189">
        <v>2.7041884816753927</v>
      </c>
      <c r="L82" s="190">
        <f t="shared" si="11"/>
        <v>1.0713055987925098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4.5466666666666669</v>
      </c>
      <c r="D83" s="190">
        <v>2.2533333333333334</v>
      </c>
      <c r="E83" s="189">
        <v>2.653250773993808</v>
      </c>
      <c r="F83" s="190">
        <f t="shared" si="10"/>
        <v>-1.8934158926728588</v>
      </c>
      <c r="G83" s="189">
        <v>1.4929577464788732</v>
      </c>
      <c r="H83" s="190">
        <f t="shared" si="10"/>
        <v>-1.1602930275149348</v>
      </c>
      <c r="I83" s="189">
        <v>1.6341991341991342</v>
      </c>
      <c r="J83" s="190">
        <f t="shared" si="10"/>
        <v>0.14124138772026096</v>
      </c>
      <c r="K83" s="189">
        <v>2.9760837070254111</v>
      </c>
      <c r="L83" s="190">
        <f t="shared" si="11"/>
        <v>1.3418845728262769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4.7415730337078648</v>
      </c>
      <c r="D84" s="190">
        <v>2.4330984574366785</v>
      </c>
      <c r="E84" s="189">
        <v>2.3313782991202348</v>
      </c>
      <c r="F84" s="190">
        <f t="shared" si="10"/>
        <v>-2.41019473458763</v>
      </c>
      <c r="G84" s="189">
        <v>1.4381188118811881</v>
      </c>
      <c r="H84" s="190">
        <f t="shared" si="10"/>
        <v>-0.89325948723904669</v>
      </c>
      <c r="I84" s="189">
        <v>1.807511737089202</v>
      </c>
      <c r="J84" s="190">
        <f t="shared" si="10"/>
        <v>0.36939292520801392</v>
      </c>
      <c r="K84" s="189">
        <v>1.82687338501292</v>
      </c>
      <c r="L84" s="190">
        <f t="shared" si="11"/>
        <v>1.9361647923717973E-2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6.612903225806452</v>
      </c>
      <c r="D85" s="190">
        <v>4.5291468806287867</v>
      </c>
      <c r="E85" s="189">
        <v>3.3333333333333335</v>
      </c>
      <c r="F85" s="190">
        <f t="shared" si="10"/>
        <v>-3.2795698924731185</v>
      </c>
      <c r="G85" s="189">
        <v>6.9090909090909092</v>
      </c>
      <c r="H85" s="190">
        <f t="shared" si="10"/>
        <v>3.5757575757575757</v>
      </c>
      <c r="I85" s="189">
        <v>1.6537467700258397</v>
      </c>
      <c r="J85" s="190">
        <f t="shared" si="10"/>
        <v>-5.2553441390650697</v>
      </c>
      <c r="K85" s="189" t="s">
        <v>238</v>
      </c>
      <c r="L85" s="190" t="str">
        <f t="shared" si="11"/>
        <v>-</v>
      </c>
      <c r="M85" s="189"/>
      <c r="N85" s="190"/>
    </row>
    <row r="86" spans="1:15" x14ac:dyDescent="0.25">
      <c r="A86" s="1">
        <v>12</v>
      </c>
      <c r="B86" s="119" t="s">
        <v>95</v>
      </c>
      <c r="C86" s="189" t="s">
        <v>238</v>
      </c>
      <c r="D86" s="190">
        <v>4.751416739319966</v>
      </c>
      <c r="E86" s="189">
        <v>3.4153846153846152</v>
      </c>
      <c r="F86" s="190" t="str">
        <f t="shared" si="10"/>
        <v>-</v>
      </c>
      <c r="G86" s="189">
        <v>1.6974025974025975</v>
      </c>
      <c r="H86" s="190">
        <f t="shared" si="10"/>
        <v>-1.7179820179820178</v>
      </c>
      <c r="I86" s="189">
        <v>1.5575515635395876</v>
      </c>
      <c r="J86" s="190">
        <f t="shared" si="10"/>
        <v>-0.1398510338630099</v>
      </c>
      <c r="K86" s="189">
        <v>1.8095238095238095</v>
      </c>
      <c r="L86" s="190">
        <f t="shared" si="11"/>
        <v>0.25197224598422197</v>
      </c>
      <c r="M86" s="189"/>
      <c r="N86" s="190"/>
    </row>
    <row r="87" spans="1:15" ht="15.75" x14ac:dyDescent="0.25">
      <c r="B87" s="122" t="s">
        <v>32</v>
      </c>
      <c r="C87" s="191">
        <v>3.017490952955368</v>
      </c>
      <c r="D87" s="192">
        <v>0.83697278337259551</v>
      </c>
      <c r="E87" s="191">
        <v>2.8944099378881987</v>
      </c>
      <c r="F87" s="192">
        <f t="shared" si="10"/>
        <v>-0.12308101506716929</v>
      </c>
      <c r="G87" s="191">
        <v>1.9886201991465149</v>
      </c>
      <c r="H87" s="192">
        <f t="shared" si="10"/>
        <v>-0.90578973874168378</v>
      </c>
      <c r="I87" s="191">
        <v>1.6990074944298157</v>
      </c>
      <c r="J87" s="192">
        <f t="shared" si="10"/>
        <v>-0.2896127047166992</v>
      </c>
      <c r="K87" s="191">
        <v>1.9754516618397462</v>
      </c>
      <c r="L87" s="192">
        <f t="shared" si="11"/>
        <v>0.2764441674099305</v>
      </c>
      <c r="M87" s="191">
        <v>3.1001733102253035</v>
      </c>
      <c r="N87" s="192">
        <v>1.3005831462908772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5.9151985667363389</v>
      </c>
      <c r="D97" s="190">
        <v>0.34195491950166002</v>
      </c>
      <c r="E97" s="189">
        <v>4.9897750511247443</v>
      </c>
      <c r="F97" s="190">
        <f t="shared" ref="F97:J99" si="12">IFERROR(E97-C97,"-")</f>
        <v>-0.92542351561159464</v>
      </c>
      <c r="G97" s="189">
        <v>5.4038301415487098</v>
      </c>
      <c r="H97" s="190">
        <f t="shared" si="12"/>
        <v>0.41405509042396549</v>
      </c>
      <c r="I97" s="189">
        <v>3.2751599767306572</v>
      </c>
      <c r="J97" s="190">
        <f t="shared" si="12"/>
        <v>-2.1286701648180526</v>
      </c>
      <c r="K97" s="189">
        <v>5.1177835051546392</v>
      </c>
      <c r="L97" s="190">
        <f t="shared" ref="L97:L99" si="13">IFERROR(K97-I97,"-")</f>
        <v>1.842623528423982</v>
      </c>
      <c r="M97" s="189">
        <v>4.9152953871054761</v>
      </c>
      <c r="N97" s="190">
        <f t="shared" ref="N97:N103" si="14">IFERROR(M97-K97,"-")</f>
        <v>-0.20248811804916311</v>
      </c>
    </row>
    <row r="98" spans="2:14" x14ac:dyDescent="0.25">
      <c r="B98" s="119" t="s">
        <v>75</v>
      </c>
      <c r="C98" s="189">
        <v>4.6653090560613322</v>
      </c>
      <c r="D98" s="190">
        <v>-1.0847709439386675</v>
      </c>
      <c r="E98" s="189">
        <v>4.9833333333333334</v>
      </c>
      <c r="F98" s="190">
        <f t="shared" si="12"/>
        <v>0.31802427727200122</v>
      </c>
      <c r="G98" s="189">
        <v>4.7217228464419474</v>
      </c>
      <c r="H98" s="190">
        <f t="shared" si="12"/>
        <v>-0.261610486891386</v>
      </c>
      <c r="I98" s="189">
        <v>4.4274415405777168</v>
      </c>
      <c r="J98" s="190">
        <f t="shared" si="12"/>
        <v>-0.29428130586423062</v>
      </c>
      <c r="K98" s="189">
        <v>4.3072524044710168</v>
      </c>
      <c r="L98" s="190">
        <f t="shared" si="13"/>
        <v>-0.12018913610670001</v>
      </c>
      <c r="M98" s="189">
        <v>4.8093282487533004</v>
      </c>
      <c r="N98" s="190">
        <f t="shared" si="14"/>
        <v>0.50207584428228369</v>
      </c>
    </row>
    <row r="99" spans="2:14" x14ac:dyDescent="0.25">
      <c r="B99" s="119" t="s">
        <v>77</v>
      </c>
      <c r="C99" s="189">
        <v>8.1109550561797761</v>
      </c>
      <c r="D99" s="190">
        <v>2.260888478283638</v>
      </c>
      <c r="E99" s="189">
        <v>4.7155688622754495</v>
      </c>
      <c r="F99" s="190">
        <f t="shared" si="12"/>
        <v>-3.3953861939043266</v>
      </c>
      <c r="G99" s="189">
        <v>4.9037656903765692</v>
      </c>
      <c r="H99" s="190">
        <f t="shared" si="12"/>
        <v>0.18819682810111971</v>
      </c>
      <c r="I99" s="189">
        <v>4.5472770795930577</v>
      </c>
      <c r="J99" s="190">
        <f t="shared" si="12"/>
        <v>-0.35648861078351146</v>
      </c>
      <c r="K99" s="189">
        <v>4.484695310306094</v>
      </c>
      <c r="L99" s="190">
        <f t="shared" si="13"/>
        <v>-6.2581769286963684E-2</v>
      </c>
      <c r="M99" s="189">
        <v>4.9396341463414632</v>
      </c>
      <c r="N99" s="190">
        <f t="shared" si="14"/>
        <v>0.45493883603536922</v>
      </c>
    </row>
    <row r="100" spans="2:14" x14ac:dyDescent="0.25">
      <c r="B100" s="119" t="s">
        <v>79</v>
      </c>
      <c r="C100" s="189" t="s">
        <v>238</v>
      </c>
      <c r="D100" s="190" t="s">
        <v>238</v>
      </c>
      <c r="E100" s="189">
        <v>6.4630872483221475</v>
      </c>
      <c r="F100" s="190" t="str">
        <f>IFERROR(E100-C100,"-")</f>
        <v>-</v>
      </c>
      <c r="G100" s="189">
        <v>4.0942293644996344</v>
      </c>
      <c r="H100" s="190">
        <f>IFERROR(G100-E100,"-")</f>
        <v>-2.3688578838225132</v>
      </c>
      <c r="I100" s="189">
        <v>3.8825409508589694</v>
      </c>
      <c r="J100" s="190">
        <f>IFERROR(I100-G100,"-")</f>
        <v>-0.21168841364066493</v>
      </c>
      <c r="K100" s="189">
        <v>4.6696662917135354</v>
      </c>
      <c r="L100" s="190">
        <f>IFERROR(K100-I100,"-")</f>
        <v>0.78712534085456598</v>
      </c>
      <c r="M100" s="189">
        <v>5.0190854870775352</v>
      </c>
      <c r="N100" s="190">
        <f t="shared" si="14"/>
        <v>0.34941919536399979</v>
      </c>
    </row>
    <row r="101" spans="2:14" x14ac:dyDescent="0.25">
      <c r="B101" s="119" t="s">
        <v>81</v>
      </c>
      <c r="C101" s="189" t="s">
        <v>238</v>
      </c>
      <c r="D101" s="190" t="s">
        <v>238</v>
      </c>
      <c r="E101" s="189">
        <v>3.2746113989637307</v>
      </c>
      <c r="F101" s="190" t="str">
        <f t="shared" ref="F101:J109" si="15">IFERROR(E101-C101,"-")</f>
        <v>-</v>
      </c>
      <c r="G101" s="189">
        <v>5.09784324039979</v>
      </c>
      <c r="H101" s="190">
        <f t="shared" si="15"/>
        <v>1.8232318414360593</v>
      </c>
      <c r="I101" s="189">
        <v>4.569230769230769</v>
      </c>
      <c r="J101" s="190">
        <f t="shared" si="15"/>
        <v>-0.52861247116902099</v>
      </c>
      <c r="K101" s="189">
        <v>5.1427406199021206</v>
      </c>
      <c r="L101" s="190">
        <f t="shared" ref="L101:L109" si="16">IFERROR(K101-I101,"-")</f>
        <v>0.57350985067135163</v>
      </c>
      <c r="M101" s="189">
        <v>4.267153284671533</v>
      </c>
      <c r="N101" s="190">
        <f t="shared" si="14"/>
        <v>-0.87558733523058763</v>
      </c>
    </row>
    <row r="102" spans="2:14" x14ac:dyDescent="0.25">
      <c r="B102" s="119" t="s">
        <v>83</v>
      </c>
      <c r="C102" s="189" t="s">
        <v>238</v>
      </c>
      <c r="D102" s="190" t="s">
        <v>238</v>
      </c>
      <c r="E102" s="189">
        <v>4.2829545454545457</v>
      </c>
      <c r="F102" s="190" t="str">
        <f t="shared" si="15"/>
        <v>-</v>
      </c>
      <c r="G102" s="189">
        <v>5.2487437185929648</v>
      </c>
      <c r="H102" s="190">
        <f t="shared" si="15"/>
        <v>0.96578917313841917</v>
      </c>
      <c r="I102" s="189">
        <v>5.2122699386503069</v>
      </c>
      <c r="J102" s="190">
        <f t="shared" si="15"/>
        <v>-3.6473779942657991E-2</v>
      </c>
      <c r="K102" s="189">
        <v>6.0034662045060658</v>
      </c>
      <c r="L102" s="190">
        <f t="shared" si="16"/>
        <v>0.79119626585575897</v>
      </c>
      <c r="M102" s="189">
        <v>5.0065843621399173</v>
      </c>
      <c r="N102" s="190">
        <f t="shared" si="14"/>
        <v>-0.99688184236614852</v>
      </c>
    </row>
    <row r="103" spans="2:14" x14ac:dyDescent="0.25">
      <c r="B103" s="119" t="s">
        <v>85</v>
      </c>
      <c r="C103" s="189" t="s">
        <v>238</v>
      </c>
      <c r="D103" s="190" t="s">
        <v>238</v>
      </c>
      <c r="E103" s="189">
        <v>5.9607458292443569</v>
      </c>
      <c r="F103" s="190" t="str">
        <f t="shared" si="15"/>
        <v>-</v>
      </c>
      <c r="G103" s="189">
        <v>5.6604189636163174</v>
      </c>
      <c r="H103" s="190">
        <f t="shared" si="15"/>
        <v>-0.30032686562803956</v>
      </c>
      <c r="I103" s="189">
        <v>5.3610354223433241</v>
      </c>
      <c r="J103" s="190">
        <f t="shared" si="15"/>
        <v>-0.29938354127299327</v>
      </c>
      <c r="K103" s="189">
        <v>6.433518862090291</v>
      </c>
      <c r="L103" s="190">
        <f t="shared" si="16"/>
        <v>1.0724834397469669</v>
      </c>
      <c r="M103" s="189">
        <v>5.1236055332440875</v>
      </c>
      <c r="N103" s="190">
        <f t="shared" si="14"/>
        <v>-1.3099133288462035</v>
      </c>
    </row>
    <row r="104" spans="2:14" x14ac:dyDescent="0.25">
      <c r="B104" s="119" t="s">
        <v>87</v>
      </c>
      <c r="C104" s="189">
        <v>6.9090909090909092</v>
      </c>
      <c r="D104" s="190">
        <v>0.9008112402776618</v>
      </c>
      <c r="E104" s="189">
        <v>5.4294294294294296</v>
      </c>
      <c r="F104" s="190">
        <f t="shared" si="15"/>
        <v>-1.4796614796614795</v>
      </c>
      <c r="G104" s="189">
        <v>5.3613793103448275</v>
      </c>
      <c r="H104" s="190">
        <f t="shared" si="15"/>
        <v>-6.8050119084602123E-2</v>
      </c>
      <c r="I104" s="189">
        <v>5.371587743732591</v>
      </c>
      <c r="J104" s="190">
        <f t="shared" si="15"/>
        <v>1.0208433387763449E-2</v>
      </c>
      <c r="K104" s="189">
        <v>5.7985640207419227</v>
      </c>
      <c r="L104" s="190">
        <f t="shared" si="16"/>
        <v>0.42697627700933172</v>
      </c>
      <c r="M104" s="189"/>
      <c r="N104" s="190"/>
    </row>
    <row r="105" spans="2:14" x14ac:dyDescent="0.25">
      <c r="B105" s="119" t="s">
        <v>89</v>
      </c>
      <c r="C105" s="189">
        <v>5.2307692307692308</v>
      </c>
      <c r="D105" s="190">
        <v>-1.4748459632852695</v>
      </c>
      <c r="E105" s="189">
        <v>6.0605693519079349</v>
      </c>
      <c r="F105" s="190">
        <f t="shared" si="15"/>
        <v>0.82980012113870405</v>
      </c>
      <c r="G105" s="189">
        <v>4.4908606245239913</v>
      </c>
      <c r="H105" s="190">
        <f t="shared" si="15"/>
        <v>-1.5697087273839436</v>
      </c>
      <c r="I105" s="189">
        <v>5.2441571357533565</v>
      </c>
      <c r="J105" s="190">
        <f t="shared" si="15"/>
        <v>0.75329651122936525</v>
      </c>
      <c r="K105" s="189">
        <v>6.6114311032343815</v>
      </c>
      <c r="L105" s="190">
        <f t="shared" si="16"/>
        <v>1.367273967481025</v>
      </c>
      <c r="M105" s="189"/>
      <c r="N105" s="190"/>
    </row>
    <row r="106" spans="2:14" x14ac:dyDescent="0.25">
      <c r="B106" s="119" t="s">
        <v>91</v>
      </c>
      <c r="C106" s="189">
        <v>3.4464285714285716</v>
      </c>
      <c r="D106" s="190">
        <v>-2.1411694860985109</v>
      </c>
      <c r="E106" s="189">
        <v>4.8672911787665889</v>
      </c>
      <c r="F106" s="190">
        <f t="shared" si="15"/>
        <v>1.4208626073380173</v>
      </c>
      <c r="G106" s="189">
        <v>4.5062972292191432</v>
      </c>
      <c r="H106" s="190">
        <f t="shared" si="15"/>
        <v>-0.36099394954744568</v>
      </c>
      <c r="I106" s="189">
        <v>4.8353948620361562</v>
      </c>
      <c r="J106" s="190">
        <f t="shared" si="15"/>
        <v>0.32909763281701299</v>
      </c>
      <c r="K106" s="189">
        <v>5.4296091317883084</v>
      </c>
      <c r="L106" s="190">
        <f t="shared" si="16"/>
        <v>0.59421426975215219</v>
      </c>
      <c r="M106" s="189"/>
      <c r="N106" s="190"/>
    </row>
    <row r="107" spans="2:14" x14ac:dyDescent="0.25">
      <c r="B107" s="119" t="s">
        <v>93</v>
      </c>
      <c r="C107" s="189">
        <v>5.1565934065934069</v>
      </c>
      <c r="D107" s="190">
        <v>-0.2713508082826257</v>
      </c>
      <c r="E107" s="189">
        <v>5.5483870967741939</v>
      </c>
      <c r="F107" s="190">
        <f t="shared" si="15"/>
        <v>0.39179369018078702</v>
      </c>
      <c r="G107" s="189">
        <v>4.0623314354210365</v>
      </c>
      <c r="H107" s="190">
        <f t="shared" si="15"/>
        <v>-1.4860556613531575</v>
      </c>
      <c r="I107" s="189">
        <v>4.9761243753470294</v>
      </c>
      <c r="J107" s="190">
        <f t="shared" si="15"/>
        <v>0.91379293992599298</v>
      </c>
      <c r="K107" s="189">
        <v>5.0825840825840825</v>
      </c>
      <c r="L107" s="190">
        <f t="shared" si="16"/>
        <v>0.106459707237053</v>
      </c>
      <c r="M107" s="189"/>
      <c r="N107" s="190"/>
    </row>
    <row r="108" spans="2:14" x14ac:dyDescent="0.25">
      <c r="B108" s="119" t="s">
        <v>95</v>
      </c>
      <c r="C108" s="189">
        <v>6.4270386266094421</v>
      </c>
      <c r="D108" s="190">
        <v>-0.22641405881255317</v>
      </c>
      <c r="E108" s="189">
        <v>6.0665198237885463</v>
      </c>
      <c r="F108" s="190">
        <f t="shared" si="15"/>
        <v>-0.36051880282089588</v>
      </c>
      <c r="G108" s="189">
        <v>4.3915942028985508</v>
      </c>
      <c r="H108" s="190">
        <f t="shared" si="15"/>
        <v>-1.6749256208899954</v>
      </c>
      <c r="I108" s="189">
        <v>4.5345122646891047</v>
      </c>
      <c r="J108" s="190">
        <f t="shared" si="15"/>
        <v>0.14291806179055389</v>
      </c>
      <c r="K108" s="189">
        <v>4.7062356979405031</v>
      </c>
      <c r="L108" s="190">
        <f t="shared" si="16"/>
        <v>0.17172343325139838</v>
      </c>
      <c r="M108" s="189"/>
      <c r="N108" s="190"/>
    </row>
    <row r="109" spans="2:14" ht="15.75" x14ac:dyDescent="0.25">
      <c r="B109" s="122" t="s">
        <v>32</v>
      </c>
      <c r="C109" s="191">
        <v>5.6659218962502429</v>
      </c>
      <c r="D109" s="192">
        <v>-0.23039540059356778</v>
      </c>
      <c r="E109" s="191">
        <v>5.3563868253237787</v>
      </c>
      <c r="F109" s="192">
        <f t="shared" si="15"/>
        <v>-0.30953507092646415</v>
      </c>
      <c r="G109" s="191">
        <v>4.7475233147245799</v>
      </c>
      <c r="H109" s="192">
        <f t="shared" si="15"/>
        <v>-0.60886351059919885</v>
      </c>
      <c r="I109" s="191">
        <v>4.5866218139474704</v>
      </c>
      <c r="J109" s="192">
        <f t="shared" si="15"/>
        <v>-0.16090150077710952</v>
      </c>
      <c r="K109" s="191">
        <v>5.165468286265031</v>
      </c>
      <c r="L109" s="192">
        <f t="shared" si="16"/>
        <v>0.57884647231756059</v>
      </c>
      <c r="M109" s="191">
        <v>4.8814992106737281</v>
      </c>
      <c r="N109" s="192">
        <v>-8.1045988743402297E-2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6.18075117370892</v>
      </c>
      <c r="D119" s="190">
        <v>-0.42936118584164173</v>
      </c>
      <c r="E119" s="189">
        <v>5.6842105263157894</v>
      </c>
      <c r="F119" s="190">
        <f t="shared" ref="F119:J121" si="17">IFERROR(E119-C119,"-")</f>
        <v>-0.49654064739313064</v>
      </c>
      <c r="G119" s="189">
        <v>6.4737654320987659</v>
      </c>
      <c r="H119" s="190">
        <f t="shared" si="17"/>
        <v>0.78955490578297649</v>
      </c>
      <c r="I119" s="189">
        <v>4.9533404029692472</v>
      </c>
      <c r="J119" s="190">
        <f t="shared" si="17"/>
        <v>-1.5204250291295187</v>
      </c>
      <c r="K119" s="189">
        <v>6.1592148309705559</v>
      </c>
      <c r="L119" s="190">
        <f t="shared" ref="L119:L121" si="18">IFERROR(K119-I119,"-")</f>
        <v>1.2058744280013087</v>
      </c>
      <c r="M119" s="189">
        <v>5.4357945425361152</v>
      </c>
      <c r="N119" s="190">
        <f t="shared" ref="N119:N125" si="19">IFERROR(M119-K119,"-")</f>
        <v>-0.72342028843444073</v>
      </c>
    </row>
    <row r="120" spans="1:15" x14ac:dyDescent="0.25">
      <c r="B120" s="119" t="s">
        <v>75</v>
      </c>
      <c r="C120" s="189">
        <v>5.253333333333333</v>
      </c>
      <c r="D120" s="190">
        <v>-0.88576852866009492</v>
      </c>
      <c r="E120" s="189">
        <v>31</v>
      </c>
      <c r="F120" s="190">
        <f t="shared" si="17"/>
        <v>25.746666666666666</v>
      </c>
      <c r="G120" s="189">
        <v>6.0708245243128962</v>
      </c>
      <c r="H120" s="190">
        <f t="shared" si="17"/>
        <v>-24.929175475687103</v>
      </c>
      <c r="I120" s="189">
        <v>6.147023086269745</v>
      </c>
      <c r="J120" s="190">
        <f t="shared" si="17"/>
        <v>7.619856195684882E-2</v>
      </c>
      <c r="K120" s="189">
        <v>5.6794625719769671</v>
      </c>
      <c r="L120" s="190">
        <f t="shared" si="18"/>
        <v>-0.4675605142927779</v>
      </c>
      <c r="M120" s="189">
        <v>5.4436958614051969</v>
      </c>
      <c r="N120" s="190">
        <f t="shared" si="19"/>
        <v>-0.23576671057177023</v>
      </c>
    </row>
    <row r="121" spans="1:15" x14ac:dyDescent="0.25">
      <c r="B121" s="119" t="s">
        <v>77</v>
      </c>
      <c r="C121" s="189">
        <v>8.6840236686390533</v>
      </c>
      <c r="D121" s="190">
        <v>1.9870236686390532</v>
      </c>
      <c r="E121" s="189">
        <v>11</v>
      </c>
      <c r="F121" s="190">
        <f t="shared" si="17"/>
        <v>2.3159763313609467</v>
      </c>
      <c r="G121" s="189">
        <v>6.4224548049476686</v>
      </c>
      <c r="H121" s="190">
        <f t="shared" si="17"/>
        <v>-4.5775451950523314</v>
      </c>
      <c r="I121" s="189">
        <v>5.8707926167209559</v>
      </c>
      <c r="J121" s="190">
        <f t="shared" si="17"/>
        <v>-0.55166218822671276</v>
      </c>
      <c r="K121" s="189">
        <v>5.6588465298142721</v>
      </c>
      <c r="L121" s="190">
        <f t="shared" si="18"/>
        <v>-0.21194608690668382</v>
      </c>
      <c r="M121" s="189">
        <v>5.7968197879858661</v>
      </c>
      <c r="N121" s="190">
        <f t="shared" si="19"/>
        <v>0.137973258171594</v>
      </c>
    </row>
    <row r="122" spans="1:15" x14ac:dyDescent="0.25">
      <c r="B122" s="119" t="s">
        <v>79</v>
      </c>
      <c r="C122" s="189" t="s">
        <v>238</v>
      </c>
      <c r="D122" s="190" t="s">
        <v>238</v>
      </c>
      <c r="E122" s="189">
        <v>33.666666666666664</v>
      </c>
      <c r="F122" s="190" t="str">
        <f>IFERROR(E122-C122,"-")</f>
        <v>-</v>
      </c>
      <c r="G122" s="189">
        <v>6.232613908872902</v>
      </c>
      <c r="H122" s="190">
        <f>IFERROR(G122-E122,"-")</f>
        <v>-27.434052757793761</v>
      </c>
      <c r="I122" s="189">
        <v>4.9603803486529321</v>
      </c>
      <c r="J122" s="190">
        <f>IFERROR(I122-G122,"-")</f>
        <v>-1.2722335602199699</v>
      </c>
      <c r="K122" s="189">
        <v>5.5662337662337666</v>
      </c>
      <c r="L122" s="190">
        <f>IFERROR(K122-I122,"-")</f>
        <v>0.60585341758083455</v>
      </c>
      <c r="M122" s="189">
        <v>5.5828635851183765</v>
      </c>
      <c r="N122" s="190">
        <f t="shared" si="19"/>
        <v>1.6629818884609904E-2</v>
      </c>
    </row>
    <row r="123" spans="1:15" x14ac:dyDescent="0.25">
      <c r="B123" s="119" t="s">
        <v>81</v>
      </c>
      <c r="C123" s="189" t="s">
        <v>238</v>
      </c>
      <c r="D123" s="190" t="s">
        <v>238</v>
      </c>
      <c r="E123" s="189">
        <v>4.6818181818181817</v>
      </c>
      <c r="F123" s="190" t="str">
        <f t="shared" ref="F123:J131" si="20">IFERROR(E123-C123,"-")</f>
        <v>-</v>
      </c>
      <c r="G123" s="189">
        <v>6.6919254658385094</v>
      </c>
      <c r="H123" s="190">
        <f t="shared" si="20"/>
        <v>2.0101072840203278</v>
      </c>
      <c r="I123" s="189">
        <v>6.0809595202398796</v>
      </c>
      <c r="J123" s="190">
        <f t="shared" si="20"/>
        <v>-0.61096594559862982</v>
      </c>
      <c r="K123" s="189">
        <v>5.7596401028277633</v>
      </c>
      <c r="L123" s="190">
        <f t="shared" ref="L123:L131" si="21">IFERROR(K123-I123,"-")</f>
        <v>-0.32131941741211634</v>
      </c>
      <c r="M123" s="189">
        <v>5.6463700234192036</v>
      </c>
      <c r="N123" s="190">
        <f t="shared" si="19"/>
        <v>-0.11327007940855971</v>
      </c>
    </row>
    <row r="124" spans="1:15" x14ac:dyDescent="0.25">
      <c r="B124" s="119" t="s">
        <v>83</v>
      </c>
      <c r="C124" s="189" t="s">
        <v>238</v>
      </c>
      <c r="D124" s="190" t="s">
        <v>238</v>
      </c>
      <c r="E124" s="189">
        <v>4.5526315789473681</v>
      </c>
      <c r="F124" s="190" t="str">
        <f t="shared" si="20"/>
        <v>-</v>
      </c>
      <c r="G124" s="189">
        <v>6.2118551042810095</v>
      </c>
      <c r="H124" s="190">
        <f t="shared" si="20"/>
        <v>1.6592235253336414</v>
      </c>
      <c r="I124" s="189">
        <v>6.4102564102564106</v>
      </c>
      <c r="J124" s="190">
        <f t="shared" si="20"/>
        <v>0.19840130597540107</v>
      </c>
      <c r="K124" s="189">
        <v>6.6716541978387367</v>
      </c>
      <c r="L124" s="190">
        <f t="shared" si="21"/>
        <v>0.26139778758232612</v>
      </c>
      <c r="M124" s="189">
        <v>6.0325288562434416</v>
      </c>
      <c r="N124" s="190">
        <f t="shared" si="19"/>
        <v>-0.6391253415952951</v>
      </c>
    </row>
    <row r="125" spans="1:15" x14ac:dyDescent="0.25">
      <c r="B125" s="119" t="s">
        <v>85</v>
      </c>
      <c r="C125" s="189" t="s">
        <v>238</v>
      </c>
      <c r="D125" s="190" t="s">
        <v>238</v>
      </c>
      <c r="E125" s="189">
        <v>5.5272727272727273</v>
      </c>
      <c r="F125" s="190" t="str">
        <f t="shared" si="20"/>
        <v>-</v>
      </c>
      <c r="G125" s="189">
        <v>6.6004728132387704</v>
      </c>
      <c r="H125" s="190">
        <f t="shared" si="20"/>
        <v>1.0732000859660431</v>
      </c>
      <c r="I125" s="189">
        <v>6.7293233082706765</v>
      </c>
      <c r="J125" s="190">
        <f t="shared" si="20"/>
        <v>0.12885049503190604</v>
      </c>
      <c r="K125" s="189">
        <v>6.8389955686853767</v>
      </c>
      <c r="L125" s="190">
        <f t="shared" si="21"/>
        <v>0.10967226041470024</v>
      </c>
      <c r="M125" s="189">
        <v>6.4310544611819234</v>
      </c>
      <c r="N125" s="190">
        <f t="shared" si="19"/>
        <v>-0.40794110750345336</v>
      </c>
    </row>
    <row r="126" spans="1:15" x14ac:dyDescent="0.25">
      <c r="B126" s="119" t="s">
        <v>87</v>
      </c>
      <c r="C126" s="189">
        <v>5.7857142857142856</v>
      </c>
      <c r="D126" s="190">
        <v>-1.4107922645040549</v>
      </c>
      <c r="E126" s="189">
        <v>5.4169741697416978</v>
      </c>
      <c r="F126" s="190">
        <f t="shared" si="20"/>
        <v>-0.36874011597258782</v>
      </c>
      <c r="G126" s="189">
        <v>6.5917312661498704</v>
      </c>
      <c r="H126" s="190">
        <f t="shared" si="20"/>
        <v>1.1747570964081726</v>
      </c>
      <c r="I126" s="189">
        <v>5.8991735537190086</v>
      </c>
      <c r="J126" s="190">
        <f t="shared" si="20"/>
        <v>-0.69255771243086173</v>
      </c>
      <c r="K126" s="189">
        <v>6.4654811715481175</v>
      </c>
      <c r="L126" s="190">
        <f t="shared" si="21"/>
        <v>0.56630761782910888</v>
      </c>
      <c r="M126" s="189"/>
      <c r="N126" s="190"/>
    </row>
    <row r="127" spans="1:15" x14ac:dyDescent="0.25">
      <c r="B127" s="119" t="s">
        <v>89</v>
      </c>
      <c r="C127" s="189">
        <v>5.1739130434782608</v>
      </c>
      <c r="D127" s="190">
        <v>-2.3870625662778364</v>
      </c>
      <c r="E127" s="189">
        <v>7.4306451612903226</v>
      </c>
      <c r="F127" s="190">
        <f t="shared" si="20"/>
        <v>2.2567321178120618</v>
      </c>
      <c r="G127" s="189">
        <v>6.5055079559363529</v>
      </c>
      <c r="H127" s="190">
        <f t="shared" si="20"/>
        <v>-0.9251372053539697</v>
      </c>
      <c r="I127" s="189">
        <v>6.5317848410757948</v>
      </c>
      <c r="J127" s="190">
        <f t="shared" si="20"/>
        <v>2.627688513944193E-2</v>
      </c>
      <c r="K127" s="189">
        <v>7.954225352112676</v>
      </c>
      <c r="L127" s="190">
        <f t="shared" si="21"/>
        <v>1.4224405110368812</v>
      </c>
      <c r="M127" s="189"/>
      <c r="N127" s="190"/>
    </row>
    <row r="128" spans="1:15" x14ac:dyDescent="0.25">
      <c r="A128" s="125"/>
      <c r="B128" s="119" t="s">
        <v>91</v>
      </c>
      <c r="C128" s="189">
        <v>6.4705882352941178</v>
      </c>
      <c r="D128" s="190">
        <v>-0.27970078204692239</v>
      </c>
      <c r="E128" s="189">
        <v>6.4822134387351777</v>
      </c>
      <c r="F128" s="190">
        <f t="shared" si="20"/>
        <v>1.1625203441059995E-2</v>
      </c>
      <c r="G128" s="189">
        <v>6.4236186348862407</v>
      </c>
      <c r="H128" s="190">
        <f t="shared" si="20"/>
        <v>-5.8594803848937005E-2</v>
      </c>
      <c r="I128" s="189">
        <v>6.666666666666667</v>
      </c>
      <c r="J128" s="190">
        <f t="shared" si="20"/>
        <v>0.24304803178042622</v>
      </c>
      <c r="K128" s="189">
        <v>6.9480932203389827</v>
      </c>
      <c r="L128" s="190">
        <f t="shared" si="21"/>
        <v>0.28142655367231573</v>
      </c>
      <c r="M128" s="189"/>
      <c r="N128" s="190"/>
    </row>
    <row r="129" spans="2:15" x14ac:dyDescent="0.25">
      <c r="B129" s="119" t="s">
        <v>93</v>
      </c>
      <c r="C129" s="189">
        <v>4.4324324324324325</v>
      </c>
      <c r="D129" s="190">
        <v>-1.738415835190029</v>
      </c>
      <c r="E129" s="189">
        <v>6.7845528455284549</v>
      </c>
      <c r="F129" s="190">
        <f t="shared" si="20"/>
        <v>2.3521204130960225</v>
      </c>
      <c r="G129" s="189">
        <v>5.7239819004524888</v>
      </c>
      <c r="H129" s="190">
        <f t="shared" si="20"/>
        <v>-1.0605709450759662</v>
      </c>
      <c r="I129" s="189">
        <v>5.3460721868365182</v>
      </c>
      <c r="J129" s="190">
        <f t="shared" si="20"/>
        <v>-0.37790971361597059</v>
      </c>
      <c r="K129" s="189">
        <v>5.9243876464323746</v>
      </c>
      <c r="L129" s="190">
        <f t="shared" si="21"/>
        <v>0.5783154595958564</v>
      </c>
      <c r="M129" s="189"/>
      <c r="N129" s="190"/>
    </row>
    <row r="130" spans="2:15" x14ac:dyDescent="0.25">
      <c r="B130" s="119" t="s">
        <v>95</v>
      </c>
      <c r="C130" s="189">
        <v>6.3636363636363633</v>
      </c>
      <c r="D130" s="190">
        <v>-0.38544564370757772</v>
      </c>
      <c r="E130" s="189">
        <v>7.5323886639676116</v>
      </c>
      <c r="F130" s="190">
        <f t="shared" si="20"/>
        <v>1.1687523003312483</v>
      </c>
      <c r="G130" s="189">
        <v>5.6955093099671412</v>
      </c>
      <c r="H130" s="190">
        <f t="shared" si="20"/>
        <v>-1.8368793540004704</v>
      </c>
      <c r="I130" s="189">
        <v>6.2649082568807337</v>
      </c>
      <c r="J130" s="190">
        <f t="shared" si="20"/>
        <v>0.5693989469135925</v>
      </c>
      <c r="K130" s="189">
        <v>6.2767094017094021</v>
      </c>
      <c r="L130" s="190">
        <f t="shared" si="21"/>
        <v>1.1801144828668342E-2</v>
      </c>
      <c r="M130" s="189"/>
      <c r="N130" s="190"/>
    </row>
    <row r="131" spans="2:15" ht="15.75" x14ac:dyDescent="0.25">
      <c r="B131" s="122" t="s">
        <v>32</v>
      </c>
      <c r="C131" s="191">
        <v>6.4611111111111112</v>
      </c>
      <c r="D131" s="192">
        <v>-0.13090835360908315</v>
      </c>
      <c r="E131" s="191">
        <v>6.8293729372937291</v>
      </c>
      <c r="F131" s="192">
        <f t="shared" si="20"/>
        <v>0.36826182618261782</v>
      </c>
      <c r="G131" s="191">
        <v>6.2907650695517772</v>
      </c>
      <c r="H131" s="192">
        <f t="shared" si="20"/>
        <v>-0.53860786774195191</v>
      </c>
      <c r="I131" s="191">
        <v>5.960893854748603</v>
      </c>
      <c r="J131" s="192">
        <f t="shared" si="20"/>
        <v>-0.32987121480317416</v>
      </c>
      <c r="K131" s="191">
        <v>6.3181118057443149</v>
      </c>
      <c r="L131" s="192">
        <f t="shared" si="21"/>
        <v>0.35721795099571185</v>
      </c>
      <c r="M131" s="191">
        <v>5.7447662747347286</v>
      </c>
      <c r="N131" s="192">
        <v>-0.30484370966464702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7.3622047244094491</v>
      </c>
      <c r="D141" s="190">
        <v>-0.11757669635557821</v>
      </c>
      <c r="E141" s="189">
        <v>5.9464285714285712</v>
      </c>
      <c r="F141" s="190">
        <f t="shared" ref="F141:J143" si="22">IFERROR(E141-C141,"-")</f>
        <v>-1.4157761529808779</v>
      </c>
      <c r="G141" s="189">
        <v>6.0197889182058049</v>
      </c>
      <c r="H141" s="190">
        <f t="shared" si="22"/>
        <v>7.3360346777233687E-2</v>
      </c>
      <c r="I141" s="189">
        <v>3.2913793103448277</v>
      </c>
      <c r="J141" s="190">
        <f t="shared" si="22"/>
        <v>-2.7284096078609772</v>
      </c>
      <c r="K141" s="189">
        <v>6.3516068052930059</v>
      </c>
      <c r="L141" s="190">
        <f t="shared" ref="L141:L143" si="23">IFERROR(K141-I141,"-")</f>
        <v>3.0602274949481783</v>
      </c>
      <c r="M141" s="189">
        <v>5.4110070257611245</v>
      </c>
      <c r="N141" s="190">
        <f t="shared" ref="N141:N147" si="24">IFERROR(M141-K141,"-")</f>
        <v>-0.94059977953188145</v>
      </c>
    </row>
    <row r="142" spans="2:15" x14ac:dyDescent="0.25">
      <c r="B142" s="119" t="s">
        <v>75</v>
      </c>
      <c r="C142" s="189">
        <v>5.372112917023097</v>
      </c>
      <c r="D142" s="190">
        <v>-2.271917751103957</v>
      </c>
      <c r="E142" s="189">
        <v>5.6149425287356323</v>
      </c>
      <c r="F142" s="190">
        <f t="shared" si="22"/>
        <v>0.24282961171253525</v>
      </c>
      <c r="G142" s="189">
        <v>4.6829268292682924</v>
      </c>
      <c r="H142" s="190">
        <f t="shared" si="22"/>
        <v>-0.93201569946733986</v>
      </c>
      <c r="I142" s="189">
        <v>5.4744525547445253</v>
      </c>
      <c r="J142" s="190">
        <f t="shared" si="22"/>
        <v>0.7915257254762329</v>
      </c>
      <c r="K142" s="189">
        <v>5.4712793733681462</v>
      </c>
      <c r="L142" s="190">
        <f t="shared" si="23"/>
        <v>-3.1731813763791195E-3</v>
      </c>
      <c r="M142" s="189">
        <v>5.903614457831325</v>
      </c>
      <c r="N142" s="190">
        <f t="shared" si="24"/>
        <v>0.43233508446317881</v>
      </c>
    </row>
    <row r="143" spans="2:15" x14ac:dyDescent="0.25">
      <c r="B143" s="119" t="s">
        <v>77</v>
      </c>
      <c r="C143" s="189">
        <v>9.2666666666666675</v>
      </c>
      <c r="D143" s="190">
        <v>2.5911699779249453</v>
      </c>
      <c r="E143" s="189">
        <v>5.031358885017422</v>
      </c>
      <c r="F143" s="190">
        <f t="shared" si="22"/>
        <v>-4.2353077816492455</v>
      </c>
      <c r="G143" s="189">
        <v>4.9566787003610111</v>
      </c>
      <c r="H143" s="190">
        <f t="shared" si="22"/>
        <v>-7.4680184656410908E-2</v>
      </c>
      <c r="I143" s="189">
        <v>5.3882783882783887</v>
      </c>
      <c r="J143" s="190">
        <f t="shared" si="22"/>
        <v>0.43159968791737757</v>
      </c>
      <c r="K143" s="189">
        <v>5.1773127753303969</v>
      </c>
      <c r="L143" s="190">
        <f t="shared" si="23"/>
        <v>-0.21096561294799177</v>
      </c>
      <c r="M143" s="189">
        <v>5.3603034134007581</v>
      </c>
      <c r="N143" s="190">
        <f t="shared" si="24"/>
        <v>0.1829906380703612</v>
      </c>
    </row>
    <row r="144" spans="2:15" x14ac:dyDescent="0.25">
      <c r="B144" s="119" t="s">
        <v>79</v>
      </c>
      <c r="C144" s="189" t="s">
        <v>238</v>
      </c>
      <c r="D144" s="190" t="s">
        <v>238</v>
      </c>
      <c r="E144" s="189">
        <v>6.9824561403508776</v>
      </c>
      <c r="F144" s="190" t="str">
        <f>IFERROR(E144-C144,"-")</f>
        <v>-</v>
      </c>
      <c r="G144" s="189">
        <v>3.0840543881334983</v>
      </c>
      <c r="H144" s="190">
        <f>IFERROR(G144-E144,"-")</f>
        <v>-3.8984017522173793</v>
      </c>
      <c r="I144" s="189">
        <v>5.2543478260869563</v>
      </c>
      <c r="J144" s="190">
        <f>IFERROR(I144-G144,"-")</f>
        <v>2.170293437953458</v>
      </c>
      <c r="K144" s="189">
        <v>6.1379962192816633</v>
      </c>
      <c r="L144" s="190">
        <f>IFERROR(K144-I144,"-")</f>
        <v>0.883648393194707</v>
      </c>
      <c r="M144" s="189">
        <v>5.9097472924187722</v>
      </c>
      <c r="N144" s="190">
        <f t="shared" si="24"/>
        <v>-0.22824892686289111</v>
      </c>
    </row>
    <row r="145" spans="1:15" x14ac:dyDescent="0.25">
      <c r="B145" s="119" t="s">
        <v>81</v>
      </c>
      <c r="C145" s="189" t="s">
        <v>238</v>
      </c>
      <c r="D145" s="190" t="s">
        <v>238</v>
      </c>
      <c r="E145" s="189">
        <v>3.7777777777777777</v>
      </c>
      <c r="F145" s="190" t="str">
        <f t="shared" ref="F145:J153" si="25">IFERROR(E145-C145,"-")</f>
        <v>-</v>
      </c>
      <c r="G145" s="189">
        <v>4.9153094462540716</v>
      </c>
      <c r="H145" s="190">
        <f t="shared" si="25"/>
        <v>1.1375316684762939</v>
      </c>
      <c r="I145" s="189">
        <v>5.0396825396825395</v>
      </c>
      <c r="J145" s="190">
        <f t="shared" si="25"/>
        <v>0.12437309342846792</v>
      </c>
      <c r="K145" s="189">
        <v>4.8026315789473681</v>
      </c>
      <c r="L145" s="190">
        <f t="shared" ref="L145:L153" si="26">IFERROR(K145-I145,"-")</f>
        <v>-0.2370509607351714</v>
      </c>
      <c r="M145" s="189">
        <v>4.2142857142857144</v>
      </c>
      <c r="N145" s="190">
        <f t="shared" si="24"/>
        <v>-0.58834586466165373</v>
      </c>
    </row>
    <row r="146" spans="1:15" x14ac:dyDescent="0.25">
      <c r="B146" s="119" t="s">
        <v>83</v>
      </c>
      <c r="C146" s="189" t="s">
        <v>238</v>
      </c>
      <c r="D146" s="190" t="s">
        <v>238</v>
      </c>
      <c r="E146" s="189">
        <v>4.9006622516556293</v>
      </c>
      <c r="F146" s="190" t="str">
        <f t="shared" si="25"/>
        <v>-</v>
      </c>
      <c r="G146" s="189">
        <v>6.785016286644951</v>
      </c>
      <c r="H146" s="190">
        <f t="shared" si="25"/>
        <v>1.8843540349893217</v>
      </c>
      <c r="I146" s="189">
        <v>6.1919642857142856</v>
      </c>
      <c r="J146" s="190">
        <f t="shared" si="25"/>
        <v>-0.59305200093066546</v>
      </c>
      <c r="K146" s="189">
        <v>5.5179856115107917</v>
      </c>
      <c r="L146" s="190">
        <f t="shared" si="26"/>
        <v>-0.67397867420349389</v>
      </c>
      <c r="M146" s="189">
        <v>5.3502538071065988</v>
      </c>
      <c r="N146" s="190">
        <f t="shared" si="24"/>
        <v>-0.16773180440419289</v>
      </c>
    </row>
    <row r="147" spans="1:15" x14ac:dyDescent="0.25">
      <c r="B147" s="119" t="s">
        <v>85</v>
      </c>
      <c r="C147" s="189" t="s">
        <v>238</v>
      </c>
      <c r="D147" s="190" t="s">
        <v>238</v>
      </c>
      <c r="E147" s="189">
        <v>6.9013698630136986</v>
      </c>
      <c r="F147" s="190" t="str">
        <f t="shared" si="25"/>
        <v>-</v>
      </c>
      <c r="G147" s="189">
        <v>9.7128205128205121</v>
      </c>
      <c r="H147" s="190">
        <f t="shared" si="25"/>
        <v>2.8114506498068135</v>
      </c>
      <c r="I147" s="189">
        <v>8.2010582010582009</v>
      </c>
      <c r="J147" s="190">
        <f t="shared" si="25"/>
        <v>-1.5117623117623111</v>
      </c>
      <c r="K147" s="189">
        <v>7.367892976588629</v>
      </c>
      <c r="L147" s="190">
        <f t="shared" si="26"/>
        <v>-0.83316522446957197</v>
      </c>
      <c r="M147" s="189">
        <v>7.006872852233677</v>
      </c>
      <c r="N147" s="190">
        <f t="shared" si="24"/>
        <v>-0.36102012435495201</v>
      </c>
    </row>
    <row r="148" spans="1:15" x14ac:dyDescent="0.25">
      <c r="B148" s="119" t="s">
        <v>87</v>
      </c>
      <c r="C148" s="189">
        <v>6.9189189189189193</v>
      </c>
      <c r="D148" s="190">
        <v>-0.28941441441441373</v>
      </c>
      <c r="E148" s="189">
        <v>6.7030303030303031</v>
      </c>
      <c r="F148" s="190">
        <f t="shared" si="25"/>
        <v>-0.21588861588861619</v>
      </c>
      <c r="G148" s="189">
        <v>5.5625</v>
      </c>
      <c r="H148" s="190">
        <f t="shared" si="25"/>
        <v>-1.1405303030303031</v>
      </c>
      <c r="I148" s="189">
        <v>6.5364963503649633</v>
      </c>
      <c r="J148" s="190">
        <f t="shared" si="25"/>
        <v>0.97399635036496335</v>
      </c>
      <c r="K148" s="189">
        <v>6.5090439276485785</v>
      </c>
      <c r="L148" s="190">
        <f t="shared" si="26"/>
        <v>-2.7452422716384817E-2</v>
      </c>
      <c r="M148" s="189"/>
      <c r="N148" s="190"/>
    </row>
    <row r="149" spans="1:15" x14ac:dyDescent="0.25">
      <c r="B149" s="119" t="s">
        <v>89</v>
      </c>
      <c r="C149" s="189">
        <v>7.129032258064516</v>
      </c>
      <c r="D149" s="190">
        <v>-0.97051525324770083</v>
      </c>
      <c r="E149" s="189">
        <v>6.2867132867132867</v>
      </c>
      <c r="F149" s="190">
        <f t="shared" si="25"/>
        <v>-0.84231897135122935</v>
      </c>
      <c r="G149" s="189">
        <v>4.5292792792792795</v>
      </c>
      <c r="H149" s="190">
        <f t="shared" si="25"/>
        <v>-1.7574340074340071</v>
      </c>
      <c r="I149" s="189">
        <v>6.5821325648414986</v>
      </c>
      <c r="J149" s="190">
        <f t="shared" si="25"/>
        <v>2.052853285562219</v>
      </c>
      <c r="K149" s="189">
        <v>7.1111111111111107</v>
      </c>
      <c r="L149" s="190">
        <f t="shared" si="26"/>
        <v>0.52897854626961216</v>
      </c>
      <c r="M149" s="189"/>
      <c r="N149" s="190"/>
    </row>
    <row r="150" spans="1:15" x14ac:dyDescent="0.25">
      <c r="A150" s="125"/>
      <c r="B150" s="119" t="s">
        <v>91</v>
      </c>
      <c r="C150" s="189">
        <v>4.0384615384615383</v>
      </c>
      <c r="D150" s="190">
        <v>-1.4712236915626749</v>
      </c>
      <c r="E150" s="189">
        <v>5.345505617977528</v>
      </c>
      <c r="F150" s="190">
        <f t="shared" si="25"/>
        <v>1.3070440795159897</v>
      </c>
      <c r="G150" s="189">
        <v>3.7450628366247756</v>
      </c>
      <c r="H150" s="190">
        <f t="shared" si="25"/>
        <v>-1.6004427813527524</v>
      </c>
      <c r="I150" s="189">
        <v>5.4204724409448817</v>
      </c>
      <c r="J150" s="190">
        <f t="shared" si="25"/>
        <v>1.6754096043201061</v>
      </c>
      <c r="K150" s="189">
        <v>5.5115452930728246</v>
      </c>
      <c r="L150" s="190">
        <f t="shared" si="26"/>
        <v>9.1072852127942916E-2</v>
      </c>
      <c r="M150" s="189"/>
      <c r="N150" s="190"/>
    </row>
    <row r="151" spans="1:15" x14ac:dyDescent="0.25">
      <c r="B151" s="119" t="s">
        <v>93</v>
      </c>
      <c r="C151" s="189">
        <v>6.071748878923767</v>
      </c>
      <c r="D151" s="190">
        <v>0.14912209088735651</v>
      </c>
      <c r="E151" s="189">
        <v>6.3265306122448983</v>
      </c>
      <c r="F151" s="190">
        <f t="shared" si="25"/>
        <v>0.2547817333211313</v>
      </c>
      <c r="G151" s="189">
        <v>4.5094577553593949</v>
      </c>
      <c r="H151" s="190">
        <f t="shared" si="25"/>
        <v>-1.8170728568855035</v>
      </c>
      <c r="I151" s="189">
        <v>5.9460400348128806</v>
      </c>
      <c r="J151" s="190">
        <f t="shared" si="25"/>
        <v>1.4365822794534857</v>
      </c>
      <c r="K151" s="189">
        <v>6.0606860158311342</v>
      </c>
      <c r="L151" s="190">
        <f t="shared" si="26"/>
        <v>0.11464598101825363</v>
      </c>
      <c r="M151" s="189"/>
      <c r="N151" s="190"/>
    </row>
    <row r="152" spans="1:15" x14ac:dyDescent="0.25">
      <c r="B152" s="119" t="s">
        <v>95</v>
      </c>
      <c r="C152" s="189">
        <v>7.1992481203007515</v>
      </c>
      <c r="D152" s="190">
        <v>-0.7228184296116833</v>
      </c>
      <c r="E152" s="189">
        <v>6.7961165048543686</v>
      </c>
      <c r="F152" s="190">
        <f t="shared" si="25"/>
        <v>-0.40313161544638287</v>
      </c>
      <c r="G152" s="189">
        <v>5.8459563543003847</v>
      </c>
      <c r="H152" s="190">
        <f t="shared" si="25"/>
        <v>-0.95016015055398384</v>
      </c>
      <c r="I152" s="189">
        <v>5.5872093023255811</v>
      </c>
      <c r="J152" s="190">
        <f t="shared" si="25"/>
        <v>-0.25874705197480363</v>
      </c>
      <c r="K152" s="189">
        <v>5.4730617608409986</v>
      </c>
      <c r="L152" s="190">
        <f t="shared" si="26"/>
        <v>-0.1141475414845825</v>
      </c>
      <c r="M152" s="189"/>
      <c r="N152" s="190"/>
    </row>
    <row r="153" spans="1:15" ht="15.75" x14ac:dyDescent="0.25">
      <c r="B153" s="122" t="s">
        <v>32</v>
      </c>
      <c r="C153" s="191">
        <v>6.4958246346555324</v>
      </c>
      <c r="D153" s="192">
        <v>-0.58240631362905404</v>
      </c>
      <c r="E153" s="191">
        <v>6.0640776699029129</v>
      </c>
      <c r="F153" s="192">
        <f t="shared" si="25"/>
        <v>-0.43174696475261953</v>
      </c>
      <c r="G153" s="191">
        <v>5.0042578182352075</v>
      </c>
      <c r="H153" s="192">
        <f t="shared" si="25"/>
        <v>-1.0598198516677053</v>
      </c>
      <c r="I153" s="191">
        <v>5.5490259217517304</v>
      </c>
      <c r="J153" s="192">
        <f t="shared" si="25"/>
        <v>0.54476810351652283</v>
      </c>
      <c r="K153" s="191">
        <v>5.9243366186504929</v>
      </c>
      <c r="L153" s="192">
        <f t="shared" si="26"/>
        <v>0.37531069689876251</v>
      </c>
      <c r="M153" s="191">
        <v>5.5973826020015398</v>
      </c>
      <c r="N153" s="192">
        <v>-0.28182269601170518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2.298342541436464</v>
      </c>
      <c r="D163" s="190">
        <v>6.0884347456530818E-2</v>
      </c>
      <c r="E163" s="189">
        <v>2.5476190476190474</v>
      </c>
      <c r="F163" s="190">
        <f t="shared" ref="F163:J165" si="27">IFERROR(E163-C163,"-")</f>
        <v>0.24927650618258346</v>
      </c>
      <c r="G163" s="189">
        <v>2.341880341880342</v>
      </c>
      <c r="H163" s="190">
        <f t="shared" si="27"/>
        <v>-0.20573870573870545</v>
      </c>
      <c r="I163" s="189">
        <v>1.7729885057471264</v>
      </c>
      <c r="J163" s="190">
        <f t="shared" si="27"/>
        <v>-0.56889183613321559</v>
      </c>
      <c r="K163" s="189">
        <v>2.7564575645756459</v>
      </c>
      <c r="L163" s="190">
        <f t="shared" ref="L163:L165" si="28">IFERROR(K163-I163,"-")</f>
        <v>0.98346905882851954</v>
      </c>
      <c r="M163" s="189">
        <v>2.4502617801047122</v>
      </c>
      <c r="N163" s="190">
        <f t="shared" ref="N163:N169" si="29">IFERROR(M163-K163,"-")</f>
        <v>-0.30619578447093376</v>
      </c>
    </row>
    <row r="164" spans="2:14" x14ac:dyDescent="0.25">
      <c r="B164" s="119" t="s">
        <v>75</v>
      </c>
      <c r="C164" s="189">
        <v>2.6932773109243699</v>
      </c>
      <c r="D164" s="190">
        <v>0.730621709264619</v>
      </c>
      <c r="E164" s="189">
        <v>1.6551724137931034</v>
      </c>
      <c r="F164" s="190">
        <f t="shared" si="27"/>
        <v>-1.0381048971312665</v>
      </c>
      <c r="G164" s="189">
        <v>3.3383458646616542</v>
      </c>
      <c r="H164" s="190">
        <f t="shared" si="27"/>
        <v>1.6831734508685507</v>
      </c>
      <c r="I164" s="189">
        <v>2.2708333333333335</v>
      </c>
      <c r="J164" s="190">
        <f t="shared" si="27"/>
        <v>-1.0675125313283207</v>
      </c>
      <c r="K164" s="189">
        <v>1.6279069767441861</v>
      </c>
      <c r="L164" s="190">
        <f t="shared" si="28"/>
        <v>-0.64292635658914743</v>
      </c>
      <c r="M164" s="189">
        <v>2.8382352941176472</v>
      </c>
      <c r="N164" s="190">
        <f t="shared" si="29"/>
        <v>1.2103283173734611</v>
      </c>
    </row>
    <row r="165" spans="2:14" x14ac:dyDescent="0.25">
      <c r="B165" s="119" t="s">
        <v>77</v>
      </c>
      <c r="C165" s="189">
        <v>2.1</v>
      </c>
      <c r="D165" s="190">
        <v>-4.5631067961164895E-2</v>
      </c>
      <c r="E165" s="189">
        <v>3.26056338028169</v>
      </c>
      <c r="F165" s="190">
        <f t="shared" si="27"/>
        <v>1.1605633802816899</v>
      </c>
      <c r="G165" s="189">
        <v>2.3025830258302582</v>
      </c>
      <c r="H165" s="190">
        <f t="shared" si="27"/>
        <v>-0.95798035445143181</v>
      </c>
      <c r="I165" s="189">
        <v>2.3293768545994067</v>
      </c>
      <c r="J165" s="190">
        <f t="shared" si="27"/>
        <v>2.6793828769148487E-2</v>
      </c>
      <c r="K165" s="189">
        <v>2.2954545454545454</v>
      </c>
      <c r="L165" s="190">
        <f t="shared" si="28"/>
        <v>-3.3922309144861273E-2</v>
      </c>
      <c r="M165" s="189">
        <v>2.3010204081632653</v>
      </c>
      <c r="N165" s="190">
        <f t="shared" si="29"/>
        <v>5.5658627087198376E-3</v>
      </c>
    </row>
    <row r="166" spans="2:14" x14ac:dyDescent="0.25">
      <c r="B166" s="119" t="s">
        <v>79</v>
      </c>
      <c r="C166" s="189" t="s">
        <v>238</v>
      </c>
      <c r="D166" s="190" t="s">
        <v>238</v>
      </c>
      <c r="E166" s="189">
        <v>2.4761904761904763</v>
      </c>
      <c r="F166" s="190" t="str">
        <f>IFERROR(E166-C166,"-")</f>
        <v>-</v>
      </c>
      <c r="G166" s="189">
        <v>1.7475728155339805</v>
      </c>
      <c r="H166" s="190">
        <f>IFERROR(G166-E166,"-")</f>
        <v>-0.7286176606564958</v>
      </c>
      <c r="I166" s="189">
        <v>2.3777777777777778</v>
      </c>
      <c r="J166" s="190">
        <f>IFERROR(I166-G166,"-")</f>
        <v>0.6302049622437973</v>
      </c>
      <c r="K166" s="189">
        <v>2.1906976744186046</v>
      </c>
      <c r="L166" s="190">
        <f>IFERROR(K166-I166,"-")</f>
        <v>-0.18708010335917313</v>
      </c>
      <c r="M166" s="189">
        <v>2.639751552795031</v>
      </c>
      <c r="N166" s="190">
        <f t="shared" si="29"/>
        <v>0.44905387837642641</v>
      </c>
    </row>
    <row r="167" spans="2:14" x14ac:dyDescent="0.25">
      <c r="B167" s="119" t="s">
        <v>81</v>
      </c>
      <c r="C167" s="189" t="s">
        <v>238</v>
      </c>
      <c r="D167" s="190" t="s">
        <v>238</v>
      </c>
      <c r="E167" s="189">
        <v>2.0104712041884816</v>
      </c>
      <c r="F167" s="190" t="str">
        <f t="shared" ref="F167:J175" si="30">IFERROR(E167-C167,"-")</f>
        <v>-</v>
      </c>
      <c r="G167" s="189">
        <v>2.1685393258426968</v>
      </c>
      <c r="H167" s="190">
        <f t="shared" si="30"/>
        <v>0.15806812165421524</v>
      </c>
      <c r="I167" s="189">
        <v>1.8509316770186335</v>
      </c>
      <c r="J167" s="190">
        <f t="shared" si="30"/>
        <v>-0.31760764882406334</v>
      </c>
      <c r="K167" s="189">
        <v>1.8714285714285714</v>
      </c>
      <c r="L167" s="190">
        <f t="shared" ref="L167:L175" si="31">IFERROR(K167-I167,"-")</f>
        <v>2.049689440993796E-2</v>
      </c>
      <c r="M167" s="189">
        <v>2.4342105263157894</v>
      </c>
      <c r="N167" s="190">
        <f t="shared" si="29"/>
        <v>0.56278195488721794</v>
      </c>
    </row>
    <row r="168" spans="2:14" x14ac:dyDescent="0.25">
      <c r="B168" s="119" t="s">
        <v>83</v>
      </c>
      <c r="C168" s="189" t="s">
        <v>238</v>
      </c>
      <c r="D168" s="190" t="s">
        <v>238</v>
      </c>
      <c r="E168" s="189">
        <v>2.1337209302325579</v>
      </c>
      <c r="F168" s="190" t="str">
        <f t="shared" si="30"/>
        <v>-</v>
      </c>
      <c r="G168" s="189">
        <v>2.5655737704918034</v>
      </c>
      <c r="H168" s="190">
        <f t="shared" si="30"/>
        <v>0.43185284025924542</v>
      </c>
      <c r="I168" s="189">
        <v>3.08</v>
      </c>
      <c r="J168" s="190">
        <f t="shared" si="30"/>
        <v>0.51442622950819672</v>
      </c>
      <c r="K168" s="189">
        <v>3.1714285714285713</v>
      </c>
      <c r="L168" s="190">
        <f t="shared" si="31"/>
        <v>9.1428571428571193E-2</v>
      </c>
      <c r="M168" s="189">
        <v>2.094736842105263</v>
      </c>
      <c r="N168" s="190">
        <f t="shared" si="29"/>
        <v>-1.0766917293233083</v>
      </c>
    </row>
    <row r="169" spans="2:14" x14ac:dyDescent="0.25">
      <c r="B169" s="119" t="s">
        <v>85</v>
      </c>
      <c r="C169" s="189" t="s">
        <v>238</v>
      </c>
      <c r="D169" s="190" t="s">
        <v>238</v>
      </c>
      <c r="E169" s="189">
        <v>2.3461538461538463</v>
      </c>
      <c r="F169" s="190" t="str">
        <f t="shared" si="30"/>
        <v>-</v>
      </c>
      <c r="G169" s="189">
        <v>2.5481927710843375</v>
      </c>
      <c r="H169" s="190">
        <f t="shared" si="30"/>
        <v>0.20203892493049125</v>
      </c>
      <c r="I169" s="189">
        <v>2</v>
      </c>
      <c r="J169" s="190">
        <f t="shared" si="30"/>
        <v>-0.5481927710843375</v>
      </c>
      <c r="K169" s="189">
        <v>3.290909090909091</v>
      </c>
      <c r="L169" s="190">
        <f t="shared" si="31"/>
        <v>1.290909090909091</v>
      </c>
      <c r="M169" s="189">
        <v>1.9395017793594307</v>
      </c>
      <c r="N169" s="190">
        <f t="shared" si="29"/>
        <v>-1.3514073115496603</v>
      </c>
    </row>
    <row r="170" spans="2:14" x14ac:dyDescent="0.25">
      <c r="B170" s="119" t="s">
        <v>87</v>
      </c>
      <c r="C170" s="189">
        <v>6.4857142857142858</v>
      </c>
      <c r="D170" s="190">
        <v>2.0837042354630295</v>
      </c>
      <c r="E170" s="189">
        <v>3.07981220657277</v>
      </c>
      <c r="F170" s="190">
        <f t="shared" si="30"/>
        <v>-3.4059020791415158</v>
      </c>
      <c r="G170" s="189">
        <v>3.5762711864406778</v>
      </c>
      <c r="H170" s="190">
        <f t="shared" si="30"/>
        <v>0.49645897986790777</v>
      </c>
      <c r="I170" s="189">
        <v>3.0673076923076925</v>
      </c>
      <c r="J170" s="190">
        <f t="shared" si="30"/>
        <v>-0.50896349413298525</v>
      </c>
      <c r="K170" s="189">
        <v>4.3552631578947372</v>
      </c>
      <c r="L170" s="190">
        <f t="shared" si="31"/>
        <v>1.2879554655870447</v>
      </c>
      <c r="M170" s="189"/>
      <c r="N170" s="190"/>
    </row>
    <row r="171" spans="2:14" x14ac:dyDescent="0.25">
      <c r="B171" s="119" t="s">
        <v>89</v>
      </c>
      <c r="C171" s="189">
        <v>4.833333333333333</v>
      </c>
      <c r="D171" s="190">
        <v>1.7168284789644011</v>
      </c>
      <c r="E171" s="189">
        <v>2.7171717171717171</v>
      </c>
      <c r="F171" s="190">
        <f t="shared" si="30"/>
        <v>-2.1161616161616159</v>
      </c>
      <c r="G171" s="189">
        <v>2.2768166089965396</v>
      </c>
      <c r="H171" s="190">
        <f t="shared" si="30"/>
        <v>-0.44035510817517753</v>
      </c>
      <c r="I171" s="189">
        <v>2.4294871794871793</v>
      </c>
      <c r="J171" s="190">
        <f t="shared" si="30"/>
        <v>0.1526705704906397</v>
      </c>
      <c r="K171" s="189">
        <v>5.2709359605911326</v>
      </c>
      <c r="L171" s="190">
        <f t="shared" si="31"/>
        <v>2.8414487811039533</v>
      </c>
      <c r="M171" s="189"/>
      <c r="N171" s="190"/>
    </row>
    <row r="172" spans="2:14" x14ac:dyDescent="0.25">
      <c r="B172" s="119" t="s">
        <v>91</v>
      </c>
      <c r="C172" s="189">
        <v>1.25</v>
      </c>
      <c r="D172" s="190">
        <v>-2.2868421052631578</v>
      </c>
      <c r="E172" s="189">
        <v>1.667621776504298</v>
      </c>
      <c r="F172" s="190">
        <f t="shared" si="30"/>
        <v>0.41762177650429799</v>
      </c>
      <c r="G172" s="189">
        <v>1.8366013071895424</v>
      </c>
      <c r="H172" s="190">
        <f t="shared" si="30"/>
        <v>0.16897953068524441</v>
      </c>
      <c r="I172" s="189">
        <v>2.4305084745762713</v>
      </c>
      <c r="J172" s="190">
        <f t="shared" si="30"/>
        <v>0.59390716738672888</v>
      </c>
      <c r="K172" s="189">
        <v>2.9541666666666666</v>
      </c>
      <c r="L172" s="190">
        <f t="shared" si="31"/>
        <v>0.52365819209039532</v>
      </c>
      <c r="M172" s="189"/>
      <c r="N172" s="190"/>
    </row>
    <row r="173" spans="2:14" x14ac:dyDescent="0.25">
      <c r="B173" s="119" t="s">
        <v>93</v>
      </c>
      <c r="C173" s="189">
        <v>1.4166666666666667</v>
      </c>
      <c r="D173" s="190">
        <v>-1.3603117505995204</v>
      </c>
      <c r="E173" s="189">
        <v>2.2012987012987013</v>
      </c>
      <c r="F173" s="190">
        <f t="shared" si="30"/>
        <v>0.78463203463203457</v>
      </c>
      <c r="G173" s="189">
        <v>1.94921875</v>
      </c>
      <c r="H173" s="190">
        <f t="shared" si="30"/>
        <v>-0.25207995129870131</v>
      </c>
      <c r="I173" s="189">
        <v>2.6737288135593222</v>
      </c>
      <c r="J173" s="190">
        <f t="shared" si="30"/>
        <v>0.72451006355932224</v>
      </c>
      <c r="K173" s="189">
        <v>2.6408839779005526</v>
      </c>
      <c r="L173" s="190">
        <f t="shared" si="31"/>
        <v>-3.2844835658769611E-2</v>
      </c>
      <c r="M173" s="189"/>
      <c r="N173" s="190"/>
    </row>
    <row r="174" spans="2:14" x14ac:dyDescent="0.25">
      <c r="B174" s="119" t="s">
        <v>95</v>
      </c>
      <c r="C174" s="189">
        <v>3.2307692307692308</v>
      </c>
      <c r="D174" s="190">
        <v>1.3427692307692309</v>
      </c>
      <c r="E174" s="189">
        <v>2.9523809523809526</v>
      </c>
      <c r="F174" s="190">
        <f t="shared" si="30"/>
        <v>-0.27838827838827829</v>
      </c>
      <c r="G174" s="189">
        <v>2.2865013774104681</v>
      </c>
      <c r="H174" s="190">
        <f t="shared" si="30"/>
        <v>-0.66587957497048444</v>
      </c>
      <c r="I174" s="189">
        <v>1.9511400651465798</v>
      </c>
      <c r="J174" s="190">
        <f t="shared" si="30"/>
        <v>-0.33536131226388832</v>
      </c>
      <c r="K174" s="189">
        <v>3.0063291139240507</v>
      </c>
      <c r="L174" s="190">
        <f t="shared" si="31"/>
        <v>1.0551890487774709</v>
      </c>
      <c r="M174" s="189"/>
      <c r="N174" s="190"/>
    </row>
    <row r="175" spans="2:14" ht="15.75" x14ac:dyDescent="0.25">
      <c r="B175" s="122" t="s">
        <v>32</v>
      </c>
      <c r="C175" s="191">
        <v>2.7922794117647061</v>
      </c>
      <c r="D175" s="192">
        <v>-0.31476541897637356</v>
      </c>
      <c r="E175" s="191">
        <v>2.3587088915956151</v>
      </c>
      <c r="F175" s="192">
        <f t="shared" si="30"/>
        <v>-0.43357052016909092</v>
      </c>
      <c r="G175" s="191">
        <v>2.3295702840495265</v>
      </c>
      <c r="H175" s="192">
        <f t="shared" si="30"/>
        <v>-2.9138607546088657E-2</v>
      </c>
      <c r="I175" s="191">
        <v>2.3059143439836847</v>
      </c>
      <c r="J175" s="192">
        <f t="shared" si="30"/>
        <v>-2.3655940065841818E-2</v>
      </c>
      <c r="K175" s="191">
        <v>2.9017391304347826</v>
      </c>
      <c r="L175" s="192">
        <f t="shared" si="31"/>
        <v>0.59582478645109793</v>
      </c>
      <c r="M175" s="191">
        <v>2.3534545454545452</v>
      </c>
      <c r="N175" s="192">
        <v>6.7408033826638292E-2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3.8571428571428572</v>
      </c>
      <c r="D185" s="190">
        <v>-3.4615384615384612</v>
      </c>
      <c r="E185" s="189">
        <v>4.1111111111111107</v>
      </c>
      <c r="F185" s="190">
        <f t="shared" ref="F185:J187" si="32">IFERROR(E185-C185,"-")</f>
        <v>0.25396825396825351</v>
      </c>
      <c r="G185" s="189">
        <v>4.0224719101123592</v>
      </c>
      <c r="H185" s="190">
        <f t="shared" si="32"/>
        <v>-8.8639200998751555E-2</v>
      </c>
      <c r="I185" s="189">
        <v>3.263157894736842</v>
      </c>
      <c r="J185" s="190">
        <f t="shared" si="32"/>
        <v>-0.75931401537551713</v>
      </c>
      <c r="K185" s="189">
        <v>3.9939393939393941</v>
      </c>
      <c r="L185" s="190">
        <f t="shared" ref="L185:L187" si="33">IFERROR(K185-I185,"-")</f>
        <v>0.73078149920255209</v>
      </c>
      <c r="M185" s="189">
        <v>3.3761467889908259</v>
      </c>
      <c r="N185" s="190">
        <f t="shared" ref="N185:N191" si="34">IFERROR(M185-K185,"-")</f>
        <v>-0.61779260494856825</v>
      </c>
    </row>
    <row r="186" spans="1:15" x14ac:dyDescent="0.25">
      <c r="B186" s="119" t="s">
        <v>75</v>
      </c>
      <c r="C186" s="189">
        <v>3.5</v>
      </c>
      <c r="D186" s="190">
        <v>-3.4557522123893802</v>
      </c>
      <c r="E186" s="189">
        <v>2</v>
      </c>
      <c r="F186" s="190">
        <f t="shared" si="32"/>
        <v>-1.5</v>
      </c>
      <c r="G186" s="189">
        <v>2.0849056603773586</v>
      </c>
      <c r="H186" s="190">
        <f t="shared" si="32"/>
        <v>8.4905660377358583E-2</v>
      </c>
      <c r="I186" s="189">
        <v>3.7878787878787881</v>
      </c>
      <c r="J186" s="190">
        <f t="shared" si="32"/>
        <v>1.7029731275014295</v>
      </c>
      <c r="K186" s="189">
        <v>2.9772727272727271</v>
      </c>
      <c r="L186" s="190">
        <f t="shared" si="33"/>
        <v>-0.810606060606061</v>
      </c>
      <c r="M186" s="189">
        <v>3.693548387096774</v>
      </c>
      <c r="N186" s="190">
        <f t="shared" si="34"/>
        <v>0.71627565982404695</v>
      </c>
    </row>
    <row r="187" spans="1:15" x14ac:dyDescent="0.25">
      <c r="B187" s="119" t="s">
        <v>77</v>
      </c>
      <c r="C187" s="189">
        <v>7</v>
      </c>
      <c r="D187" s="190">
        <v>-2.3116883116883109</v>
      </c>
      <c r="E187" s="189">
        <v>1.2941176470588236</v>
      </c>
      <c r="F187" s="190">
        <f t="shared" si="32"/>
        <v>-5.7058823529411766</v>
      </c>
      <c r="G187" s="189">
        <v>3.8448275862068964</v>
      </c>
      <c r="H187" s="190">
        <f t="shared" si="32"/>
        <v>2.5507099391480725</v>
      </c>
      <c r="I187" s="189">
        <v>4.1473684210526311</v>
      </c>
      <c r="J187" s="190">
        <f t="shared" si="32"/>
        <v>0.3025408348457348</v>
      </c>
      <c r="K187" s="189">
        <v>3.2682926829268291</v>
      </c>
      <c r="L187" s="190">
        <f t="shared" si="33"/>
        <v>-0.87907573812580209</v>
      </c>
      <c r="M187" s="189">
        <v>1.6585365853658536</v>
      </c>
      <c r="N187" s="190">
        <f t="shared" si="34"/>
        <v>-1.6097560975609755</v>
      </c>
    </row>
    <row r="188" spans="1:15" x14ac:dyDescent="0.25">
      <c r="B188" s="119" t="s">
        <v>79</v>
      </c>
      <c r="C188" s="189" t="s">
        <v>238</v>
      </c>
      <c r="D188" s="190" t="s">
        <v>238</v>
      </c>
      <c r="E188" s="189">
        <v>2.8888888888888888</v>
      </c>
      <c r="F188" s="190" t="str">
        <f>IFERROR(E188-C188,"-")</f>
        <v>-</v>
      </c>
      <c r="G188" s="189">
        <v>4.098591549295775</v>
      </c>
      <c r="H188" s="190">
        <f>IFERROR(G188-E188,"-")</f>
        <v>1.2097026604068861</v>
      </c>
      <c r="I188" s="189">
        <v>4.5074626865671643</v>
      </c>
      <c r="J188" s="190">
        <f>IFERROR(I188-G188,"-")</f>
        <v>0.40887113727138935</v>
      </c>
      <c r="K188" s="189">
        <v>5.5333333333333332</v>
      </c>
      <c r="L188" s="190">
        <f>IFERROR(K188-I188,"-")</f>
        <v>1.0258706467661689</v>
      </c>
      <c r="M188" s="189">
        <v>3.8985507246376812</v>
      </c>
      <c r="N188" s="190">
        <f t="shared" si="34"/>
        <v>-1.6347826086956521</v>
      </c>
    </row>
    <row r="189" spans="1:15" x14ac:dyDescent="0.25">
      <c r="B189" s="119" t="s">
        <v>81</v>
      </c>
      <c r="C189" s="189" t="s">
        <v>238</v>
      </c>
      <c r="D189" s="190" t="s">
        <v>238</v>
      </c>
      <c r="E189" s="189">
        <v>2.0909090909090908</v>
      </c>
      <c r="F189" s="190" t="str">
        <f t="shared" ref="F189:J197" si="35">IFERROR(E189-C189,"-")</f>
        <v>-</v>
      </c>
      <c r="G189" s="189">
        <v>5.3</v>
      </c>
      <c r="H189" s="190">
        <f t="shared" si="35"/>
        <v>3.209090909090909</v>
      </c>
      <c r="I189" s="189">
        <v>2.6585365853658538</v>
      </c>
      <c r="J189" s="190">
        <f t="shared" si="35"/>
        <v>-2.641463414634146</v>
      </c>
      <c r="K189" s="189">
        <v>1.7142857142857142</v>
      </c>
      <c r="L189" s="190">
        <f t="shared" ref="L189:L197" si="36">IFERROR(K189-I189,"-")</f>
        <v>-0.94425087108013961</v>
      </c>
      <c r="M189" s="189">
        <v>2.9736842105263159</v>
      </c>
      <c r="N189" s="190">
        <f t="shared" si="34"/>
        <v>1.2593984962406017</v>
      </c>
    </row>
    <row r="190" spans="1:15" x14ac:dyDescent="0.25">
      <c r="B190" s="119" t="s">
        <v>122</v>
      </c>
      <c r="C190" s="189" t="s">
        <v>238</v>
      </c>
      <c r="D190" s="190" t="s">
        <v>238</v>
      </c>
      <c r="E190" s="189">
        <v>3.5555555555555554</v>
      </c>
      <c r="F190" s="190" t="str">
        <f t="shared" si="35"/>
        <v>-</v>
      </c>
      <c r="G190" s="189">
        <v>2.5609756097560976</v>
      </c>
      <c r="H190" s="190">
        <f t="shared" si="35"/>
        <v>-0.99457994579945774</v>
      </c>
      <c r="I190" s="189">
        <v>4.5862068965517242</v>
      </c>
      <c r="J190" s="190">
        <f t="shared" si="35"/>
        <v>2.0252312867956266</v>
      </c>
      <c r="K190" s="189">
        <v>2.7142857142857144</v>
      </c>
      <c r="L190" s="190">
        <f t="shared" si="36"/>
        <v>-1.8719211822660098</v>
      </c>
      <c r="M190" s="189">
        <v>5.1607142857142856</v>
      </c>
      <c r="N190" s="190">
        <f t="shared" si="34"/>
        <v>2.4464285714285712</v>
      </c>
    </row>
    <row r="191" spans="1:15" x14ac:dyDescent="0.25">
      <c r="B191" s="119" t="s">
        <v>85</v>
      </c>
      <c r="C191" s="189" t="s">
        <v>238</v>
      </c>
      <c r="D191" s="190" t="s">
        <v>238</v>
      </c>
      <c r="E191" s="189">
        <v>3.6666666666666665</v>
      </c>
      <c r="F191" s="190" t="str">
        <f t="shared" si="35"/>
        <v>-</v>
      </c>
      <c r="G191" s="189">
        <v>1.8235294117647058</v>
      </c>
      <c r="H191" s="190">
        <f t="shared" si="35"/>
        <v>-1.8431372549019607</v>
      </c>
      <c r="I191" s="189">
        <v>4.875</v>
      </c>
      <c r="J191" s="190">
        <f t="shared" si="35"/>
        <v>3.0514705882352944</v>
      </c>
      <c r="K191" s="189">
        <v>2</v>
      </c>
      <c r="L191" s="190">
        <f t="shared" si="36"/>
        <v>-2.875</v>
      </c>
      <c r="M191" s="189">
        <v>2.9365079365079363</v>
      </c>
      <c r="N191" s="190">
        <f t="shared" si="34"/>
        <v>0.93650793650793629</v>
      </c>
    </row>
    <row r="192" spans="1:15" x14ac:dyDescent="0.25">
      <c r="B192" s="119" t="s">
        <v>87</v>
      </c>
      <c r="C192" s="189">
        <v>4.25</v>
      </c>
      <c r="D192" s="190">
        <v>-0.21153846153846168</v>
      </c>
      <c r="E192" s="189">
        <v>3.8823529411764706</v>
      </c>
      <c r="F192" s="190">
        <f t="shared" si="35"/>
        <v>-0.36764705882352944</v>
      </c>
      <c r="G192" s="189">
        <v>6.520833333333333</v>
      </c>
      <c r="H192" s="190">
        <f t="shared" si="35"/>
        <v>2.6384803921568625</v>
      </c>
      <c r="I192" s="189">
        <v>4.9824561403508776</v>
      </c>
      <c r="J192" s="190">
        <f t="shared" si="35"/>
        <v>-1.5383771929824555</v>
      </c>
      <c r="K192" s="189">
        <v>7.05</v>
      </c>
      <c r="L192" s="190">
        <f t="shared" si="36"/>
        <v>2.0675438596491222</v>
      </c>
      <c r="M192" s="189"/>
      <c r="N192" s="190"/>
    </row>
    <row r="193" spans="2:15" x14ac:dyDescent="0.25">
      <c r="B193" s="119" t="s">
        <v>89</v>
      </c>
      <c r="C193" s="189">
        <v>1</v>
      </c>
      <c r="D193" s="190">
        <v>-7.384615384615385</v>
      </c>
      <c r="E193" s="189">
        <v>6.1904761904761907</v>
      </c>
      <c r="F193" s="190">
        <f t="shared" si="35"/>
        <v>5.1904761904761907</v>
      </c>
      <c r="G193" s="189">
        <v>3.5925925925925926</v>
      </c>
      <c r="H193" s="190">
        <f t="shared" si="35"/>
        <v>-2.5978835978835981</v>
      </c>
      <c r="I193" s="189">
        <v>3.0555555555555554</v>
      </c>
      <c r="J193" s="190">
        <f t="shared" si="35"/>
        <v>-0.5370370370370372</v>
      </c>
      <c r="K193" s="189">
        <v>6.9253731343283578</v>
      </c>
      <c r="L193" s="190">
        <f t="shared" si="36"/>
        <v>3.8698175787728024</v>
      </c>
      <c r="M193" s="189"/>
      <c r="N193" s="190"/>
    </row>
    <row r="194" spans="2:15" x14ac:dyDescent="0.25">
      <c r="B194" s="119" t="s">
        <v>91</v>
      </c>
      <c r="C194" s="189">
        <v>6.25</v>
      </c>
      <c r="D194" s="190">
        <v>3.4404761904761907</v>
      </c>
      <c r="E194" s="189">
        <v>2.1971830985915495</v>
      </c>
      <c r="F194" s="190">
        <f t="shared" si="35"/>
        <v>-4.0528169014084501</v>
      </c>
      <c r="G194" s="189">
        <v>3.8333333333333335</v>
      </c>
      <c r="H194" s="190">
        <f t="shared" si="35"/>
        <v>1.636150234741784</v>
      </c>
      <c r="I194" s="189">
        <v>2.4133333333333336</v>
      </c>
      <c r="J194" s="190">
        <f t="shared" si="35"/>
        <v>-1.42</v>
      </c>
      <c r="K194" s="189">
        <v>5.0574712643678161</v>
      </c>
      <c r="L194" s="190">
        <f t="shared" si="36"/>
        <v>2.6441379310344826</v>
      </c>
      <c r="M194" s="189"/>
      <c r="N194" s="190"/>
    </row>
    <row r="195" spans="2:15" x14ac:dyDescent="0.25">
      <c r="B195" s="119" t="s">
        <v>93</v>
      </c>
      <c r="C195" s="189">
        <v>10.5</v>
      </c>
      <c r="D195" s="190">
        <v>6.3082191780821919</v>
      </c>
      <c r="E195" s="189">
        <v>2.9473684210526314</v>
      </c>
      <c r="F195" s="190">
        <f t="shared" si="35"/>
        <v>-7.5526315789473681</v>
      </c>
      <c r="G195" s="189">
        <v>1.8409090909090908</v>
      </c>
      <c r="H195" s="190">
        <f t="shared" si="35"/>
        <v>-1.1064593301435406</v>
      </c>
      <c r="I195" s="189">
        <v>4.36231884057971</v>
      </c>
      <c r="J195" s="190">
        <f t="shared" si="35"/>
        <v>2.5214097496706191</v>
      </c>
      <c r="K195" s="189">
        <v>2.8571428571428572</v>
      </c>
      <c r="L195" s="190">
        <f t="shared" si="36"/>
        <v>-1.5051759834368528</v>
      </c>
      <c r="M195" s="189"/>
      <c r="N195" s="190"/>
    </row>
    <row r="196" spans="2:15" x14ac:dyDescent="0.25">
      <c r="B196" s="119" t="s">
        <v>95</v>
      </c>
      <c r="C196" s="189">
        <v>35.5</v>
      </c>
      <c r="D196" s="190">
        <v>29.98</v>
      </c>
      <c r="E196" s="189">
        <v>2.7735849056603774</v>
      </c>
      <c r="F196" s="190">
        <f t="shared" si="35"/>
        <v>-32.726415094339622</v>
      </c>
      <c r="G196" s="189">
        <v>3.5396825396825395</v>
      </c>
      <c r="H196" s="190">
        <f t="shared" si="35"/>
        <v>0.76609763402216213</v>
      </c>
      <c r="I196" s="189">
        <v>2.7608695652173911</v>
      </c>
      <c r="J196" s="190">
        <f t="shared" si="35"/>
        <v>-0.77881297446514841</v>
      </c>
      <c r="K196" s="189">
        <v>3.0504201680672267</v>
      </c>
      <c r="L196" s="190">
        <f t="shared" si="36"/>
        <v>0.28955060284983558</v>
      </c>
      <c r="M196" s="189"/>
      <c r="N196" s="190"/>
    </row>
    <row r="197" spans="2:15" ht="15.75" x14ac:dyDescent="0.25">
      <c r="B197" s="122" t="s">
        <v>32</v>
      </c>
      <c r="C197" s="191">
        <v>4.7816593886462879</v>
      </c>
      <c r="D197" s="192">
        <v>-1.4646962964849077</v>
      </c>
      <c r="E197" s="191">
        <v>3.0651260504201683</v>
      </c>
      <c r="F197" s="192">
        <f t="shared" si="35"/>
        <v>-1.7165333382261196</v>
      </c>
      <c r="G197" s="191">
        <v>3.4307458143074583</v>
      </c>
      <c r="H197" s="192">
        <f t="shared" si="35"/>
        <v>0.36561976388729001</v>
      </c>
      <c r="I197" s="191">
        <v>3.7066290550070522</v>
      </c>
      <c r="J197" s="192">
        <f t="shared" si="35"/>
        <v>0.27588324069959391</v>
      </c>
      <c r="K197" s="191">
        <v>4.0839506172839508</v>
      </c>
      <c r="L197" s="192">
        <f t="shared" si="36"/>
        <v>0.37732156227689861</v>
      </c>
      <c r="M197" s="191">
        <v>3.3604436229205175</v>
      </c>
      <c r="N197" s="192">
        <v>-0.34632329437271547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3.1976744186046511</v>
      </c>
      <c r="D207" s="190">
        <v>-0.24677002583979357</v>
      </c>
      <c r="E207" s="189">
        <v>3.6428571428571428</v>
      </c>
      <c r="F207" s="190">
        <f t="shared" ref="F207:J209" si="37">IFERROR(E207-C207,"-")</f>
        <v>0.44518272425249172</v>
      </c>
      <c r="G207" s="189">
        <v>4.6836734693877551</v>
      </c>
      <c r="H207" s="190">
        <f t="shared" si="37"/>
        <v>1.0408163265306123</v>
      </c>
      <c r="I207" s="189">
        <v>2.5125000000000002</v>
      </c>
      <c r="J207" s="190">
        <f t="shared" si="37"/>
        <v>-2.1711734693877549</v>
      </c>
      <c r="K207" s="189">
        <v>3.9393939393939394</v>
      </c>
      <c r="L207" s="190">
        <f t="shared" ref="L207:L209" si="38">IFERROR(K207-I207,"-")</f>
        <v>1.4268939393939393</v>
      </c>
      <c r="M207" s="189">
        <v>4.7446808510638299</v>
      </c>
      <c r="N207" s="190">
        <f t="shared" ref="N207:N213" si="39">IFERROR(M207-K207,"-")</f>
        <v>0.80528691166989042</v>
      </c>
    </row>
    <row r="208" spans="2:15" x14ac:dyDescent="0.25">
      <c r="B208" s="119" t="s">
        <v>75</v>
      </c>
      <c r="C208" s="189">
        <v>2.3858267716535435</v>
      </c>
      <c r="D208" s="190">
        <v>-6.0731896217890791</v>
      </c>
      <c r="E208" s="189">
        <v>33.666666666666664</v>
      </c>
      <c r="F208" s="190">
        <f t="shared" si="37"/>
        <v>31.28083989501312</v>
      </c>
      <c r="G208" s="189">
        <v>3.073394495412844</v>
      </c>
      <c r="H208" s="190">
        <f t="shared" si="37"/>
        <v>-30.593272171253819</v>
      </c>
      <c r="I208" s="189">
        <v>2.52</v>
      </c>
      <c r="J208" s="190">
        <f t="shared" si="37"/>
        <v>-0.55339449541284402</v>
      </c>
      <c r="K208" s="189">
        <v>4.2948717948717947</v>
      </c>
      <c r="L208" s="190">
        <f t="shared" si="38"/>
        <v>1.7748717948717947</v>
      </c>
      <c r="M208" s="189">
        <v>4.4141414141414144</v>
      </c>
      <c r="N208" s="190">
        <f t="shared" si="39"/>
        <v>0.11926961926961965</v>
      </c>
    </row>
    <row r="209" spans="2:15" x14ac:dyDescent="0.25">
      <c r="B209" s="119" t="s">
        <v>77</v>
      </c>
      <c r="C209" s="189">
        <v>2</v>
      </c>
      <c r="D209" s="190">
        <v>-4.34020618556701</v>
      </c>
      <c r="E209" s="189">
        <v>11.714285714285714</v>
      </c>
      <c r="F209" s="190">
        <f t="shared" si="37"/>
        <v>9.7142857142857135</v>
      </c>
      <c r="G209" s="189">
        <v>3.893939393939394</v>
      </c>
      <c r="H209" s="190">
        <f t="shared" si="37"/>
        <v>-7.820346320346319</v>
      </c>
      <c r="I209" s="189">
        <v>3.5217391304347827</v>
      </c>
      <c r="J209" s="190">
        <f t="shared" si="37"/>
        <v>-0.37220026350461133</v>
      </c>
      <c r="K209" s="189">
        <v>4.4060150375939848</v>
      </c>
      <c r="L209" s="190">
        <f t="shared" si="38"/>
        <v>0.88427590715920212</v>
      </c>
      <c r="M209" s="189">
        <v>3.9449541284403669</v>
      </c>
      <c r="N209" s="190">
        <f t="shared" si="39"/>
        <v>-0.46106090915361797</v>
      </c>
    </row>
    <row r="210" spans="2:15" x14ac:dyDescent="0.25">
      <c r="B210" s="119" t="s">
        <v>79</v>
      </c>
      <c r="C210" s="189" t="s">
        <v>238</v>
      </c>
      <c r="D210" s="190" t="s">
        <v>238</v>
      </c>
      <c r="E210" s="189">
        <v>12.222222222222221</v>
      </c>
      <c r="F210" s="190" t="str">
        <f>IFERROR(E210-C210,"-")</f>
        <v>-</v>
      </c>
      <c r="G210" s="189">
        <v>3</v>
      </c>
      <c r="H210" s="190">
        <f>IFERROR(G210-E210,"-")</f>
        <v>-9.2222222222222214</v>
      </c>
      <c r="I210" s="189">
        <v>2.2131147540983607</v>
      </c>
      <c r="J210" s="190">
        <f>IFERROR(I210-G210,"-")</f>
        <v>-0.78688524590163933</v>
      </c>
      <c r="K210" s="189">
        <v>4.134615384615385</v>
      </c>
      <c r="L210" s="190">
        <f>IFERROR(K210-I210,"-")</f>
        <v>1.9215006305170244</v>
      </c>
      <c r="M210" s="189">
        <v>4.898305084745763</v>
      </c>
      <c r="N210" s="190">
        <f t="shared" si="39"/>
        <v>0.76368970013037796</v>
      </c>
    </row>
    <row r="211" spans="2:15" x14ac:dyDescent="0.25">
      <c r="B211" s="119" t="s">
        <v>81</v>
      </c>
      <c r="C211" s="189" t="s">
        <v>238</v>
      </c>
      <c r="D211" s="190" t="s">
        <v>238</v>
      </c>
      <c r="E211" s="189">
        <v>5.9545454545454541</v>
      </c>
      <c r="F211" s="190" t="str">
        <f t="shared" ref="F211:J219" si="40">IFERROR(E211-C211,"-")</f>
        <v>-</v>
      </c>
      <c r="G211" s="189">
        <v>2.5192307692307692</v>
      </c>
      <c r="H211" s="190">
        <f t="shared" si="40"/>
        <v>-3.435314685314685</v>
      </c>
      <c r="I211" s="189">
        <v>4.0434782608695654</v>
      </c>
      <c r="J211" s="190">
        <f t="shared" si="40"/>
        <v>1.5242474916387962</v>
      </c>
      <c r="K211" s="189">
        <v>5.083333333333333</v>
      </c>
      <c r="L211" s="190">
        <f t="shared" ref="L211:L219" si="41">IFERROR(K211-I211,"-")</f>
        <v>1.0398550724637676</v>
      </c>
      <c r="M211" s="189">
        <v>2.8717948717948718</v>
      </c>
      <c r="N211" s="190">
        <f t="shared" si="39"/>
        <v>-2.2115384615384612</v>
      </c>
    </row>
    <row r="212" spans="2:15" x14ac:dyDescent="0.25">
      <c r="B212" s="119" t="s">
        <v>83</v>
      </c>
      <c r="C212" s="189" t="s">
        <v>238</v>
      </c>
      <c r="D212" s="190" t="s">
        <v>238</v>
      </c>
      <c r="E212" s="189">
        <v>4</v>
      </c>
      <c r="F212" s="190" t="str">
        <f t="shared" si="40"/>
        <v>-</v>
      </c>
      <c r="G212" s="189">
        <v>3.4222222222222221</v>
      </c>
      <c r="H212" s="190">
        <f t="shared" si="40"/>
        <v>-0.57777777777777795</v>
      </c>
      <c r="I212" s="189">
        <v>3.9</v>
      </c>
      <c r="J212" s="190">
        <f t="shared" si="40"/>
        <v>0.47777777777777786</v>
      </c>
      <c r="K212" s="189">
        <v>3.0769230769230771</v>
      </c>
      <c r="L212" s="190">
        <f t="shared" si="41"/>
        <v>-0.82307692307692282</v>
      </c>
      <c r="M212" s="189">
        <v>5.0999999999999996</v>
      </c>
      <c r="N212" s="190">
        <f t="shared" si="39"/>
        <v>2.0230769230769226</v>
      </c>
    </row>
    <row r="213" spans="2:15" x14ac:dyDescent="0.25">
      <c r="B213" s="119" t="s">
        <v>85</v>
      </c>
      <c r="C213" s="189" t="s">
        <v>238</v>
      </c>
      <c r="D213" s="190" t="s">
        <v>238</v>
      </c>
      <c r="E213" s="189">
        <v>5.4</v>
      </c>
      <c r="F213" s="190" t="str">
        <f t="shared" si="40"/>
        <v>-</v>
      </c>
      <c r="G213" s="189">
        <v>5.3098591549295771</v>
      </c>
      <c r="H213" s="190">
        <f t="shared" si="40"/>
        <v>-9.0140845070423303E-2</v>
      </c>
      <c r="I213" s="189">
        <v>3.0256410256410255</v>
      </c>
      <c r="J213" s="190">
        <f t="shared" si="40"/>
        <v>-2.2842181292885515</v>
      </c>
      <c r="K213" s="189">
        <v>5.6585365853658534</v>
      </c>
      <c r="L213" s="190">
        <f t="shared" si="41"/>
        <v>2.6328955597248278</v>
      </c>
      <c r="M213" s="189">
        <v>3.5438596491228069</v>
      </c>
      <c r="N213" s="190">
        <f t="shared" si="39"/>
        <v>-2.1146769362430464</v>
      </c>
    </row>
    <row r="214" spans="2:15" x14ac:dyDescent="0.25">
      <c r="B214" s="119" t="s">
        <v>87</v>
      </c>
      <c r="C214" s="189">
        <v>12.92</v>
      </c>
      <c r="D214" s="190">
        <v>7.3731249999999999</v>
      </c>
      <c r="E214" s="189">
        <v>8.7435897435897427</v>
      </c>
      <c r="F214" s="190">
        <f t="shared" si="40"/>
        <v>-4.1764102564102572</v>
      </c>
      <c r="G214" s="189">
        <v>3.2537313432835822</v>
      </c>
      <c r="H214" s="190">
        <f t="shared" si="40"/>
        <v>-5.4898584003061606</v>
      </c>
      <c r="I214" s="189">
        <v>3.84</v>
      </c>
      <c r="J214" s="190">
        <f t="shared" si="40"/>
        <v>0.5862686567164177</v>
      </c>
      <c r="K214" s="189">
        <v>4.9514563106796112</v>
      </c>
      <c r="L214" s="190">
        <f t="shared" si="41"/>
        <v>1.1114563106796114</v>
      </c>
      <c r="M214" s="189"/>
      <c r="N214" s="190"/>
    </row>
    <row r="215" spans="2:15" x14ac:dyDescent="0.25">
      <c r="B215" s="119" t="s">
        <v>89</v>
      </c>
      <c r="C215" s="189" t="s">
        <v>238</v>
      </c>
      <c r="D215" s="190" t="s">
        <v>238</v>
      </c>
      <c r="E215" s="189">
        <v>4.5</v>
      </c>
      <c r="F215" s="190" t="str">
        <f t="shared" si="40"/>
        <v>-</v>
      </c>
      <c r="G215" s="189">
        <v>2.1489361702127661</v>
      </c>
      <c r="H215" s="190">
        <f t="shared" si="40"/>
        <v>-2.3510638297872339</v>
      </c>
      <c r="I215" s="189">
        <v>3.9166666666666665</v>
      </c>
      <c r="J215" s="190">
        <f t="shared" si="40"/>
        <v>1.7677304964539005</v>
      </c>
      <c r="K215" s="189">
        <v>5.662337662337662</v>
      </c>
      <c r="L215" s="190">
        <f t="shared" si="41"/>
        <v>1.7456709956709955</v>
      </c>
      <c r="M215" s="189"/>
      <c r="N215" s="190"/>
    </row>
    <row r="216" spans="2:15" x14ac:dyDescent="0.25">
      <c r="B216" s="119" t="s">
        <v>91</v>
      </c>
      <c r="C216" s="189">
        <v>4.25</v>
      </c>
      <c r="D216" s="190">
        <v>-0.4568965517241379</v>
      </c>
      <c r="E216" s="189">
        <v>4.9454545454545453</v>
      </c>
      <c r="F216" s="190">
        <f t="shared" si="40"/>
        <v>0.69545454545454533</v>
      </c>
      <c r="G216" s="189">
        <v>2.6509433962264151</v>
      </c>
      <c r="H216" s="190">
        <f t="shared" si="40"/>
        <v>-2.2945111492281303</v>
      </c>
      <c r="I216" s="189">
        <v>3.2222222222222223</v>
      </c>
      <c r="J216" s="190">
        <f t="shared" si="40"/>
        <v>0.57127882599580726</v>
      </c>
      <c r="K216" s="189">
        <v>4.9494949494949498</v>
      </c>
      <c r="L216" s="190">
        <f t="shared" si="41"/>
        <v>1.7272727272727275</v>
      </c>
      <c r="M216" s="189"/>
      <c r="N216" s="190"/>
    </row>
    <row r="217" spans="2:15" x14ac:dyDescent="0.25">
      <c r="B217" s="119" t="s">
        <v>93</v>
      </c>
      <c r="C217" s="189">
        <v>1</v>
      </c>
      <c r="D217" s="190">
        <v>-4.8</v>
      </c>
      <c r="E217" s="189">
        <v>4.854838709677419</v>
      </c>
      <c r="F217" s="190">
        <f t="shared" si="40"/>
        <v>3.854838709677419</v>
      </c>
      <c r="G217" s="189">
        <v>3.4</v>
      </c>
      <c r="H217" s="190">
        <f t="shared" si="40"/>
        <v>-1.4548387096774191</v>
      </c>
      <c r="I217" s="189">
        <v>4.8137931034482762</v>
      </c>
      <c r="J217" s="190">
        <f t="shared" si="40"/>
        <v>1.4137931034482762</v>
      </c>
      <c r="K217" s="189">
        <v>3.5636363636363635</v>
      </c>
      <c r="L217" s="190">
        <f t="shared" si="41"/>
        <v>-1.2501567398119127</v>
      </c>
      <c r="M217" s="189"/>
      <c r="N217" s="190"/>
    </row>
    <row r="218" spans="2:15" x14ac:dyDescent="0.25">
      <c r="B218" s="119" t="s">
        <v>95</v>
      </c>
      <c r="C218" s="189">
        <v>1.9565217391304348</v>
      </c>
      <c r="D218" s="190">
        <v>0.10869565217391308</v>
      </c>
      <c r="E218" s="189">
        <v>5.125</v>
      </c>
      <c r="F218" s="190">
        <f t="shared" si="40"/>
        <v>3.1684782608695654</v>
      </c>
      <c r="G218" s="189">
        <v>4.306451612903226</v>
      </c>
      <c r="H218" s="190">
        <f t="shared" si="40"/>
        <v>-0.81854838709677402</v>
      </c>
      <c r="I218" s="189">
        <v>2.901098901098901</v>
      </c>
      <c r="J218" s="190">
        <f t="shared" si="40"/>
        <v>-1.405352711804325</v>
      </c>
      <c r="K218" s="189">
        <v>4.1592920353982299</v>
      </c>
      <c r="L218" s="190">
        <f t="shared" si="41"/>
        <v>1.2581931342993289</v>
      </c>
      <c r="M218" s="189"/>
      <c r="N218" s="190"/>
    </row>
    <row r="219" spans="2:15" ht="15.75" x14ac:dyDescent="0.25">
      <c r="B219" s="122" t="s">
        <v>32</v>
      </c>
      <c r="C219" s="191">
        <v>3.8098591549295775</v>
      </c>
      <c r="D219" s="192">
        <v>-1.2694842103235007</v>
      </c>
      <c r="E219" s="191">
        <v>5.8116710875331563</v>
      </c>
      <c r="F219" s="192">
        <f t="shared" si="40"/>
        <v>2.0018119326035788</v>
      </c>
      <c r="G219" s="191">
        <v>3.5172811059907834</v>
      </c>
      <c r="H219" s="192">
        <f t="shared" si="40"/>
        <v>-2.2943899815423729</v>
      </c>
      <c r="I219" s="191">
        <v>3.3786057692307692</v>
      </c>
      <c r="J219" s="192">
        <f t="shared" si="40"/>
        <v>-0.1386753367600142</v>
      </c>
      <c r="K219" s="191">
        <v>4.425434583714547</v>
      </c>
      <c r="L219" s="192">
        <f t="shared" si="41"/>
        <v>1.0468288144837778</v>
      </c>
      <c r="M219" s="191">
        <v>4.3737373737373737</v>
      </c>
      <c r="N219" s="192">
        <v>7.7629082705224839E-2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3.8571428571428572</v>
      </c>
      <c r="D229" s="190">
        <v>-3.4615384615384612</v>
      </c>
      <c r="E229" s="189">
        <v>4.1111111111111107</v>
      </c>
      <c r="F229" s="190">
        <f t="shared" ref="F229:J231" si="42">IFERROR(E229-C229,"-")</f>
        <v>0.25396825396825351</v>
      </c>
      <c r="G229" s="189">
        <v>4.0224719101123592</v>
      </c>
      <c r="H229" s="190">
        <f t="shared" si="42"/>
        <v>-8.8639200998751555E-2</v>
      </c>
      <c r="I229" s="189">
        <v>3.263157894736842</v>
      </c>
      <c r="J229" s="190">
        <f t="shared" si="42"/>
        <v>-0.75931401537551713</v>
      </c>
      <c r="K229" s="189">
        <v>3.9939393939393941</v>
      </c>
      <c r="L229" s="190">
        <f t="shared" ref="L229:L231" si="43">IFERROR(K229-I229,"-")</f>
        <v>0.73078149920255209</v>
      </c>
      <c r="M229" s="189">
        <v>3.3761467889908259</v>
      </c>
      <c r="N229" s="190">
        <f t="shared" ref="N229:N235" si="44">IFERROR(M229-K229,"-")</f>
        <v>-0.61779260494856825</v>
      </c>
    </row>
    <row r="230" spans="2:15" x14ac:dyDescent="0.25">
      <c r="B230" s="119" t="s">
        <v>75</v>
      </c>
      <c r="C230" s="189">
        <v>3.5</v>
      </c>
      <c r="D230" s="190">
        <v>-3.4557522123893802</v>
      </c>
      <c r="E230" s="189">
        <v>2</v>
      </c>
      <c r="F230" s="190">
        <f t="shared" si="42"/>
        <v>-1.5</v>
      </c>
      <c r="G230" s="189">
        <v>2.0849056603773586</v>
      </c>
      <c r="H230" s="190">
        <f t="shared" si="42"/>
        <v>8.4905660377358583E-2</v>
      </c>
      <c r="I230" s="189">
        <v>3.7878787878787881</v>
      </c>
      <c r="J230" s="190">
        <f t="shared" si="42"/>
        <v>1.7029731275014295</v>
      </c>
      <c r="K230" s="189">
        <v>2.9772727272727271</v>
      </c>
      <c r="L230" s="190">
        <f t="shared" si="43"/>
        <v>-0.810606060606061</v>
      </c>
      <c r="M230" s="189">
        <v>3.693548387096774</v>
      </c>
      <c r="N230" s="190">
        <f t="shared" si="44"/>
        <v>0.71627565982404695</v>
      </c>
    </row>
    <row r="231" spans="2:15" x14ac:dyDescent="0.25">
      <c r="B231" s="119" t="s">
        <v>77</v>
      </c>
      <c r="C231" s="189">
        <v>7</v>
      </c>
      <c r="D231" s="190">
        <v>-2.3116883116883109</v>
      </c>
      <c r="E231" s="189">
        <v>1.2941176470588236</v>
      </c>
      <c r="F231" s="190">
        <f t="shared" si="42"/>
        <v>-5.7058823529411766</v>
      </c>
      <c r="G231" s="189">
        <v>3.8448275862068964</v>
      </c>
      <c r="H231" s="190">
        <f t="shared" si="42"/>
        <v>2.5507099391480725</v>
      </c>
      <c r="I231" s="189">
        <v>4.1473684210526311</v>
      </c>
      <c r="J231" s="190">
        <f t="shared" si="42"/>
        <v>0.3025408348457348</v>
      </c>
      <c r="K231" s="189">
        <v>3.2682926829268291</v>
      </c>
      <c r="L231" s="190">
        <f t="shared" si="43"/>
        <v>-0.87907573812580209</v>
      </c>
      <c r="M231" s="189">
        <v>1.6585365853658536</v>
      </c>
      <c r="N231" s="190">
        <f t="shared" si="44"/>
        <v>-1.6097560975609755</v>
      </c>
    </row>
    <row r="232" spans="2:15" x14ac:dyDescent="0.25">
      <c r="B232" s="119" t="s">
        <v>79</v>
      </c>
      <c r="C232" s="189" t="s">
        <v>238</v>
      </c>
      <c r="D232" s="190" t="s">
        <v>238</v>
      </c>
      <c r="E232" s="189">
        <v>2.8888888888888888</v>
      </c>
      <c r="F232" s="190" t="str">
        <f>IFERROR(E232-C232,"-")</f>
        <v>-</v>
      </c>
      <c r="G232" s="189">
        <v>4.098591549295775</v>
      </c>
      <c r="H232" s="190">
        <f>IFERROR(G232-E232,"-")</f>
        <v>1.2097026604068861</v>
      </c>
      <c r="I232" s="189">
        <v>4.5074626865671643</v>
      </c>
      <c r="J232" s="190">
        <f>IFERROR(I232-G232,"-")</f>
        <v>0.40887113727138935</v>
      </c>
      <c r="K232" s="189">
        <v>5.5333333333333332</v>
      </c>
      <c r="L232" s="190">
        <f>IFERROR(K232-I232,"-")</f>
        <v>1.0258706467661689</v>
      </c>
      <c r="M232" s="189">
        <v>3.8985507246376812</v>
      </c>
      <c r="N232" s="190">
        <f t="shared" si="44"/>
        <v>-1.6347826086956521</v>
      </c>
    </row>
    <row r="233" spans="2:15" x14ac:dyDescent="0.25">
      <c r="B233" s="119" t="s">
        <v>81</v>
      </c>
      <c r="C233" s="189" t="s">
        <v>238</v>
      </c>
      <c r="D233" s="190" t="s">
        <v>238</v>
      </c>
      <c r="E233" s="189">
        <v>2.0909090909090908</v>
      </c>
      <c r="F233" s="190" t="str">
        <f t="shared" ref="F233:J241" si="45">IFERROR(E233-C233,"-")</f>
        <v>-</v>
      </c>
      <c r="G233" s="189">
        <v>5.3</v>
      </c>
      <c r="H233" s="190">
        <f t="shared" si="45"/>
        <v>3.209090909090909</v>
      </c>
      <c r="I233" s="189">
        <v>2.6585365853658538</v>
      </c>
      <c r="J233" s="190">
        <f t="shared" si="45"/>
        <v>-2.641463414634146</v>
      </c>
      <c r="K233" s="189">
        <v>1.7142857142857142</v>
      </c>
      <c r="L233" s="190">
        <f t="shared" ref="L233:L241" si="46">IFERROR(K233-I233,"-")</f>
        <v>-0.94425087108013961</v>
      </c>
      <c r="M233" s="189">
        <v>2.9736842105263159</v>
      </c>
      <c r="N233" s="190">
        <f t="shared" si="44"/>
        <v>1.2593984962406017</v>
      </c>
    </row>
    <row r="234" spans="2:15" x14ac:dyDescent="0.25">
      <c r="B234" s="119" t="s">
        <v>83</v>
      </c>
      <c r="C234" s="189" t="s">
        <v>238</v>
      </c>
      <c r="D234" s="190" t="s">
        <v>238</v>
      </c>
      <c r="E234" s="189">
        <v>3.5555555555555554</v>
      </c>
      <c r="F234" s="190" t="str">
        <f t="shared" si="45"/>
        <v>-</v>
      </c>
      <c r="G234" s="189">
        <v>2.5609756097560976</v>
      </c>
      <c r="H234" s="190">
        <f t="shared" si="45"/>
        <v>-0.99457994579945774</v>
      </c>
      <c r="I234" s="189">
        <v>4.5862068965517242</v>
      </c>
      <c r="J234" s="190">
        <f t="shared" si="45"/>
        <v>2.0252312867956266</v>
      </c>
      <c r="K234" s="189">
        <v>2.7142857142857144</v>
      </c>
      <c r="L234" s="190">
        <f t="shared" si="46"/>
        <v>-1.8719211822660098</v>
      </c>
      <c r="M234" s="189">
        <v>5.1607142857142856</v>
      </c>
      <c r="N234" s="190">
        <f t="shared" si="44"/>
        <v>2.4464285714285712</v>
      </c>
    </row>
    <row r="235" spans="2:15" x14ac:dyDescent="0.25">
      <c r="B235" s="119" t="s">
        <v>85</v>
      </c>
      <c r="C235" s="189" t="s">
        <v>238</v>
      </c>
      <c r="D235" s="190" t="s">
        <v>238</v>
      </c>
      <c r="E235" s="189">
        <v>3.6666666666666665</v>
      </c>
      <c r="F235" s="190" t="str">
        <f t="shared" si="45"/>
        <v>-</v>
      </c>
      <c r="G235" s="189">
        <v>1.8235294117647058</v>
      </c>
      <c r="H235" s="190">
        <f t="shared" si="45"/>
        <v>-1.8431372549019607</v>
      </c>
      <c r="I235" s="189">
        <v>4.875</v>
      </c>
      <c r="J235" s="190">
        <f t="shared" si="45"/>
        <v>3.0514705882352944</v>
      </c>
      <c r="K235" s="189">
        <v>2</v>
      </c>
      <c r="L235" s="190">
        <f t="shared" si="46"/>
        <v>-2.875</v>
      </c>
      <c r="M235" s="189">
        <v>2.9365079365079363</v>
      </c>
      <c r="N235" s="190">
        <f t="shared" si="44"/>
        <v>0.93650793650793629</v>
      </c>
    </row>
    <row r="236" spans="2:15" x14ac:dyDescent="0.25">
      <c r="B236" s="119" t="s">
        <v>87</v>
      </c>
      <c r="C236" s="189">
        <v>4.25</v>
      </c>
      <c r="D236" s="190">
        <v>-0.21153846153846168</v>
      </c>
      <c r="E236" s="189">
        <v>3.8823529411764706</v>
      </c>
      <c r="F236" s="190">
        <f t="shared" si="45"/>
        <v>-0.36764705882352944</v>
      </c>
      <c r="G236" s="189">
        <v>6.520833333333333</v>
      </c>
      <c r="H236" s="190">
        <f t="shared" si="45"/>
        <v>2.6384803921568625</v>
      </c>
      <c r="I236" s="189">
        <v>4.9824561403508776</v>
      </c>
      <c r="J236" s="190">
        <f t="shared" si="45"/>
        <v>-1.5383771929824555</v>
      </c>
      <c r="K236" s="189">
        <v>7.05</v>
      </c>
      <c r="L236" s="190">
        <f t="shared" si="46"/>
        <v>2.0675438596491222</v>
      </c>
      <c r="M236" s="189"/>
      <c r="N236" s="190"/>
    </row>
    <row r="237" spans="2:15" x14ac:dyDescent="0.25">
      <c r="B237" s="119" t="s">
        <v>89</v>
      </c>
      <c r="C237" s="189">
        <v>1</v>
      </c>
      <c r="D237" s="190">
        <v>-7.384615384615385</v>
      </c>
      <c r="E237" s="189">
        <v>6.1904761904761907</v>
      </c>
      <c r="F237" s="190">
        <f t="shared" si="45"/>
        <v>5.1904761904761907</v>
      </c>
      <c r="G237" s="189">
        <v>3.5925925925925926</v>
      </c>
      <c r="H237" s="190">
        <f t="shared" si="45"/>
        <v>-2.5978835978835981</v>
      </c>
      <c r="I237" s="189">
        <v>3.0555555555555554</v>
      </c>
      <c r="J237" s="190">
        <f t="shared" si="45"/>
        <v>-0.5370370370370372</v>
      </c>
      <c r="K237" s="189">
        <v>6.9253731343283578</v>
      </c>
      <c r="L237" s="190">
        <f t="shared" si="46"/>
        <v>3.8698175787728024</v>
      </c>
      <c r="M237" s="189"/>
      <c r="N237" s="190"/>
    </row>
    <row r="238" spans="2:15" x14ac:dyDescent="0.25">
      <c r="B238" s="119" t="s">
        <v>91</v>
      </c>
      <c r="C238" s="189">
        <v>6.25</v>
      </c>
      <c r="D238" s="190">
        <v>3.4404761904761907</v>
      </c>
      <c r="E238" s="189">
        <v>2.1971830985915495</v>
      </c>
      <c r="F238" s="190">
        <f t="shared" si="45"/>
        <v>-4.0528169014084501</v>
      </c>
      <c r="G238" s="189">
        <v>3.8333333333333335</v>
      </c>
      <c r="H238" s="190">
        <f t="shared" si="45"/>
        <v>1.636150234741784</v>
      </c>
      <c r="I238" s="189">
        <v>2.4133333333333336</v>
      </c>
      <c r="J238" s="190">
        <f t="shared" si="45"/>
        <v>-1.42</v>
      </c>
      <c r="K238" s="189">
        <v>5.0574712643678161</v>
      </c>
      <c r="L238" s="190">
        <f t="shared" si="46"/>
        <v>2.6441379310344826</v>
      </c>
      <c r="M238" s="189"/>
      <c r="N238" s="190"/>
    </row>
    <row r="239" spans="2:15" x14ac:dyDescent="0.25">
      <c r="B239" s="119" t="s">
        <v>93</v>
      </c>
      <c r="C239" s="189">
        <v>10.5</v>
      </c>
      <c r="D239" s="190">
        <v>6.3082191780821919</v>
      </c>
      <c r="E239" s="189">
        <v>2.9473684210526314</v>
      </c>
      <c r="F239" s="190">
        <f t="shared" si="45"/>
        <v>-7.5526315789473681</v>
      </c>
      <c r="G239" s="189">
        <v>1.8409090909090908</v>
      </c>
      <c r="H239" s="190">
        <f t="shared" si="45"/>
        <v>-1.1064593301435406</v>
      </c>
      <c r="I239" s="189">
        <v>4.36231884057971</v>
      </c>
      <c r="J239" s="190">
        <f t="shared" si="45"/>
        <v>2.5214097496706191</v>
      </c>
      <c r="K239" s="189">
        <v>2.8571428571428572</v>
      </c>
      <c r="L239" s="190">
        <f t="shared" si="46"/>
        <v>-1.5051759834368528</v>
      </c>
      <c r="M239" s="189"/>
      <c r="N239" s="190"/>
    </row>
    <row r="240" spans="2:15" x14ac:dyDescent="0.25">
      <c r="B240" s="119" t="s">
        <v>95</v>
      </c>
      <c r="C240" s="189">
        <v>35.5</v>
      </c>
      <c r="D240" s="190">
        <v>29.98</v>
      </c>
      <c r="E240" s="189">
        <v>2.7735849056603774</v>
      </c>
      <c r="F240" s="190">
        <f t="shared" si="45"/>
        <v>-32.726415094339622</v>
      </c>
      <c r="G240" s="189">
        <v>3.5396825396825395</v>
      </c>
      <c r="H240" s="190">
        <f t="shared" si="45"/>
        <v>0.76609763402216213</v>
      </c>
      <c r="I240" s="189">
        <v>2.7608695652173911</v>
      </c>
      <c r="J240" s="190">
        <f t="shared" si="45"/>
        <v>-0.77881297446514841</v>
      </c>
      <c r="K240" s="189">
        <v>3.0504201680672267</v>
      </c>
      <c r="L240" s="190">
        <f t="shared" si="46"/>
        <v>0.28955060284983558</v>
      </c>
      <c r="M240" s="189"/>
      <c r="N240" s="190"/>
    </row>
    <row r="241" spans="2:15" ht="15.75" x14ac:dyDescent="0.25">
      <c r="B241" s="122" t="s">
        <v>32</v>
      </c>
      <c r="C241" s="191">
        <v>4.7816593886462879</v>
      </c>
      <c r="D241" s="192">
        <v>-1.4646962964849077</v>
      </c>
      <c r="E241" s="191">
        <v>3.0651260504201683</v>
      </c>
      <c r="F241" s="192">
        <f t="shared" si="45"/>
        <v>-1.7165333382261196</v>
      </c>
      <c r="G241" s="191">
        <v>3.4307458143074583</v>
      </c>
      <c r="H241" s="192">
        <f t="shared" si="45"/>
        <v>0.36561976388729001</v>
      </c>
      <c r="I241" s="191">
        <v>3.7066290550070522</v>
      </c>
      <c r="J241" s="192">
        <f t="shared" si="45"/>
        <v>0.27588324069959391</v>
      </c>
      <c r="K241" s="191">
        <v>4.0839506172839508</v>
      </c>
      <c r="L241" s="192">
        <f t="shared" si="46"/>
        <v>0.37732156227689861</v>
      </c>
      <c r="M241" s="191">
        <v>3.3604436229205175</v>
      </c>
      <c r="N241" s="192">
        <v>-0.34632329437271547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5.3414634146341466</v>
      </c>
      <c r="D251" s="190">
        <v>-1.784852374839538</v>
      </c>
      <c r="E251" s="189">
        <v>1.6666666666666667</v>
      </c>
      <c r="F251" s="190">
        <f t="shared" ref="F251:J253" si="47">IFERROR(E251-C251,"-")</f>
        <v>-3.6747967479674797</v>
      </c>
      <c r="G251" s="189">
        <v>5.3076923076923075</v>
      </c>
      <c r="H251" s="190">
        <f t="shared" si="47"/>
        <v>3.6410256410256405</v>
      </c>
      <c r="I251" s="189">
        <v>2.1346153846153846</v>
      </c>
      <c r="J251" s="190">
        <f t="shared" si="47"/>
        <v>-3.1730769230769229</v>
      </c>
      <c r="K251" s="189">
        <v>4.935483870967742</v>
      </c>
      <c r="L251" s="190">
        <f t="shared" ref="L251:L253" si="48">IFERROR(K251-I251,"-")</f>
        <v>2.8008684863523574</v>
      </c>
      <c r="M251" s="189">
        <v>3.763157894736842</v>
      </c>
      <c r="N251" s="190">
        <f t="shared" ref="N251:N257" si="49">IFERROR(M251-K251,"-")</f>
        <v>-1.1723259762309</v>
      </c>
    </row>
    <row r="252" spans="2:15" x14ac:dyDescent="0.25">
      <c r="B252" s="119" t="s">
        <v>75</v>
      </c>
      <c r="C252" s="189">
        <v>1.6774193548387097</v>
      </c>
      <c r="D252" s="190">
        <v>-4.32258064516129</v>
      </c>
      <c r="E252" s="189" t="s">
        <v>238</v>
      </c>
      <c r="F252" s="190" t="str">
        <f t="shared" si="47"/>
        <v>-</v>
      </c>
      <c r="G252" s="189">
        <v>5.0909090909090908</v>
      </c>
      <c r="H252" s="190" t="str">
        <f t="shared" si="47"/>
        <v>-</v>
      </c>
      <c r="I252" s="189">
        <v>4.4680851063829783</v>
      </c>
      <c r="J252" s="190">
        <f t="shared" si="47"/>
        <v>-0.62282398452611254</v>
      </c>
      <c r="K252" s="189">
        <v>4.615384615384615</v>
      </c>
      <c r="L252" s="190">
        <f t="shared" si="48"/>
        <v>0.14729950900163669</v>
      </c>
      <c r="M252" s="189">
        <v>1.8289473684210527</v>
      </c>
      <c r="N252" s="190">
        <f t="shared" si="49"/>
        <v>-2.7864372469635623</v>
      </c>
    </row>
    <row r="253" spans="2:15" x14ac:dyDescent="0.25">
      <c r="B253" s="119" t="s">
        <v>77</v>
      </c>
      <c r="C253" s="189">
        <v>9.695652173913043</v>
      </c>
      <c r="D253" s="190">
        <v>6.626686656671664</v>
      </c>
      <c r="E253" s="189">
        <v>1.875</v>
      </c>
      <c r="F253" s="190">
        <f t="shared" si="47"/>
        <v>-7.820652173913043</v>
      </c>
      <c r="G253" s="189">
        <v>3.7333333333333334</v>
      </c>
      <c r="H253" s="190">
        <f t="shared" si="47"/>
        <v>1.8583333333333334</v>
      </c>
      <c r="I253" s="189">
        <v>3.9375</v>
      </c>
      <c r="J253" s="190">
        <f t="shared" si="47"/>
        <v>0.20416666666666661</v>
      </c>
      <c r="K253" s="189">
        <v>4.3157894736842106</v>
      </c>
      <c r="L253" s="190">
        <f t="shared" si="48"/>
        <v>0.37828947368421062</v>
      </c>
      <c r="M253" s="189">
        <v>7.32258064516129</v>
      </c>
      <c r="N253" s="190">
        <f t="shared" si="49"/>
        <v>3.0067911714770794</v>
      </c>
    </row>
    <row r="254" spans="2:15" x14ac:dyDescent="0.25">
      <c r="B254" s="119" t="s">
        <v>79</v>
      </c>
      <c r="C254" s="189" t="s">
        <v>238</v>
      </c>
      <c r="D254" s="190" t="s">
        <v>238</v>
      </c>
      <c r="E254" s="189">
        <v>3.8333333333333335</v>
      </c>
      <c r="F254" s="190" t="str">
        <f>IFERROR(E254-C254,"-")</f>
        <v>-</v>
      </c>
      <c r="G254" s="189">
        <v>5.333333333333333</v>
      </c>
      <c r="H254" s="190">
        <f>IFERROR(G254-E254,"-")</f>
        <v>1.4999999999999996</v>
      </c>
      <c r="I254" s="189">
        <v>2.0714285714285716</v>
      </c>
      <c r="J254" s="190">
        <f>IFERROR(I254-G254,"-")</f>
        <v>-3.2619047619047614</v>
      </c>
      <c r="K254" s="189">
        <v>1</v>
      </c>
      <c r="L254" s="190">
        <f>IFERROR(K254-I254,"-")</f>
        <v>-1.0714285714285716</v>
      </c>
      <c r="M254" s="189">
        <v>4.5625</v>
      </c>
      <c r="N254" s="190">
        <f t="shared" si="49"/>
        <v>3.5625</v>
      </c>
    </row>
    <row r="255" spans="2:15" x14ac:dyDescent="0.25">
      <c r="B255" s="119" t="s">
        <v>81</v>
      </c>
      <c r="C255" s="189" t="s">
        <v>238</v>
      </c>
      <c r="D255" s="190" t="s">
        <v>238</v>
      </c>
      <c r="E255" s="189">
        <v>12.8</v>
      </c>
      <c r="F255" s="190" t="str">
        <f t="shared" ref="F255:J263" si="50">IFERROR(E255-C255,"-")</f>
        <v>-</v>
      </c>
      <c r="G255" s="189">
        <v>2</v>
      </c>
      <c r="H255" s="190">
        <f t="shared" si="50"/>
        <v>-10.8</v>
      </c>
      <c r="I255" s="189">
        <v>3</v>
      </c>
      <c r="J255" s="190">
        <f t="shared" si="50"/>
        <v>1</v>
      </c>
      <c r="K255" s="189" t="s">
        <v>238</v>
      </c>
      <c r="L255" s="190" t="str">
        <f t="shared" ref="L255:L263" si="51">IFERROR(K255-I255,"-")</f>
        <v>-</v>
      </c>
      <c r="M255" s="189">
        <v>4</v>
      </c>
      <c r="N255" s="190" t="str">
        <f t="shared" si="49"/>
        <v>-</v>
      </c>
    </row>
    <row r="256" spans="2:15" x14ac:dyDescent="0.25">
      <c r="B256" s="119" t="s">
        <v>83</v>
      </c>
      <c r="C256" s="189" t="s">
        <v>238</v>
      </c>
      <c r="D256" s="190" t="s">
        <v>238</v>
      </c>
      <c r="E256" s="189">
        <v>3.7142857142857144</v>
      </c>
      <c r="F256" s="190" t="str">
        <f t="shared" si="50"/>
        <v>-</v>
      </c>
      <c r="G256" s="189" t="s">
        <v>238</v>
      </c>
      <c r="H256" s="190" t="str">
        <f t="shared" si="50"/>
        <v>-</v>
      </c>
      <c r="I256" s="189">
        <v>6</v>
      </c>
      <c r="J256" s="190" t="str">
        <f t="shared" si="50"/>
        <v>-</v>
      </c>
      <c r="K256" s="189" t="s">
        <v>238</v>
      </c>
      <c r="L256" s="190" t="str">
        <f t="shared" si="51"/>
        <v>-</v>
      </c>
      <c r="M256" s="189">
        <v>1</v>
      </c>
      <c r="N256" s="190" t="str">
        <f t="shared" si="49"/>
        <v>-</v>
      </c>
    </row>
    <row r="257" spans="2:15" x14ac:dyDescent="0.25">
      <c r="B257" s="119" t="s">
        <v>85</v>
      </c>
      <c r="C257" s="189" t="s">
        <v>238</v>
      </c>
      <c r="D257" s="190" t="s">
        <v>238</v>
      </c>
      <c r="E257" s="189">
        <v>6.1</v>
      </c>
      <c r="F257" s="190" t="str">
        <f t="shared" si="50"/>
        <v>-</v>
      </c>
      <c r="G257" s="189">
        <v>4.8461538461538458</v>
      </c>
      <c r="H257" s="190">
        <f t="shared" si="50"/>
        <v>-1.2538461538461538</v>
      </c>
      <c r="I257" s="189">
        <v>4.666666666666667</v>
      </c>
      <c r="J257" s="190">
        <f t="shared" si="50"/>
        <v>-0.17948717948717885</v>
      </c>
      <c r="K257" s="189">
        <v>8</v>
      </c>
      <c r="L257" s="190">
        <f t="shared" si="51"/>
        <v>3.333333333333333</v>
      </c>
      <c r="M257" s="189">
        <v>4.666666666666667</v>
      </c>
      <c r="N257" s="190">
        <f t="shared" si="49"/>
        <v>-3.333333333333333</v>
      </c>
    </row>
    <row r="258" spans="2:15" x14ac:dyDescent="0.25">
      <c r="B258" s="119" t="s">
        <v>87</v>
      </c>
      <c r="C258" s="189" t="s">
        <v>238</v>
      </c>
      <c r="D258" s="190" t="s">
        <v>238</v>
      </c>
      <c r="E258" s="189">
        <v>10</v>
      </c>
      <c r="F258" s="190" t="str">
        <f t="shared" si="50"/>
        <v>-</v>
      </c>
      <c r="G258" s="189">
        <v>4.2</v>
      </c>
      <c r="H258" s="190">
        <f t="shared" si="50"/>
        <v>-5.8</v>
      </c>
      <c r="I258" s="189">
        <v>5.8</v>
      </c>
      <c r="J258" s="190">
        <f t="shared" si="50"/>
        <v>1.5999999999999996</v>
      </c>
      <c r="K258" s="189">
        <v>4.375</v>
      </c>
      <c r="L258" s="190">
        <f t="shared" si="51"/>
        <v>-1.4249999999999998</v>
      </c>
      <c r="M258" s="189"/>
      <c r="N258" s="190"/>
    </row>
    <row r="259" spans="2:15" x14ac:dyDescent="0.25">
      <c r="B259" s="119" t="s">
        <v>89</v>
      </c>
      <c r="C259" s="189" t="s">
        <v>238</v>
      </c>
      <c r="D259" s="190" t="s">
        <v>238</v>
      </c>
      <c r="E259" s="189" t="s">
        <v>238</v>
      </c>
      <c r="F259" s="190" t="str">
        <f t="shared" si="50"/>
        <v>-</v>
      </c>
      <c r="G259" s="189" t="s">
        <v>238</v>
      </c>
      <c r="H259" s="190" t="str">
        <f t="shared" si="50"/>
        <v>-</v>
      </c>
      <c r="I259" s="189">
        <v>4.666666666666667</v>
      </c>
      <c r="J259" s="190" t="str">
        <f t="shared" si="50"/>
        <v>-</v>
      </c>
      <c r="K259" s="189">
        <v>2.5</v>
      </c>
      <c r="L259" s="190">
        <f t="shared" si="51"/>
        <v>-2.166666666666667</v>
      </c>
      <c r="M259" s="189"/>
      <c r="N259" s="190"/>
    </row>
    <row r="260" spans="2:15" x14ac:dyDescent="0.25">
      <c r="B260" s="119" t="s">
        <v>91</v>
      </c>
      <c r="C260" s="189" t="s">
        <v>238</v>
      </c>
      <c r="D260" s="190" t="s">
        <v>238</v>
      </c>
      <c r="E260" s="189">
        <v>4</v>
      </c>
      <c r="F260" s="190" t="str">
        <f t="shared" si="50"/>
        <v>-</v>
      </c>
      <c r="G260" s="189">
        <v>2.125</v>
      </c>
      <c r="H260" s="190">
        <f t="shared" si="50"/>
        <v>-1.875</v>
      </c>
      <c r="I260" s="189">
        <v>1.1764705882352942</v>
      </c>
      <c r="J260" s="190">
        <f t="shared" si="50"/>
        <v>-0.94852941176470584</v>
      </c>
      <c r="K260" s="189">
        <v>5</v>
      </c>
      <c r="L260" s="190">
        <f t="shared" si="51"/>
        <v>3.8235294117647056</v>
      </c>
      <c r="M260" s="189"/>
      <c r="N260" s="190"/>
    </row>
    <row r="261" spans="2:15" x14ac:dyDescent="0.25">
      <c r="B261" s="119" t="s">
        <v>93</v>
      </c>
      <c r="C261" s="189" t="s">
        <v>238</v>
      </c>
      <c r="D261" s="190" t="s">
        <v>238</v>
      </c>
      <c r="E261" s="189">
        <v>3.2</v>
      </c>
      <c r="F261" s="190" t="str">
        <f t="shared" si="50"/>
        <v>-</v>
      </c>
      <c r="G261" s="189">
        <v>2.9523809523809526</v>
      </c>
      <c r="H261" s="190">
        <f t="shared" si="50"/>
        <v>-0.24761904761904763</v>
      </c>
      <c r="I261" s="189">
        <v>4.1333333333333337</v>
      </c>
      <c r="J261" s="190">
        <f t="shared" si="50"/>
        <v>1.1809523809523812</v>
      </c>
      <c r="K261" s="189">
        <v>3.4444444444444446</v>
      </c>
      <c r="L261" s="190">
        <f t="shared" si="51"/>
        <v>-0.68888888888888911</v>
      </c>
      <c r="M261" s="189"/>
      <c r="N261" s="190"/>
    </row>
    <row r="262" spans="2:15" x14ac:dyDescent="0.25">
      <c r="B262" s="119" t="s">
        <v>95</v>
      </c>
      <c r="C262" s="189" t="s">
        <v>238</v>
      </c>
      <c r="D262" s="190" t="s">
        <v>238</v>
      </c>
      <c r="E262" s="189">
        <v>5</v>
      </c>
      <c r="F262" s="190" t="str">
        <f t="shared" si="50"/>
        <v>-</v>
      </c>
      <c r="G262" s="189">
        <v>3.9333333333333331</v>
      </c>
      <c r="H262" s="190">
        <f t="shared" si="50"/>
        <v>-1.0666666666666669</v>
      </c>
      <c r="I262" s="189">
        <v>3.1590909090909092</v>
      </c>
      <c r="J262" s="190">
        <f t="shared" si="50"/>
        <v>-0.77424242424242395</v>
      </c>
      <c r="K262" s="189">
        <v>4.2647058823529411</v>
      </c>
      <c r="L262" s="190">
        <f t="shared" si="51"/>
        <v>1.105614973262032</v>
      </c>
      <c r="M262" s="189"/>
      <c r="N262" s="190"/>
    </row>
    <row r="263" spans="2:15" ht="15.75" x14ac:dyDescent="0.25">
      <c r="B263" s="122" t="s">
        <v>32</v>
      </c>
      <c r="C263" s="191">
        <v>5.242647058823529</v>
      </c>
      <c r="D263" s="192">
        <v>-1.1025486707138379</v>
      </c>
      <c r="E263" s="191">
        <v>4.5408163265306118</v>
      </c>
      <c r="F263" s="192">
        <f t="shared" si="50"/>
        <v>-0.70183073229291715</v>
      </c>
      <c r="G263" s="191">
        <v>4.0735294117647056</v>
      </c>
      <c r="H263" s="192">
        <f t="shared" si="50"/>
        <v>-0.46728691476590622</v>
      </c>
      <c r="I263" s="191">
        <v>3.308641975308642</v>
      </c>
      <c r="J263" s="192">
        <f t="shared" si="50"/>
        <v>-0.76488743645606361</v>
      </c>
      <c r="K263" s="191">
        <v>4.5106382978723403</v>
      </c>
      <c r="L263" s="192">
        <f t="shared" si="51"/>
        <v>1.2019963225636983</v>
      </c>
      <c r="M263" s="191">
        <v>3.6279069767441858</v>
      </c>
      <c r="N263" s="192">
        <v>-1.1935215946843853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8.9749999999999996</v>
      </c>
      <c r="D273" s="190">
        <v>0.82534013605442169</v>
      </c>
      <c r="E273" s="189">
        <v>7</v>
      </c>
      <c r="F273" s="190">
        <f t="shared" ref="F273:J275" si="52">IFERROR(E273-C273,"-")</f>
        <v>-1.9749999999999996</v>
      </c>
      <c r="G273" s="189">
        <v>2.8275862068965516</v>
      </c>
      <c r="H273" s="190">
        <f t="shared" si="52"/>
        <v>-4.1724137931034484</v>
      </c>
      <c r="I273" s="189">
        <v>2.8125</v>
      </c>
      <c r="J273" s="190">
        <f t="shared" si="52"/>
        <v>-1.5086206896551602E-2</v>
      </c>
      <c r="K273" s="189">
        <v>3.2666666666666666</v>
      </c>
      <c r="L273" s="190">
        <f t="shared" ref="L273:L275" si="53">IFERROR(K273-I273,"-")</f>
        <v>0.45416666666666661</v>
      </c>
      <c r="M273" s="189">
        <v>7.4150943396226419</v>
      </c>
      <c r="N273" s="190">
        <f t="shared" ref="N273:N279" si="54">IFERROR(M273-K273,"-")</f>
        <v>4.1484276729559753</v>
      </c>
    </row>
    <row r="274" spans="2:14" x14ac:dyDescent="0.25">
      <c r="B274" s="119" t="s">
        <v>75</v>
      </c>
      <c r="C274" s="189">
        <v>3.8181818181818183</v>
      </c>
      <c r="D274" s="190">
        <v>-0.56957328385899775</v>
      </c>
      <c r="E274" s="189" t="s">
        <v>238</v>
      </c>
      <c r="F274" s="190" t="str">
        <f t="shared" si="52"/>
        <v>-</v>
      </c>
      <c r="G274" s="189">
        <v>2.6153846153846154</v>
      </c>
      <c r="H274" s="190" t="str">
        <f t="shared" si="52"/>
        <v>-</v>
      </c>
      <c r="I274" s="189">
        <v>3.1276595744680851</v>
      </c>
      <c r="J274" s="190">
        <f t="shared" si="52"/>
        <v>0.51227495908346965</v>
      </c>
      <c r="K274" s="189">
        <v>4.3043478260869561</v>
      </c>
      <c r="L274" s="190">
        <f t="shared" si="53"/>
        <v>1.176688251618871</v>
      </c>
      <c r="M274" s="189">
        <v>3.3809523809523809</v>
      </c>
      <c r="N274" s="190">
        <f t="shared" si="54"/>
        <v>-0.92339544513457517</v>
      </c>
    </row>
    <row r="275" spans="2:14" x14ac:dyDescent="0.25">
      <c r="B275" s="119" t="s">
        <v>77</v>
      </c>
      <c r="C275" s="189">
        <v>10.6</v>
      </c>
      <c r="D275" s="190">
        <v>8.1999999999999993</v>
      </c>
      <c r="E275" s="189">
        <v>3.25</v>
      </c>
      <c r="F275" s="190">
        <f t="shared" si="52"/>
        <v>-7.35</v>
      </c>
      <c r="G275" s="189">
        <v>3.7272727272727271</v>
      </c>
      <c r="H275" s="190">
        <f t="shared" si="52"/>
        <v>0.47727272727272707</v>
      </c>
      <c r="I275" s="189">
        <v>4.166666666666667</v>
      </c>
      <c r="J275" s="190">
        <f t="shared" si="52"/>
        <v>0.43939393939393989</v>
      </c>
      <c r="K275" s="189">
        <v>2.5</v>
      </c>
      <c r="L275" s="190">
        <f t="shared" si="53"/>
        <v>-1.666666666666667</v>
      </c>
      <c r="M275" s="189">
        <v>4.903225806451613</v>
      </c>
      <c r="N275" s="190">
        <f t="shared" si="54"/>
        <v>2.403225806451613</v>
      </c>
    </row>
    <row r="276" spans="2:14" x14ac:dyDescent="0.25">
      <c r="B276" s="119" t="s">
        <v>79</v>
      </c>
      <c r="C276" s="189" t="s">
        <v>238</v>
      </c>
      <c r="D276" s="190" t="s">
        <v>238</v>
      </c>
      <c r="E276" s="189">
        <v>2</v>
      </c>
      <c r="F276" s="190" t="str">
        <f>IFERROR(E276-C276,"-")</f>
        <v>-</v>
      </c>
      <c r="G276" s="189">
        <v>1</v>
      </c>
      <c r="H276" s="190">
        <f>IFERROR(G276-E276,"-")</f>
        <v>-1</v>
      </c>
      <c r="I276" s="189">
        <v>4.1538461538461542</v>
      </c>
      <c r="J276" s="190">
        <f>IFERROR(I276-G276,"-")</f>
        <v>3.1538461538461542</v>
      </c>
      <c r="K276" s="189">
        <v>9.625</v>
      </c>
      <c r="L276" s="190">
        <f>IFERROR(K276-I276,"-")</f>
        <v>5.4711538461538458</v>
      </c>
      <c r="M276" s="189">
        <v>3.7142857142857144</v>
      </c>
      <c r="N276" s="190">
        <f t="shared" si="54"/>
        <v>-5.9107142857142856</v>
      </c>
    </row>
    <row r="277" spans="2:14" x14ac:dyDescent="0.25">
      <c r="B277" s="119" t="s">
        <v>81</v>
      </c>
      <c r="C277" s="189" t="s">
        <v>238</v>
      </c>
      <c r="D277" s="190" t="s">
        <v>238</v>
      </c>
      <c r="E277" s="189">
        <v>9</v>
      </c>
      <c r="F277" s="190" t="str">
        <f t="shared" ref="F277:J285" si="55">IFERROR(E277-C277,"-")</f>
        <v>-</v>
      </c>
      <c r="G277" s="189">
        <v>5</v>
      </c>
      <c r="H277" s="190">
        <f t="shared" si="55"/>
        <v>-4</v>
      </c>
      <c r="I277" s="189">
        <v>2</v>
      </c>
      <c r="J277" s="190">
        <f t="shared" si="55"/>
        <v>-3</v>
      </c>
      <c r="K277" s="189" t="s">
        <v>238</v>
      </c>
      <c r="L277" s="190" t="str">
        <f t="shared" ref="L277:L285" si="56">IFERROR(K277-I277,"-")</f>
        <v>-</v>
      </c>
      <c r="M277" s="189">
        <v>1.0283018867924529</v>
      </c>
      <c r="N277" s="190" t="str">
        <f t="shared" si="54"/>
        <v>-</v>
      </c>
    </row>
    <row r="278" spans="2:14" x14ac:dyDescent="0.25">
      <c r="B278" s="119" t="s">
        <v>83</v>
      </c>
      <c r="C278" s="189" t="s">
        <v>238</v>
      </c>
      <c r="D278" s="190" t="s">
        <v>238</v>
      </c>
      <c r="E278" s="189" t="s">
        <v>238</v>
      </c>
      <c r="F278" s="190" t="str">
        <f t="shared" si="55"/>
        <v>-</v>
      </c>
      <c r="G278" s="189">
        <v>1</v>
      </c>
      <c r="H278" s="190" t="str">
        <f t="shared" si="55"/>
        <v>-</v>
      </c>
      <c r="I278" s="189">
        <v>1</v>
      </c>
      <c r="J278" s="190">
        <f t="shared" si="55"/>
        <v>0</v>
      </c>
      <c r="K278" s="189">
        <v>1</v>
      </c>
      <c r="L278" s="190">
        <f t="shared" si="56"/>
        <v>0</v>
      </c>
      <c r="M278" s="189">
        <v>1.1547619047619047</v>
      </c>
      <c r="N278" s="190">
        <f t="shared" si="54"/>
        <v>0.15476190476190466</v>
      </c>
    </row>
    <row r="279" spans="2:14" x14ac:dyDescent="0.25">
      <c r="B279" s="119" t="s">
        <v>85</v>
      </c>
      <c r="C279" s="189" t="s">
        <v>238</v>
      </c>
      <c r="D279" s="190" t="s">
        <v>238</v>
      </c>
      <c r="E279" s="189">
        <v>5.666666666666667</v>
      </c>
      <c r="F279" s="190" t="str">
        <f t="shared" si="55"/>
        <v>-</v>
      </c>
      <c r="G279" s="189">
        <v>1.8333333333333333</v>
      </c>
      <c r="H279" s="190">
        <f t="shared" si="55"/>
        <v>-3.8333333333333339</v>
      </c>
      <c r="I279" s="189" t="s">
        <v>238</v>
      </c>
      <c r="J279" s="190" t="str">
        <f t="shared" si="55"/>
        <v>-</v>
      </c>
      <c r="K279" s="189" t="s">
        <v>238</v>
      </c>
      <c r="L279" s="190" t="str">
        <f t="shared" si="56"/>
        <v>-</v>
      </c>
      <c r="M279" s="189">
        <v>6.1</v>
      </c>
      <c r="N279" s="190" t="str">
        <f t="shared" si="54"/>
        <v>-</v>
      </c>
    </row>
    <row r="280" spans="2:14" x14ac:dyDescent="0.25">
      <c r="B280" s="119" t="s">
        <v>87</v>
      </c>
      <c r="C280" s="189" t="s">
        <v>238</v>
      </c>
      <c r="D280" s="190" t="s">
        <v>238</v>
      </c>
      <c r="E280" s="189">
        <v>9.5</v>
      </c>
      <c r="F280" s="190" t="str">
        <f t="shared" si="55"/>
        <v>-</v>
      </c>
      <c r="G280" s="189">
        <v>2</v>
      </c>
      <c r="H280" s="190">
        <f t="shared" si="55"/>
        <v>-7.5</v>
      </c>
      <c r="I280" s="189">
        <v>7.5</v>
      </c>
      <c r="J280" s="190">
        <f t="shared" si="55"/>
        <v>5.5</v>
      </c>
      <c r="K280" s="189">
        <v>2.1666666666666665</v>
      </c>
      <c r="L280" s="190">
        <f t="shared" si="56"/>
        <v>-5.3333333333333339</v>
      </c>
      <c r="M280" s="189"/>
      <c r="N280" s="190"/>
    </row>
    <row r="281" spans="2:14" x14ac:dyDescent="0.25">
      <c r="B281" s="119" t="s">
        <v>89</v>
      </c>
      <c r="C281" s="189" t="s">
        <v>238</v>
      </c>
      <c r="D281" s="190" t="s">
        <v>238</v>
      </c>
      <c r="E281" s="189">
        <v>1</v>
      </c>
      <c r="F281" s="190" t="str">
        <f t="shared" si="55"/>
        <v>-</v>
      </c>
      <c r="G281" s="189" t="s">
        <v>238</v>
      </c>
      <c r="H281" s="190" t="str">
        <f t="shared" si="55"/>
        <v>-</v>
      </c>
      <c r="I281" s="189" t="s">
        <v>238</v>
      </c>
      <c r="J281" s="190" t="str">
        <f t="shared" si="55"/>
        <v>-</v>
      </c>
      <c r="K281" s="189" t="s">
        <v>238</v>
      </c>
      <c r="L281" s="190" t="str">
        <f t="shared" si="56"/>
        <v>-</v>
      </c>
      <c r="M281" s="189"/>
      <c r="N281" s="190"/>
    </row>
    <row r="282" spans="2:14" x14ac:dyDescent="0.25">
      <c r="B282" s="119" t="s">
        <v>91</v>
      </c>
      <c r="C282" s="189">
        <v>1</v>
      </c>
      <c r="D282" s="190">
        <v>-3.45</v>
      </c>
      <c r="E282" s="189">
        <v>2.736842105263158</v>
      </c>
      <c r="F282" s="190">
        <f t="shared" si="55"/>
        <v>1.736842105263158</v>
      </c>
      <c r="G282" s="189">
        <v>1</v>
      </c>
      <c r="H282" s="190">
        <f t="shared" si="55"/>
        <v>-1.736842105263158</v>
      </c>
      <c r="I282" s="189">
        <v>3.875</v>
      </c>
      <c r="J282" s="190">
        <f t="shared" si="55"/>
        <v>2.875</v>
      </c>
      <c r="K282" s="189">
        <v>3.25</v>
      </c>
      <c r="L282" s="190">
        <f t="shared" si="56"/>
        <v>-0.625</v>
      </c>
      <c r="M282" s="189"/>
      <c r="N282" s="190"/>
    </row>
    <row r="283" spans="2:14" x14ac:dyDescent="0.25">
      <c r="B283" s="119" t="s">
        <v>93</v>
      </c>
      <c r="C283" s="189">
        <v>7.5</v>
      </c>
      <c r="D283" s="190">
        <v>2.5234375</v>
      </c>
      <c r="E283" s="189">
        <v>5.8148148148148149</v>
      </c>
      <c r="F283" s="190">
        <f t="shared" si="55"/>
        <v>-1.6851851851851851</v>
      </c>
      <c r="G283" s="189">
        <v>1.6</v>
      </c>
      <c r="H283" s="190">
        <f t="shared" si="55"/>
        <v>-4.2148148148148152</v>
      </c>
      <c r="I283" s="189">
        <v>3.5</v>
      </c>
      <c r="J283" s="190">
        <f t="shared" si="55"/>
        <v>1.9</v>
      </c>
      <c r="K283" s="189">
        <v>5.0909090909090908</v>
      </c>
      <c r="L283" s="190">
        <f t="shared" si="56"/>
        <v>1.5909090909090908</v>
      </c>
      <c r="M283" s="189"/>
      <c r="N283" s="190"/>
    </row>
    <row r="284" spans="2:14" x14ac:dyDescent="0.25">
      <c r="B284" s="119" t="s">
        <v>95</v>
      </c>
      <c r="C284" s="189">
        <v>3.1666666666666665</v>
      </c>
      <c r="D284" s="190">
        <v>-4.0904761904761902</v>
      </c>
      <c r="E284" s="189">
        <v>5.0454545454545459</v>
      </c>
      <c r="F284" s="190">
        <f t="shared" si="55"/>
        <v>1.8787878787878793</v>
      </c>
      <c r="G284" s="189">
        <v>3.9696969696969697</v>
      </c>
      <c r="H284" s="190">
        <f t="shared" si="55"/>
        <v>-1.0757575757575761</v>
      </c>
      <c r="I284" s="189">
        <v>2.7037037037037037</v>
      </c>
      <c r="J284" s="190">
        <f t="shared" si="55"/>
        <v>-1.265993265993266</v>
      </c>
      <c r="K284" s="189">
        <v>3.6444444444444444</v>
      </c>
      <c r="L284" s="190">
        <f t="shared" si="56"/>
        <v>0.94074074074074066</v>
      </c>
      <c r="M284" s="189"/>
      <c r="N284" s="190"/>
    </row>
    <row r="285" spans="2:14" ht="15.75" x14ac:dyDescent="0.25">
      <c r="B285" s="122" t="s">
        <v>32</v>
      </c>
      <c r="C285" s="191">
        <v>7.0552995391705071</v>
      </c>
      <c r="D285" s="192">
        <v>1.175434902960693</v>
      </c>
      <c r="E285" s="191">
        <v>4.7472527472527473</v>
      </c>
      <c r="F285" s="192">
        <f t="shared" si="55"/>
        <v>-2.3080467919177599</v>
      </c>
      <c r="G285" s="191">
        <v>2.7320261437908497</v>
      </c>
      <c r="H285" s="192">
        <f t="shared" si="55"/>
        <v>-2.0152266034618975</v>
      </c>
      <c r="I285" s="191">
        <v>3.2564102564102564</v>
      </c>
      <c r="J285" s="192">
        <f t="shared" si="55"/>
        <v>0.52438411261940665</v>
      </c>
      <c r="K285" s="191">
        <v>4.0576923076923075</v>
      </c>
      <c r="L285" s="192">
        <f t="shared" si="56"/>
        <v>0.8012820512820511</v>
      </c>
      <c r="M285" s="191">
        <v>2.4354066985645932</v>
      </c>
      <c r="N285" s="192">
        <v>-1.8087793479470351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B538A-F5B1-4C9A-9CA9-EDFC8C787580}">
  <sheetPr>
    <tabColor theme="4" tint="0.79998168889431442"/>
  </sheetPr>
  <dimension ref="A4:O111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5.5707472178060415</v>
      </c>
      <c r="D9" s="190">
        <v>0.67413367198930807</v>
      </c>
      <c r="E9" s="189">
        <v>4.9664429530201346</v>
      </c>
      <c r="F9" s="190">
        <f t="shared" ref="F9:J21" si="0">IFERROR(E9-C9,"-")</f>
        <v>-0.60430426478590693</v>
      </c>
      <c r="G9" s="189">
        <v>5.4319157237612172</v>
      </c>
      <c r="H9" s="190">
        <f t="shared" si="0"/>
        <v>0.46547277074108262</v>
      </c>
      <c r="I9" s="189">
        <v>2.6000578368999423</v>
      </c>
      <c r="J9" s="190">
        <f t="shared" si="0"/>
        <v>-2.8318578868612749</v>
      </c>
      <c r="K9" s="189">
        <v>4.758042895442359</v>
      </c>
      <c r="L9" s="190">
        <f t="shared" ref="L9:L21" si="1">IFERROR(K9-I9,"-")</f>
        <v>2.1579850585424167</v>
      </c>
      <c r="M9" s="189">
        <v>4.5606422217400739</v>
      </c>
      <c r="N9" s="190">
        <f t="shared" ref="N9:N15" si="2">IFERROR(M9-K9,"-")</f>
        <v>-0.19740067370228509</v>
      </c>
    </row>
    <row r="10" spans="1:15" x14ac:dyDescent="0.25">
      <c r="A10" s="1" t="s">
        <v>74</v>
      </c>
      <c r="B10" s="119" t="s">
        <v>75</v>
      </c>
      <c r="C10" s="189">
        <v>4.3991796200345421</v>
      </c>
      <c r="D10" s="190">
        <v>-0.85974658996281317</v>
      </c>
      <c r="E10" s="189">
        <v>5.9880597014925376</v>
      </c>
      <c r="F10" s="190">
        <f t="shared" si="0"/>
        <v>1.5888800814579955</v>
      </c>
      <c r="G10" s="189">
        <v>4.7389745428468988</v>
      </c>
      <c r="H10" s="190">
        <f t="shared" si="0"/>
        <v>-1.2490851586456388</v>
      </c>
      <c r="I10" s="189">
        <v>3.5846256092157733</v>
      </c>
      <c r="J10" s="190">
        <f t="shared" si="0"/>
        <v>-1.1543489336311255</v>
      </c>
      <c r="K10" s="189">
        <v>3.9109201425277718</v>
      </c>
      <c r="L10" s="190">
        <f t="shared" si="1"/>
        <v>0.32629453331199842</v>
      </c>
      <c r="M10" s="189">
        <v>4.5115577889447236</v>
      </c>
      <c r="N10" s="190">
        <f t="shared" si="2"/>
        <v>0.60063764641695183</v>
      </c>
    </row>
    <row r="11" spans="1:15" x14ac:dyDescent="0.25">
      <c r="A11" s="1" t="s">
        <v>76</v>
      </c>
      <c r="B11" s="119" t="s">
        <v>77</v>
      </c>
      <c r="C11" s="189">
        <v>7.4140625</v>
      </c>
      <c r="D11" s="190">
        <v>2.0802129424778757</v>
      </c>
      <c r="E11" s="189">
        <v>4.6312649164677806</v>
      </c>
      <c r="F11" s="190">
        <f t="shared" si="0"/>
        <v>-2.7827975835322194</v>
      </c>
      <c r="G11" s="189">
        <v>4.7581772435001399</v>
      </c>
      <c r="H11" s="190">
        <f t="shared" si="0"/>
        <v>0.12691232703235933</v>
      </c>
      <c r="I11" s="189">
        <v>3.7490252411245639</v>
      </c>
      <c r="J11" s="190">
        <f t="shared" si="0"/>
        <v>-1.009152002375576</v>
      </c>
      <c r="K11" s="189">
        <v>3.5477652678266804</v>
      </c>
      <c r="L11" s="190">
        <f t="shared" si="1"/>
        <v>-0.20125997329788348</v>
      </c>
      <c r="M11" s="189">
        <v>4.4221393034825871</v>
      </c>
      <c r="N11" s="190">
        <f t="shared" si="2"/>
        <v>0.87437403565590666</v>
      </c>
    </row>
    <row r="12" spans="1:15" x14ac:dyDescent="0.25">
      <c r="A12" s="1" t="s">
        <v>78</v>
      </c>
      <c r="B12" s="119" t="s">
        <v>79</v>
      </c>
      <c r="C12" s="189" t="s">
        <v>238</v>
      </c>
      <c r="D12" s="190" t="s">
        <v>238</v>
      </c>
      <c r="E12" s="189">
        <v>6.0419463087248326</v>
      </c>
      <c r="F12" s="190" t="str">
        <f t="shared" si="0"/>
        <v>-</v>
      </c>
      <c r="G12" s="189">
        <v>4.0661295736824439</v>
      </c>
      <c r="H12" s="190">
        <f t="shared" si="0"/>
        <v>-1.9758167350423887</v>
      </c>
      <c r="I12" s="189">
        <v>2.946316262353998</v>
      </c>
      <c r="J12" s="190">
        <f t="shared" si="0"/>
        <v>-1.1198133113284459</v>
      </c>
      <c r="K12" s="189">
        <v>3.7641290322580647</v>
      </c>
      <c r="L12" s="190">
        <f t="shared" si="1"/>
        <v>0.81781276990406671</v>
      </c>
      <c r="M12" s="189">
        <v>4.329598506069094</v>
      </c>
      <c r="N12" s="190">
        <f t="shared" si="2"/>
        <v>0.5654694738110293</v>
      </c>
    </row>
    <row r="13" spans="1:15" x14ac:dyDescent="0.25">
      <c r="A13" s="1" t="s">
        <v>80</v>
      </c>
      <c r="B13" s="119" t="s">
        <v>81</v>
      </c>
      <c r="C13" s="189" t="s">
        <v>238</v>
      </c>
      <c r="D13" s="190" t="s">
        <v>238</v>
      </c>
      <c r="E13" s="189">
        <v>3.0245901639344264</v>
      </c>
      <c r="F13" s="190" t="str">
        <f t="shared" si="0"/>
        <v>-</v>
      </c>
      <c r="G13" s="189">
        <v>4.6396321070234112</v>
      </c>
      <c r="H13" s="190">
        <f t="shared" si="0"/>
        <v>1.6150419430889849</v>
      </c>
      <c r="I13" s="189">
        <v>2.9742453613957354</v>
      </c>
      <c r="J13" s="190">
        <f t="shared" si="0"/>
        <v>-1.6653867456276759</v>
      </c>
      <c r="K13" s="189">
        <v>4.1802139037433159</v>
      </c>
      <c r="L13" s="190">
        <f t="shared" si="1"/>
        <v>1.2059685423475806</v>
      </c>
      <c r="M13" s="189">
        <v>3.8281904761904761</v>
      </c>
      <c r="N13" s="190">
        <f t="shared" si="2"/>
        <v>-0.35202342755283977</v>
      </c>
    </row>
    <row r="14" spans="1:15" x14ac:dyDescent="0.25">
      <c r="A14" s="1" t="s">
        <v>82</v>
      </c>
      <c r="B14" s="119" t="s">
        <v>83</v>
      </c>
      <c r="C14" s="189" t="s">
        <v>238</v>
      </c>
      <c r="D14" s="190" t="s">
        <v>238</v>
      </c>
      <c r="E14" s="189">
        <v>3.618808777429467</v>
      </c>
      <c r="F14" s="190" t="str">
        <f t="shared" si="0"/>
        <v>-</v>
      </c>
      <c r="G14" s="189">
        <v>4.6825208085612369</v>
      </c>
      <c r="H14" s="190">
        <f t="shared" si="0"/>
        <v>1.0637120311317698</v>
      </c>
      <c r="I14" s="189">
        <v>3.6149350649350649</v>
      </c>
      <c r="J14" s="190">
        <f t="shared" si="0"/>
        <v>-1.067585743626172</v>
      </c>
      <c r="K14" s="189">
        <v>5.1674379469920071</v>
      </c>
      <c r="L14" s="190">
        <f t="shared" si="1"/>
        <v>1.5525028820569422</v>
      </c>
      <c r="M14" s="189">
        <v>5.2375674056321149</v>
      </c>
      <c r="N14" s="190">
        <f t="shared" si="2"/>
        <v>7.0129458640107778E-2</v>
      </c>
    </row>
    <row r="15" spans="1:15" x14ac:dyDescent="0.25">
      <c r="A15" s="1" t="s">
        <v>84</v>
      </c>
      <c r="B15" s="119" t="s">
        <v>85</v>
      </c>
      <c r="C15" s="189" t="s">
        <v>238</v>
      </c>
      <c r="D15" s="190" t="s">
        <v>238</v>
      </c>
      <c r="E15" s="189">
        <v>4.7274211099020675</v>
      </c>
      <c r="F15" s="190" t="str">
        <f t="shared" si="0"/>
        <v>-</v>
      </c>
      <c r="G15" s="189">
        <v>4.897950469684031</v>
      </c>
      <c r="H15" s="190">
        <f t="shared" si="0"/>
        <v>0.17052935978196349</v>
      </c>
      <c r="I15" s="189">
        <v>3.7549999999999999</v>
      </c>
      <c r="J15" s="190">
        <f t="shared" si="0"/>
        <v>-1.1429504696840311</v>
      </c>
      <c r="K15" s="189">
        <v>4.9892344497607652</v>
      </c>
      <c r="L15" s="190">
        <f t="shared" si="1"/>
        <v>1.2342344497607654</v>
      </c>
      <c r="M15" s="189">
        <v>4.8986964618249536</v>
      </c>
      <c r="N15" s="190">
        <f t="shared" si="2"/>
        <v>-9.0537987935811692E-2</v>
      </c>
    </row>
    <row r="16" spans="1:15" x14ac:dyDescent="0.25">
      <c r="A16" s="1" t="s">
        <v>86</v>
      </c>
      <c r="B16" s="119" t="s">
        <v>87</v>
      </c>
      <c r="C16" s="189">
        <v>3.442654028436019</v>
      </c>
      <c r="D16" s="190">
        <v>-1.2888168951671739</v>
      </c>
      <c r="E16" s="189">
        <v>4.5798791018998273</v>
      </c>
      <c r="F16" s="190">
        <f t="shared" si="0"/>
        <v>1.1372250734638083</v>
      </c>
      <c r="G16" s="189">
        <v>4.440622195632665</v>
      </c>
      <c r="H16" s="190">
        <f t="shared" si="0"/>
        <v>-0.13925690626716225</v>
      </c>
      <c r="I16" s="189">
        <v>4.0678571428571431</v>
      </c>
      <c r="J16" s="190">
        <f t="shared" si="0"/>
        <v>-0.37276505277552197</v>
      </c>
      <c r="K16" s="189">
        <v>5.2682695349572919</v>
      </c>
      <c r="L16" s="190">
        <f t="shared" si="1"/>
        <v>1.2004123921001488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4.6772727272727277</v>
      </c>
      <c r="D17" s="190">
        <v>-1.1756179424467916</v>
      </c>
      <c r="E17" s="189">
        <v>5.2922673656618615</v>
      </c>
      <c r="F17" s="190">
        <f t="shared" si="0"/>
        <v>0.61499463838913382</v>
      </c>
      <c r="G17" s="189">
        <v>4.3328030544066181</v>
      </c>
      <c r="H17" s="190">
        <f t="shared" si="0"/>
        <v>-0.95946431125524345</v>
      </c>
      <c r="I17" s="189">
        <v>3.6786288162828065</v>
      </c>
      <c r="J17" s="190">
        <f t="shared" si="0"/>
        <v>-0.65417423812381159</v>
      </c>
      <c r="K17" s="189">
        <v>5.6433811802232858</v>
      </c>
      <c r="L17" s="190">
        <f t="shared" si="1"/>
        <v>1.9647523639404794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3.9116607773851588</v>
      </c>
      <c r="D18" s="190">
        <v>-1.4196662504165034</v>
      </c>
      <c r="E18" s="189">
        <v>4.5606155778894468</v>
      </c>
      <c r="F18" s="190">
        <f t="shared" si="0"/>
        <v>0.648954800504288</v>
      </c>
      <c r="G18" s="189">
        <v>4.2964484884062228</v>
      </c>
      <c r="H18" s="190">
        <f t="shared" si="0"/>
        <v>-0.26416708948322398</v>
      </c>
      <c r="I18" s="189">
        <v>4.1927966101694913</v>
      </c>
      <c r="J18" s="190">
        <f t="shared" si="0"/>
        <v>-0.1036518782367315</v>
      </c>
      <c r="K18" s="189">
        <v>4.5166666666666666</v>
      </c>
      <c r="L18" s="190">
        <f t="shared" si="1"/>
        <v>0.32387005649717526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5.278761061946903</v>
      </c>
      <c r="D19" s="190">
        <v>0.30692700081153212</v>
      </c>
      <c r="E19" s="189">
        <v>5.4918251584918254</v>
      </c>
      <c r="F19" s="190">
        <f t="shared" si="0"/>
        <v>0.21306409654492242</v>
      </c>
      <c r="G19" s="189">
        <v>4.1097560975609753</v>
      </c>
      <c r="H19" s="190">
        <f t="shared" si="0"/>
        <v>-1.3820690609308501</v>
      </c>
      <c r="I19" s="189">
        <v>4.6026110856619331</v>
      </c>
      <c r="J19" s="190">
        <f t="shared" si="0"/>
        <v>0.49285498810095785</v>
      </c>
      <c r="K19" s="189">
        <v>4.8881054567749844</v>
      </c>
      <c r="L19" s="190">
        <f t="shared" si="1"/>
        <v>0.28549437111305132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6.4051172707889128</v>
      </c>
      <c r="D20" s="190">
        <v>0.34253111142855985</v>
      </c>
      <c r="E20" s="189">
        <v>5.9826542960871318</v>
      </c>
      <c r="F20" s="190">
        <f t="shared" si="0"/>
        <v>-0.42246297470178096</v>
      </c>
      <c r="G20" s="189">
        <v>3.8652406417112299</v>
      </c>
      <c r="H20" s="190">
        <f t="shared" si="0"/>
        <v>-2.1174136543759019</v>
      </c>
      <c r="I20" s="189">
        <v>3.6283685360524398</v>
      </c>
      <c r="J20" s="190">
        <f t="shared" si="0"/>
        <v>-0.23687210565879013</v>
      </c>
      <c r="K20" s="189">
        <v>4.1325892857142854</v>
      </c>
      <c r="L20" s="190">
        <f t="shared" si="1"/>
        <v>0.5042207496618456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5.1670228765930499</v>
      </c>
      <c r="D21" s="192">
        <v>-4.1669110273574894E-2</v>
      </c>
      <c r="E21" s="191">
        <v>4.8986657407866669</v>
      </c>
      <c r="F21" s="192">
        <f t="shared" si="0"/>
        <v>-0.26835713580638298</v>
      </c>
      <c r="G21" s="191">
        <v>4.4591931339567168</v>
      </c>
      <c r="H21" s="192">
        <f t="shared" si="0"/>
        <v>-0.43947260682995015</v>
      </c>
      <c r="I21" s="191">
        <v>3.5577336512527848</v>
      </c>
      <c r="J21" s="192">
        <f t="shared" si="0"/>
        <v>-0.90145948270393195</v>
      </c>
      <c r="K21" s="191">
        <v>4.4502823696184013</v>
      </c>
      <c r="L21" s="192">
        <f t="shared" si="1"/>
        <v>0.89254871836561644</v>
      </c>
      <c r="M21" s="191">
        <v>4.5504290968532901</v>
      </c>
      <c r="N21" s="192">
        <v>0.35632676187524126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5.1503635161929937</v>
      </c>
      <c r="D31" s="190">
        <v>0.83979331109946198</v>
      </c>
      <c r="E31" s="189">
        <v>4.9664429530201346</v>
      </c>
      <c r="F31" s="190">
        <f t="shared" ref="F31:J43" si="3">IFERROR(E31-C31,"-")</f>
        <v>-0.1839205631728591</v>
      </c>
      <c r="G31" s="189">
        <v>5.4319157237612172</v>
      </c>
      <c r="H31" s="190">
        <f t="shared" si="3"/>
        <v>0.46547277074108262</v>
      </c>
      <c r="I31" s="189">
        <v>2.5539515893846603</v>
      </c>
      <c r="J31" s="190">
        <f t="shared" si="3"/>
        <v>-2.877964134376557</v>
      </c>
      <c r="K31" s="189">
        <v>4.7250338906461815</v>
      </c>
      <c r="L31" s="190">
        <f t="shared" ref="L31:L43" si="4">IFERROR(K31-I31,"-")</f>
        <v>2.1710823012615212</v>
      </c>
      <c r="M31" s="189">
        <v>4.5614383410544894</v>
      </c>
      <c r="N31" s="190">
        <f>IFERROR(M31-K31,"-")</f>
        <v>-0.16359554959169209</v>
      </c>
    </row>
    <row r="32" spans="1:15" x14ac:dyDescent="0.25">
      <c r="B32" s="119" t="s">
        <v>75</v>
      </c>
      <c r="C32" s="189">
        <v>4.4741649269311061</v>
      </c>
      <c r="D32" s="190">
        <v>-0.31898812255105735</v>
      </c>
      <c r="E32" s="189">
        <v>5.9880597014925376</v>
      </c>
      <c r="F32" s="190">
        <f t="shared" si="3"/>
        <v>1.5138947745614315</v>
      </c>
      <c r="G32" s="189">
        <v>4.7389745428468988</v>
      </c>
      <c r="H32" s="190">
        <f t="shared" si="3"/>
        <v>-1.2490851586456388</v>
      </c>
      <c r="I32" s="189">
        <v>3.5452097823648194</v>
      </c>
      <c r="J32" s="190">
        <f t="shared" si="3"/>
        <v>-1.1937647604820794</v>
      </c>
      <c r="K32" s="189">
        <v>3.888157894736842</v>
      </c>
      <c r="L32" s="190">
        <f t="shared" si="4"/>
        <v>0.34294811237202261</v>
      </c>
      <c r="M32" s="189">
        <v>4.4930910951893548</v>
      </c>
      <c r="N32" s="190">
        <f t="shared" ref="N32:N37" si="5">IFERROR(M32-K32,"-")</f>
        <v>0.60493320045251275</v>
      </c>
    </row>
    <row r="33" spans="2:15" x14ac:dyDescent="0.25">
      <c r="B33" s="119" t="s">
        <v>77</v>
      </c>
      <c r="C33" s="189">
        <v>7.3208395802098947</v>
      </c>
      <c r="D33" s="190">
        <v>2.405380643011827</v>
      </c>
      <c r="E33" s="189">
        <v>4.6312649164677806</v>
      </c>
      <c r="F33" s="190">
        <f t="shared" si="3"/>
        <v>-2.6895746637421141</v>
      </c>
      <c r="G33" s="189">
        <v>4.7581772435001399</v>
      </c>
      <c r="H33" s="190">
        <f t="shared" si="3"/>
        <v>0.12691232703235933</v>
      </c>
      <c r="I33" s="189">
        <v>3.7323914398504052</v>
      </c>
      <c r="J33" s="190">
        <f t="shared" si="3"/>
        <v>-1.0257858036497347</v>
      </c>
      <c r="K33" s="189">
        <v>3.5197925669835781</v>
      </c>
      <c r="L33" s="190">
        <f t="shared" si="4"/>
        <v>-0.2125988728668271</v>
      </c>
      <c r="M33" s="189">
        <v>4.4193222053616594</v>
      </c>
      <c r="N33" s="190">
        <f t="shared" si="5"/>
        <v>0.89952963837808131</v>
      </c>
    </row>
    <row r="34" spans="2:15" x14ac:dyDescent="0.25">
      <c r="B34" s="119" t="s">
        <v>79</v>
      </c>
      <c r="C34" s="189" t="s">
        <v>238</v>
      </c>
      <c r="D34" s="190" t="s">
        <v>238</v>
      </c>
      <c r="E34" s="189">
        <v>6.0419463087248326</v>
      </c>
      <c r="F34" s="190" t="str">
        <f t="shared" si="3"/>
        <v>-</v>
      </c>
      <c r="G34" s="189">
        <v>4.0661295736824439</v>
      </c>
      <c r="H34" s="190">
        <f t="shared" si="3"/>
        <v>-1.9758167350423887</v>
      </c>
      <c r="I34" s="189">
        <v>2.9019563239308463</v>
      </c>
      <c r="J34" s="190">
        <f t="shared" si="3"/>
        <v>-1.1641732497515975</v>
      </c>
      <c r="K34" s="189">
        <v>3.7343260188087775</v>
      </c>
      <c r="L34" s="190">
        <f t="shared" si="4"/>
        <v>0.83236969487793111</v>
      </c>
      <c r="M34" s="189">
        <v>4.2811511701454776</v>
      </c>
      <c r="N34" s="190">
        <f t="shared" si="5"/>
        <v>0.54682515133670018</v>
      </c>
    </row>
    <row r="35" spans="2:15" x14ac:dyDescent="0.25">
      <c r="B35" s="119" t="s">
        <v>81</v>
      </c>
      <c r="C35" s="189" t="s">
        <v>238</v>
      </c>
      <c r="D35" s="190" t="s">
        <v>238</v>
      </c>
      <c r="E35" s="189">
        <v>3.0245901639344264</v>
      </c>
      <c r="F35" s="190" t="str">
        <f t="shared" si="3"/>
        <v>-</v>
      </c>
      <c r="G35" s="189">
        <v>4.6396321070234112</v>
      </c>
      <c r="H35" s="190">
        <f t="shared" si="3"/>
        <v>1.6150419430889849</v>
      </c>
      <c r="I35" s="189">
        <v>2.9122659960882928</v>
      </c>
      <c r="J35" s="190">
        <f t="shared" si="3"/>
        <v>-1.7273661109351184</v>
      </c>
      <c r="K35" s="189">
        <v>4.1500272776868519</v>
      </c>
      <c r="L35" s="190">
        <f t="shared" si="4"/>
        <v>1.237761281598559</v>
      </c>
      <c r="M35" s="189">
        <v>3.8079139454475603</v>
      </c>
      <c r="N35" s="190">
        <f t="shared" si="5"/>
        <v>-0.34211333223929152</v>
      </c>
    </row>
    <row r="36" spans="2:15" x14ac:dyDescent="0.25">
      <c r="B36" s="119" t="s">
        <v>83</v>
      </c>
      <c r="C36" s="189" t="s">
        <v>238</v>
      </c>
      <c r="D36" s="190" t="s">
        <v>238</v>
      </c>
      <c r="E36" s="189">
        <v>3.618808777429467</v>
      </c>
      <c r="F36" s="190" t="str">
        <f t="shared" si="3"/>
        <v>-</v>
      </c>
      <c r="G36" s="189">
        <v>4.6825208085612369</v>
      </c>
      <c r="H36" s="190">
        <f t="shared" si="3"/>
        <v>1.0637120311317698</v>
      </c>
      <c r="I36" s="189">
        <v>3.6012574454003969</v>
      </c>
      <c r="J36" s="190">
        <f t="shared" si="3"/>
        <v>-1.0812633631608399</v>
      </c>
      <c r="K36" s="189">
        <v>5.1550552251486828</v>
      </c>
      <c r="L36" s="190">
        <f t="shared" si="4"/>
        <v>1.5537977797482858</v>
      </c>
      <c r="M36" s="189">
        <v>5.2276276276276272</v>
      </c>
      <c r="N36" s="190">
        <f t="shared" si="5"/>
        <v>7.2572402478944475E-2</v>
      </c>
    </row>
    <row r="37" spans="2:15" x14ac:dyDescent="0.25">
      <c r="B37" s="119" t="s">
        <v>85</v>
      </c>
      <c r="C37" s="189" t="s">
        <v>238</v>
      </c>
      <c r="D37" s="190" t="s">
        <v>238</v>
      </c>
      <c r="E37" s="189">
        <v>4.7274211099020675</v>
      </c>
      <c r="F37" s="190" t="str">
        <f t="shared" si="3"/>
        <v>-</v>
      </c>
      <c r="G37" s="189">
        <v>4.897950469684031</v>
      </c>
      <c r="H37" s="190">
        <f t="shared" si="3"/>
        <v>0.17052935978196349</v>
      </c>
      <c r="I37" s="189">
        <v>3.7052441229656421</v>
      </c>
      <c r="J37" s="190">
        <f t="shared" si="3"/>
        <v>-1.1927063467183889</v>
      </c>
      <c r="K37" s="189">
        <v>4.9406021155410906</v>
      </c>
      <c r="L37" s="190">
        <f t="shared" si="4"/>
        <v>1.2353579925754485</v>
      </c>
      <c r="M37" s="189">
        <v>4.87094310805651</v>
      </c>
      <c r="N37" s="190">
        <f t="shared" si="5"/>
        <v>-6.9659007484580648E-2</v>
      </c>
    </row>
    <row r="38" spans="2:15" x14ac:dyDescent="0.25">
      <c r="B38" s="119" t="s">
        <v>87</v>
      </c>
      <c r="C38" s="189">
        <v>3.442654028436019</v>
      </c>
      <c r="D38" s="190">
        <v>-0.98788414427987625</v>
      </c>
      <c r="E38" s="189">
        <v>4.5798791018998273</v>
      </c>
      <c r="F38" s="190">
        <f t="shared" si="3"/>
        <v>1.1372250734638083</v>
      </c>
      <c r="G38" s="189">
        <v>4.440622195632665</v>
      </c>
      <c r="H38" s="190">
        <f t="shared" si="3"/>
        <v>-0.13925690626716225</v>
      </c>
      <c r="I38" s="189">
        <v>4.0042861852950873</v>
      </c>
      <c r="J38" s="190">
        <f t="shared" si="3"/>
        <v>-0.43633601033757774</v>
      </c>
      <c r="K38" s="189">
        <v>5.2575855390574562</v>
      </c>
      <c r="L38" s="190">
        <f t="shared" si="4"/>
        <v>1.2532993537623689</v>
      </c>
      <c r="M38" s="189"/>
      <c r="N38" s="190"/>
    </row>
    <row r="39" spans="2:15" x14ac:dyDescent="0.25">
      <c r="B39" s="119" t="s">
        <v>89</v>
      </c>
      <c r="C39" s="189">
        <v>4.6772727272727277</v>
      </c>
      <c r="D39" s="190">
        <v>-0.99991668209590756</v>
      </c>
      <c r="E39" s="189">
        <v>5.2922673656618615</v>
      </c>
      <c r="F39" s="190">
        <f t="shared" si="3"/>
        <v>0.61499463838913382</v>
      </c>
      <c r="G39" s="189">
        <v>4.3328030544066181</v>
      </c>
      <c r="H39" s="190">
        <f t="shared" si="3"/>
        <v>-0.95946431125524345</v>
      </c>
      <c r="I39" s="189">
        <v>3.6700245031309557</v>
      </c>
      <c r="J39" s="190">
        <f t="shared" si="3"/>
        <v>-0.66277855127566232</v>
      </c>
      <c r="K39" s="189">
        <v>5.6603588907014686</v>
      </c>
      <c r="L39" s="190">
        <f t="shared" si="4"/>
        <v>1.9903343875705128</v>
      </c>
      <c r="M39" s="189"/>
      <c r="N39" s="190"/>
    </row>
    <row r="40" spans="2:15" x14ac:dyDescent="0.25">
      <c r="B40" s="119" t="s">
        <v>91</v>
      </c>
      <c r="C40" s="189">
        <v>3.9116607773851588</v>
      </c>
      <c r="D40" s="190">
        <v>-1.5729573912720975</v>
      </c>
      <c r="E40" s="189">
        <v>4.5606155778894468</v>
      </c>
      <c r="F40" s="190">
        <f t="shared" si="3"/>
        <v>0.648954800504288</v>
      </c>
      <c r="G40" s="189">
        <v>4.2964484884062228</v>
      </c>
      <c r="H40" s="190">
        <f t="shared" si="3"/>
        <v>-0.26416708948322398</v>
      </c>
      <c r="I40" s="189">
        <v>4.1769890424011438</v>
      </c>
      <c r="J40" s="190">
        <f t="shared" si="3"/>
        <v>-0.11945944600507907</v>
      </c>
      <c r="K40" s="189">
        <v>4.4923037455105179</v>
      </c>
      <c r="L40" s="190">
        <f t="shared" si="4"/>
        <v>0.31531470310937415</v>
      </c>
      <c r="M40" s="189"/>
      <c r="N40" s="190"/>
    </row>
    <row r="41" spans="2:15" x14ac:dyDescent="0.25">
      <c r="B41" s="119" t="s">
        <v>93</v>
      </c>
      <c r="C41" s="189">
        <v>5.278761061946903</v>
      </c>
      <c r="D41" s="190">
        <v>0.68408347750473286</v>
      </c>
      <c r="E41" s="189">
        <v>5.4918251584918254</v>
      </c>
      <c r="F41" s="190">
        <f t="shared" si="3"/>
        <v>0.21306409654492242</v>
      </c>
      <c r="G41" s="189">
        <v>4.0853259501636039</v>
      </c>
      <c r="H41" s="190">
        <f t="shared" si="3"/>
        <v>-1.4064992083282215</v>
      </c>
      <c r="I41" s="189">
        <v>4.5587345894394042</v>
      </c>
      <c r="J41" s="190">
        <f t="shared" si="3"/>
        <v>0.47340863927580035</v>
      </c>
      <c r="K41" s="189">
        <v>4.8587058455767425</v>
      </c>
      <c r="L41" s="190">
        <f t="shared" si="4"/>
        <v>0.29997125613733822</v>
      </c>
      <c r="M41" s="189"/>
      <c r="N41" s="190"/>
    </row>
    <row r="42" spans="2:15" x14ac:dyDescent="0.25">
      <c r="B42" s="119" t="s">
        <v>95</v>
      </c>
      <c r="C42" s="189">
        <v>6.4051172707889128</v>
      </c>
      <c r="D42" s="190">
        <v>0.85423444574878449</v>
      </c>
      <c r="E42" s="189">
        <v>5.9826542960871318</v>
      </c>
      <c r="F42" s="190">
        <f t="shared" si="3"/>
        <v>-0.42246297470178096</v>
      </c>
      <c r="G42" s="189">
        <v>3.8469719991317559</v>
      </c>
      <c r="H42" s="190">
        <f t="shared" si="3"/>
        <v>-2.1356822969553759</v>
      </c>
      <c r="I42" s="189">
        <v>3.5904568901989684</v>
      </c>
      <c r="J42" s="190">
        <f t="shared" si="3"/>
        <v>-0.25651510893278751</v>
      </c>
      <c r="K42" s="189">
        <v>4.1140529531568228</v>
      </c>
      <c r="L42" s="190">
        <f t="shared" si="4"/>
        <v>0.52359606295785444</v>
      </c>
      <c r="M42" s="189"/>
      <c r="N42" s="190"/>
    </row>
    <row r="43" spans="2:15" ht="15.75" x14ac:dyDescent="0.25">
      <c r="B43" s="122" t="s">
        <v>32</v>
      </c>
      <c r="C43" s="191">
        <v>5.0239888423988841</v>
      </c>
      <c r="D43" s="192">
        <v>5.7089483804309005E-2</v>
      </c>
      <c r="E43" s="191">
        <v>4.8986657407866669</v>
      </c>
      <c r="F43" s="192">
        <f t="shared" si="3"/>
        <v>-0.12532310161221716</v>
      </c>
      <c r="G43" s="191">
        <v>4.4558690684946063</v>
      </c>
      <c r="H43" s="192">
        <f t="shared" si="3"/>
        <v>-0.44279667229206066</v>
      </c>
      <c r="I43" s="191">
        <v>3.5200213772490647</v>
      </c>
      <c r="J43" s="192">
        <f t="shared" si="3"/>
        <v>-0.93584769124554157</v>
      </c>
      <c r="K43" s="191">
        <v>4.4259547301218802</v>
      </c>
      <c r="L43" s="192">
        <f t="shared" si="4"/>
        <v>0.90593335287281551</v>
      </c>
      <c r="M43" s="191">
        <v>4.5345721514787005</v>
      </c>
      <c r="N43" s="192">
        <v>0.36946741057462074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 t="s">
        <v>238</v>
      </c>
      <c r="D53" s="190" t="s">
        <v>238</v>
      </c>
      <c r="E53" s="189" t="s">
        <v>238</v>
      </c>
      <c r="F53" s="190" t="str">
        <f t="shared" ref="F53:J65" si="6">IFERROR(E53-C53,"-")</f>
        <v>-</v>
      </c>
      <c r="G53" s="189" t="s">
        <v>238</v>
      </c>
      <c r="H53" s="190" t="str">
        <f t="shared" si="6"/>
        <v>-</v>
      </c>
      <c r="I53" s="189" t="s">
        <v>238</v>
      </c>
      <c r="J53" s="190" t="str">
        <f t="shared" si="6"/>
        <v>-</v>
      </c>
      <c r="K53" s="189" t="s">
        <v>238</v>
      </c>
      <c r="L53" s="190" t="str">
        <f t="shared" ref="L53:L65" si="7">IFERROR(K53-I53,"-")</f>
        <v>-</v>
      </c>
      <c r="M53" s="189" t="s">
        <v>238</v>
      </c>
      <c r="N53" s="190" t="str">
        <f>IFERROR(M53-K53,"-")</f>
        <v>-</v>
      </c>
    </row>
    <row r="54" spans="1:15" x14ac:dyDescent="0.25">
      <c r="A54" s="1"/>
      <c r="B54" s="119" t="s">
        <v>75</v>
      </c>
      <c r="C54" s="189" t="s">
        <v>238</v>
      </c>
      <c r="D54" s="190" t="s">
        <v>238</v>
      </c>
      <c r="E54" s="189" t="s">
        <v>238</v>
      </c>
      <c r="F54" s="190" t="str">
        <f t="shared" si="6"/>
        <v>-</v>
      </c>
      <c r="G54" s="189" t="s">
        <v>238</v>
      </c>
      <c r="H54" s="190" t="str">
        <f t="shared" si="6"/>
        <v>-</v>
      </c>
      <c r="I54" s="189" t="s">
        <v>238</v>
      </c>
      <c r="J54" s="190" t="str">
        <f t="shared" si="6"/>
        <v>-</v>
      </c>
      <c r="K54" s="189" t="s">
        <v>238</v>
      </c>
      <c r="L54" s="190" t="str">
        <f t="shared" si="7"/>
        <v>-</v>
      </c>
      <c r="M54" s="189" t="s">
        <v>238</v>
      </c>
      <c r="N54" s="190" t="str">
        <f t="shared" ref="N54:N59" si="8">IFERROR(M54-K54,"-")</f>
        <v>-</v>
      </c>
    </row>
    <row r="55" spans="1:15" x14ac:dyDescent="0.25">
      <c r="A55" s="1"/>
      <c r="B55" s="119" t="s">
        <v>77</v>
      </c>
      <c r="C55" s="189" t="s">
        <v>238</v>
      </c>
      <c r="D55" s="190" t="s">
        <v>238</v>
      </c>
      <c r="E55" s="189" t="s">
        <v>238</v>
      </c>
      <c r="F55" s="190" t="str">
        <f t="shared" si="6"/>
        <v>-</v>
      </c>
      <c r="G55" s="189" t="s">
        <v>238</v>
      </c>
      <c r="H55" s="190" t="str">
        <f t="shared" si="6"/>
        <v>-</v>
      </c>
      <c r="I55" s="189" t="s">
        <v>238</v>
      </c>
      <c r="J55" s="190" t="str">
        <f t="shared" si="6"/>
        <v>-</v>
      </c>
      <c r="K55" s="189" t="s">
        <v>238</v>
      </c>
      <c r="L55" s="190" t="str">
        <f t="shared" si="7"/>
        <v>-</v>
      </c>
      <c r="M55" s="189" t="s">
        <v>238</v>
      </c>
      <c r="N55" s="190" t="str">
        <f t="shared" si="8"/>
        <v>-</v>
      </c>
    </row>
    <row r="56" spans="1:15" x14ac:dyDescent="0.25">
      <c r="A56" s="1"/>
      <c r="B56" s="119" t="s">
        <v>79</v>
      </c>
      <c r="C56" s="189" t="s">
        <v>238</v>
      </c>
      <c r="D56" s="190" t="s">
        <v>238</v>
      </c>
      <c r="E56" s="189" t="s">
        <v>238</v>
      </c>
      <c r="F56" s="190" t="str">
        <f t="shared" si="6"/>
        <v>-</v>
      </c>
      <c r="G56" s="189" t="s">
        <v>238</v>
      </c>
      <c r="H56" s="190" t="str">
        <f t="shared" si="6"/>
        <v>-</v>
      </c>
      <c r="I56" s="189" t="s">
        <v>238</v>
      </c>
      <c r="J56" s="190" t="str">
        <f t="shared" si="6"/>
        <v>-</v>
      </c>
      <c r="K56" s="189" t="s">
        <v>238</v>
      </c>
      <c r="L56" s="190" t="str">
        <f t="shared" si="7"/>
        <v>-</v>
      </c>
      <c r="M56" s="189" t="s">
        <v>238</v>
      </c>
      <c r="N56" s="190" t="str">
        <f t="shared" si="8"/>
        <v>-</v>
      </c>
    </row>
    <row r="57" spans="1:15" x14ac:dyDescent="0.25">
      <c r="A57" s="1"/>
      <c r="B57" s="119" t="s">
        <v>81</v>
      </c>
      <c r="C57" s="189" t="s">
        <v>238</v>
      </c>
      <c r="D57" s="190" t="s">
        <v>238</v>
      </c>
      <c r="E57" s="189" t="s">
        <v>238</v>
      </c>
      <c r="F57" s="190" t="str">
        <f t="shared" si="6"/>
        <v>-</v>
      </c>
      <c r="G57" s="189" t="s">
        <v>238</v>
      </c>
      <c r="H57" s="190" t="str">
        <f t="shared" si="6"/>
        <v>-</v>
      </c>
      <c r="I57" s="189" t="s">
        <v>238</v>
      </c>
      <c r="J57" s="190" t="str">
        <f t="shared" si="6"/>
        <v>-</v>
      </c>
      <c r="K57" s="189" t="s">
        <v>238</v>
      </c>
      <c r="L57" s="190" t="str">
        <f t="shared" si="7"/>
        <v>-</v>
      </c>
      <c r="M57" s="189" t="s">
        <v>238</v>
      </c>
      <c r="N57" s="190" t="str">
        <f t="shared" si="8"/>
        <v>-</v>
      </c>
    </row>
    <row r="58" spans="1:15" x14ac:dyDescent="0.25">
      <c r="A58" s="1"/>
      <c r="B58" s="119" t="s">
        <v>83</v>
      </c>
      <c r="C58" s="189" t="s">
        <v>238</v>
      </c>
      <c r="D58" s="190" t="s">
        <v>238</v>
      </c>
      <c r="E58" s="189" t="s">
        <v>238</v>
      </c>
      <c r="F58" s="190" t="str">
        <f t="shared" si="6"/>
        <v>-</v>
      </c>
      <c r="G58" s="189" t="s">
        <v>238</v>
      </c>
      <c r="H58" s="190" t="str">
        <f t="shared" si="6"/>
        <v>-</v>
      </c>
      <c r="I58" s="189" t="s">
        <v>238</v>
      </c>
      <c r="J58" s="190" t="str">
        <f t="shared" si="6"/>
        <v>-</v>
      </c>
      <c r="K58" s="189" t="s">
        <v>238</v>
      </c>
      <c r="L58" s="190" t="str">
        <f t="shared" si="7"/>
        <v>-</v>
      </c>
      <c r="M58" s="189" t="s">
        <v>238</v>
      </c>
      <c r="N58" s="190" t="str">
        <f t="shared" si="8"/>
        <v>-</v>
      </c>
    </row>
    <row r="59" spans="1:15" x14ac:dyDescent="0.25">
      <c r="A59" s="1"/>
      <c r="B59" s="119" t="s">
        <v>85</v>
      </c>
      <c r="C59" s="189" t="s">
        <v>238</v>
      </c>
      <c r="D59" s="190" t="s">
        <v>238</v>
      </c>
      <c r="E59" s="189" t="s">
        <v>238</v>
      </c>
      <c r="F59" s="190" t="str">
        <f t="shared" si="6"/>
        <v>-</v>
      </c>
      <c r="G59" s="189" t="s">
        <v>238</v>
      </c>
      <c r="H59" s="190" t="str">
        <f t="shared" si="6"/>
        <v>-</v>
      </c>
      <c r="I59" s="189" t="s">
        <v>238</v>
      </c>
      <c r="J59" s="190" t="str">
        <f t="shared" si="6"/>
        <v>-</v>
      </c>
      <c r="K59" s="189" t="s">
        <v>238</v>
      </c>
      <c r="L59" s="190" t="str">
        <f t="shared" si="7"/>
        <v>-</v>
      </c>
      <c r="M59" s="189" t="s">
        <v>238</v>
      </c>
      <c r="N59" s="190" t="str">
        <f t="shared" si="8"/>
        <v>-</v>
      </c>
    </row>
    <row r="60" spans="1:15" x14ac:dyDescent="0.25">
      <c r="A60" s="1"/>
      <c r="B60" s="119" t="s">
        <v>87</v>
      </c>
      <c r="C60" s="189" t="s">
        <v>238</v>
      </c>
      <c r="D60" s="190" t="s">
        <v>238</v>
      </c>
      <c r="E60" s="189" t="s">
        <v>238</v>
      </c>
      <c r="F60" s="190" t="str">
        <f t="shared" si="6"/>
        <v>-</v>
      </c>
      <c r="G60" s="189" t="s">
        <v>238</v>
      </c>
      <c r="H60" s="190" t="str">
        <f t="shared" si="6"/>
        <v>-</v>
      </c>
      <c r="I60" s="189" t="s">
        <v>238</v>
      </c>
      <c r="J60" s="190" t="str">
        <f t="shared" si="6"/>
        <v>-</v>
      </c>
      <c r="K60" s="189" t="s">
        <v>238</v>
      </c>
      <c r="L60" s="190" t="str">
        <f t="shared" si="7"/>
        <v>-</v>
      </c>
      <c r="M60" s="189"/>
      <c r="N60" s="190"/>
    </row>
    <row r="61" spans="1:15" x14ac:dyDescent="0.25">
      <c r="A61" s="1"/>
      <c r="B61" s="119" t="s">
        <v>89</v>
      </c>
      <c r="C61" s="189" t="s">
        <v>238</v>
      </c>
      <c r="D61" s="190" t="s">
        <v>238</v>
      </c>
      <c r="E61" s="189" t="s">
        <v>238</v>
      </c>
      <c r="F61" s="190" t="str">
        <f t="shared" si="6"/>
        <v>-</v>
      </c>
      <c r="G61" s="189" t="s">
        <v>238</v>
      </c>
      <c r="H61" s="190" t="str">
        <f t="shared" si="6"/>
        <v>-</v>
      </c>
      <c r="I61" s="189" t="s">
        <v>238</v>
      </c>
      <c r="J61" s="190" t="str">
        <f t="shared" si="6"/>
        <v>-</v>
      </c>
      <c r="K61" s="189" t="s">
        <v>238</v>
      </c>
      <c r="L61" s="190" t="str">
        <f t="shared" si="7"/>
        <v>-</v>
      </c>
      <c r="M61" s="189"/>
      <c r="N61" s="190"/>
    </row>
    <row r="62" spans="1:15" x14ac:dyDescent="0.25">
      <c r="A62" s="1"/>
      <c r="B62" s="119" t="s">
        <v>91</v>
      </c>
      <c r="C62" s="189" t="s">
        <v>238</v>
      </c>
      <c r="D62" s="190" t="s">
        <v>238</v>
      </c>
      <c r="E62" s="189" t="s">
        <v>238</v>
      </c>
      <c r="F62" s="190" t="str">
        <f t="shared" si="6"/>
        <v>-</v>
      </c>
      <c r="G62" s="189" t="s">
        <v>238</v>
      </c>
      <c r="H62" s="190" t="str">
        <f t="shared" si="6"/>
        <v>-</v>
      </c>
      <c r="I62" s="189" t="s">
        <v>238</v>
      </c>
      <c r="J62" s="190" t="str">
        <f t="shared" si="6"/>
        <v>-</v>
      </c>
      <c r="K62" s="189" t="s">
        <v>238</v>
      </c>
      <c r="L62" s="190" t="str">
        <f t="shared" si="7"/>
        <v>-</v>
      </c>
      <c r="M62" s="189"/>
      <c r="N62" s="190"/>
    </row>
    <row r="63" spans="1:15" x14ac:dyDescent="0.25">
      <c r="A63" s="1"/>
      <c r="B63" s="119" t="s">
        <v>93</v>
      </c>
      <c r="C63" s="189" t="s">
        <v>238</v>
      </c>
      <c r="D63" s="190" t="s">
        <v>238</v>
      </c>
      <c r="E63" s="189" t="s">
        <v>238</v>
      </c>
      <c r="F63" s="190" t="str">
        <f t="shared" si="6"/>
        <v>-</v>
      </c>
      <c r="G63" s="189" t="s">
        <v>238</v>
      </c>
      <c r="H63" s="190" t="str">
        <f t="shared" si="6"/>
        <v>-</v>
      </c>
      <c r="I63" s="189" t="s">
        <v>238</v>
      </c>
      <c r="J63" s="190" t="str">
        <f t="shared" si="6"/>
        <v>-</v>
      </c>
      <c r="K63" s="189" t="s">
        <v>238</v>
      </c>
      <c r="L63" s="190" t="str">
        <f t="shared" si="7"/>
        <v>-</v>
      </c>
      <c r="M63" s="189"/>
      <c r="N63" s="190"/>
    </row>
    <row r="64" spans="1:15" x14ac:dyDescent="0.25">
      <c r="A64" s="1"/>
      <c r="B64" s="119" t="s">
        <v>95</v>
      </c>
      <c r="C64" s="189" t="s">
        <v>238</v>
      </c>
      <c r="D64" s="190" t="s">
        <v>238</v>
      </c>
      <c r="E64" s="189" t="s">
        <v>238</v>
      </c>
      <c r="F64" s="190" t="str">
        <f t="shared" si="6"/>
        <v>-</v>
      </c>
      <c r="G64" s="189" t="s">
        <v>238</v>
      </c>
      <c r="H64" s="190" t="str">
        <f t="shared" si="6"/>
        <v>-</v>
      </c>
      <c r="I64" s="189" t="s">
        <v>238</v>
      </c>
      <c r="J64" s="190" t="str">
        <f t="shared" si="6"/>
        <v>-</v>
      </c>
      <c r="K64" s="189" t="s">
        <v>238</v>
      </c>
      <c r="L64" s="190" t="str">
        <f t="shared" si="7"/>
        <v>-</v>
      </c>
      <c r="M64" s="189"/>
      <c r="N64" s="190"/>
    </row>
    <row r="65" spans="1:15" ht="15.75" x14ac:dyDescent="0.25">
      <c r="B65" s="122" t="s">
        <v>32</v>
      </c>
      <c r="C65" s="191" t="s">
        <v>238</v>
      </c>
      <c r="D65" s="192" t="s">
        <v>238</v>
      </c>
      <c r="E65" s="191" t="s">
        <v>238</v>
      </c>
      <c r="F65" s="192" t="str">
        <f t="shared" si="6"/>
        <v>-</v>
      </c>
      <c r="G65" s="191" t="s">
        <v>238</v>
      </c>
      <c r="H65" s="192" t="str">
        <f t="shared" si="6"/>
        <v>-</v>
      </c>
      <c r="I65" s="191" t="s">
        <v>238</v>
      </c>
      <c r="J65" s="192" t="str">
        <f t="shared" si="6"/>
        <v>-</v>
      </c>
      <c r="K65" s="191" t="s">
        <v>238</v>
      </c>
      <c r="L65" s="192" t="str">
        <f t="shared" si="7"/>
        <v>-</v>
      </c>
      <c r="M65" s="191" t="s">
        <v>238</v>
      </c>
      <c r="N65" s="192" t="s">
        <v>238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 t="s">
        <v>238</v>
      </c>
      <c r="D75" s="190" t="s">
        <v>238</v>
      </c>
      <c r="E75" s="189">
        <v>4.9664429530201346</v>
      </c>
      <c r="F75" s="190" t="str">
        <f t="shared" ref="F75:J87" si="9">IFERROR(E75-C75,"-")</f>
        <v>-</v>
      </c>
      <c r="G75" s="189" t="s">
        <v>238</v>
      </c>
      <c r="H75" s="190" t="str">
        <f t="shared" si="9"/>
        <v>-</v>
      </c>
      <c r="I75" s="189" t="s">
        <v>238</v>
      </c>
      <c r="J75" s="190" t="str">
        <f t="shared" si="9"/>
        <v>-</v>
      </c>
      <c r="K75" s="189" t="s">
        <v>238</v>
      </c>
      <c r="L75" s="190" t="str">
        <f t="shared" ref="L75:L87" si="10">IFERROR(K75-I75,"-")</f>
        <v>-</v>
      </c>
      <c r="M75" s="189" t="s">
        <v>238</v>
      </c>
      <c r="N75" s="190" t="str">
        <f>IFERROR(M75-K75,"-")</f>
        <v>-</v>
      </c>
    </row>
    <row r="76" spans="1:15" x14ac:dyDescent="0.25">
      <c r="A76" s="1"/>
      <c r="B76" s="119" t="s">
        <v>75</v>
      </c>
      <c r="C76" s="189" t="s">
        <v>238</v>
      </c>
      <c r="D76" s="190" t="s">
        <v>238</v>
      </c>
      <c r="E76" s="189">
        <v>5.9880597014925376</v>
      </c>
      <c r="F76" s="190" t="str">
        <f t="shared" si="9"/>
        <v>-</v>
      </c>
      <c r="G76" s="189" t="s">
        <v>238</v>
      </c>
      <c r="H76" s="190" t="str">
        <f t="shared" si="9"/>
        <v>-</v>
      </c>
      <c r="I76" s="189" t="s">
        <v>238</v>
      </c>
      <c r="J76" s="190" t="str">
        <f t="shared" si="9"/>
        <v>-</v>
      </c>
      <c r="K76" s="189" t="s">
        <v>238</v>
      </c>
      <c r="L76" s="190" t="str">
        <f t="shared" si="10"/>
        <v>-</v>
      </c>
      <c r="M76" s="189" t="s">
        <v>238</v>
      </c>
      <c r="N76" s="190" t="str">
        <f t="shared" ref="N76:N81" si="11">IFERROR(M76-K76,"-")</f>
        <v>-</v>
      </c>
    </row>
    <row r="77" spans="1:15" x14ac:dyDescent="0.25">
      <c r="A77" s="1"/>
      <c r="B77" s="119" t="s">
        <v>77</v>
      </c>
      <c r="C77" s="189" t="s">
        <v>238</v>
      </c>
      <c r="D77" s="190" t="s">
        <v>238</v>
      </c>
      <c r="E77" s="189">
        <v>4.6312649164677806</v>
      </c>
      <c r="F77" s="190" t="str">
        <f t="shared" si="9"/>
        <v>-</v>
      </c>
      <c r="G77" s="189" t="s">
        <v>238</v>
      </c>
      <c r="H77" s="190" t="str">
        <f t="shared" si="9"/>
        <v>-</v>
      </c>
      <c r="I77" s="189" t="s">
        <v>238</v>
      </c>
      <c r="J77" s="190" t="str">
        <f t="shared" si="9"/>
        <v>-</v>
      </c>
      <c r="K77" s="189" t="s">
        <v>238</v>
      </c>
      <c r="L77" s="190" t="str">
        <f t="shared" si="10"/>
        <v>-</v>
      </c>
      <c r="M77" s="189" t="s">
        <v>238</v>
      </c>
      <c r="N77" s="190" t="str">
        <f t="shared" si="11"/>
        <v>-</v>
      </c>
    </row>
    <row r="78" spans="1:15" x14ac:dyDescent="0.25">
      <c r="A78" s="1"/>
      <c r="B78" s="119" t="s">
        <v>79</v>
      </c>
      <c r="C78" s="189" t="s">
        <v>238</v>
      </c>
      <c r="D78" s="190" t="s">
        <v>238</v>
      </c>
      <c r="E78" s="189">
        <v>6.0419463087248326</v>
      </c>
      <c r="F78" s="190" t="str">
        <f t="shared" si="9"/>
        <v>-</v>
      </c>
      <c r="G78" s="189" t="s">
        <v>238</v>
      </c>
      <c r="H78" s="190" t="str">
        <f t="shared" si="9"/>
        <v>-</v>
      </c>
      <c r="I78" s="189" t="s">
        <v>238</v>
      </c>
      <c r="J78" s="190" t="str">
        <f t="shared" si="9"/>
        <v>-</v>
      </c>
      <c r="K78" s="189" t="s">
        <v>238</v>
      </c>
      <c r="L78" s="190" t="str">
        <f t="shared" si="10"/>
        <v>-</v>
      </c>
      <c r="M78" s="189" t="s">
        <v>238</v>
      </c>
      <c r="N78" s="190" t="str">
        <f t="shared" si="11"/>
        <v>-</v>
      </c>
    </row>
    <row r="79" spans="1:15" x14ac:dyDescent="0.25">
      <c r="A79" s="1"/>
      <c r="B79" s="119" t="s">
        <v>81</v>
      </c>
      <c r="C79" s="189" t="s">
        <v>238</v>
      </c>
      <c r="D79" s="190" t="s">
        <v>238</v>
      </c>
      <c r="E79" s="189">
        <v>3.0245901639344264</v>
      </c>
      <c r="F79" s="190" t="str">
        <f t="shared" si="9"/>
        <v>-</v>
      </c>
      <c r="G79" s="189" t="s">
        <v>238</v>
      </c>
      <c r="H79" s="190" t="str">
        <f t="shared" si="9"/>
        <v>-</v>
      </c>
      <c r="I79" s="189" t="s">
        <v>238</v>
      </c>
      <c r="J79" s="190" t="str">
        <f t="shared" si="9"/>
        <v>-</v>
      </c>
      <c r="K79" s="189" t="s">
        <v>238</v>
      </c>
      <c r="L79" s="190" t="str">
        <f t="shared" si="10"/>
        <v>-</v>
      </c>
      <c r="M79" s="189" t="s">
        <v>238</v>
      </c>
      <c r="N79" s="190" t="str">
        <f t="shared" si="11"/>
        <v>-</v>
      </c>
    </row>
    <row r="80" spans="1:15" x14ac:dyDescent="0.25">
      <c r="A80" s="1"/>
      <c r="B80" s="119" t="s">
        <v>83</v>
      </c>
      <c r="C80" s="189" t="s">
        <v>238</v>
      </c>
      <c r="D80" s="190" t="s">
        <v>238</v>
      </c>
      <c r="E80" s="189" t="s">
        <v>238</v>
      </c>
      <c r="F80" s="190" t="str">
        <f t="shared" si="9"/>
        <v>-</v>
      </c>
      <c r="G80" s="189" t="s">
        <v>238</v>
      </c>
      <c r="H80" s="190" t="str">
        <f t="shared" si="9"/>
        <v>-</v>
      </c>
      <c r="I80" s="189" t="s">
        <v>238</v>
      </c>
      <c r="J80" s="190" t="str">
        <f t="shared" si="9"/>
        <v>-</v>
      </c>
      <c r="K80" s="189" t="s">
        <v>238</v>
      </c>
      <c r="L80" s="190" t="str">
        <f t="shared" si="10"/>
        <v>-</v>
      </c>
      <c r="M80" s="189" t="s">
        <v>238</v>
      </c>
      <c r="N80" s="190" t="str">
        <f t="shared" si="11"/>
        <v>-</v>
      </c>
    </row>
    <row r="81" spans="1:15" x14ac:dyDescent="0.25">
      <c r="A81" s="1"/>
      <c r="B81" s="119" t="s">
        <v>85</v>
      </c>
      <c r="C81" s="189" t="s">
        <v>238</v>
      </c>
      <c r="D81" s="190" t="s">
        <v>238</v>
      </c>
      <c r="E81" s="189" t="s">
        <v>238</v>
      </c>
      <c r="F81" s="190" t="str">
        <f t="shared" si="9"/>
        <v>-</v>
      </c>
      <c r="G81" s="189" t="s">
        <v>238</v>
      </c>
      <c r="H81" s="190" t="str">
        <f t="shared" si="9"/>
        <v>-</v>
      </c>
      <c r="I81" s="189" t="s">
        <v>238</v>
      </c>
      <c r="J81" s="190" t="str">
        <f t="shared" si="9"/>
        <v>-</v>
      </c>
      <c r="K81" s="189" t="s">
        <v>238</v>
      </c>
      <c r="L81" s="190" t="str">
        <f t="shared" si="10"/>
        <v>-</v>
      </c>
      <c r="M81" s="189" t="s">
        <v>238</v>
      </c>
      <c r="N81" s="190" t="str">
        <f t="shared" si="11"/>
        <v>-</v>
      </c>
    </row>
    <row r="82" spans="1:15" x14ac:dyDescent="0.25">
      <c r="A82" s="1"/>
      <c r="B82" s="119" t="s">
        <v>87</v>
      </c>
      <c r="C82" s="189">
        <v>3.442654028436019</v>
      </c>
      <c r="D82" s="190" t="s">
        <v>238</v>
      </c>
      <c r="E82" s="189" t="s">
        <v>238</v>
      </c>
      <c r="F82" s="190" t="str">
        <f t="shared" si="9"/>
        <v>-</v>
      </c>
      <c r="G82" s="189" t="s">
        <v>238</v>
      </c>
      <c r="H82" s="190" t="str">
        <f t="shared" si="9"/>
        <v>-</v>
      </c>
      <c r="I82" s="189" t="s">
        <v>238</v>
      </c>
      <c r="J82" s="190" t="str">
        <f t="shared" si="9"/>
        <v>-</v>
      </c>
      <c r="K82" s="189" t="s">
        <v>238</v>
      </c>
      <c r="L82" s="190" t="str">
        <f t="shared" si="10"/>
        <v>-</v>
      </c>
      <c r="M82" s="189"/>
      <c r="N82" s="190"/>
    </row>
    <row r="83" spans="1:15" x14ac:dyDescent="0.25">
      <c r="A83" s="1"/>
      <c r="B83" s="119" t="s">
        <v>89</v>
      </c>
      <c r="C83" s="189">
        <v>4.6772727272727277</v>
      </c>
      <c r="D83" s="190" t="s">
        <v>238</v>
      </c>
      <c r="E83" s="189" t="s">
        <v>238</v>
      </c>
      <c r="F83" s="190" t="str">
        <f t="shared" si="9"/>
        <v>-</v>
      </c>
      <c r="G83" s="189" t="s">
        <v>238</v>
      </c>
      <c r="H83" s="190" t="str">
        <f t="shared" si="9"/>
        <v>-</v>
      </c>
      <c r="I83" s="189" t="s">
        <v>238</v>
      </c>
      <c r="J83" s="190" t="str">
        <f t="shared" si="9"/>
        <v>-</v>
      </c>
      <c r="K83" s="189" t="s">
        <v>238</v>
      </c>
      <c r="L83" s="190" t="str">
        <f t="shared" si="10"/>
        <v>-</v>
      </c>
      <c r="M83" s="189"/>
      <c r="N83" s="190"/>
    </row>
    <row r="84" spans="1:15" x14ac:dyDescent="0.25">
      <c r="A84" s="1"/>
      <c r="B84" s="119" t="s">
        <v>91</v>
      </c>
      <c r="C84" s="189">
        <v>3.9116607773851588</v>
      </c>
      <c r="D84" s="190" t="s">
        <v>238</v>
      </c>
      <c r="E84" s="189" t="s">
        <v>238</v>
      </c>
      <c r="F84" s="190" t="str">
        <f t="shared" si="9"/>
        <v>-</v>
      </c>
      <c r="G84" s="189" t="s">
        <v>238</v>
      </c>
      <c r="H84" s="190" t="str">
        <f t="shared" si="9"/>
        <v>-</v>
      </c>
      <c r="I84" s="189" t="s">
        <v>238</v>
      </c>
      <c r="J84" s="190" t="str">
        <f t="shared" si="9"/>
        <v>-</v>
      </c>
      <c r="K84" s="189" t="s">
        <v>238</v>
      </c>
      <c r="L84" s="190" t="str">
        <f t="shared" si="10"/>
        <v>-</v>
      </c>
      <c r="M84" s="189"/>
      <c r="N84" s="190"/>
    </row>
    <row r="85" spans="1:15" x14ac:dyDescent="0.25">
      <c r="A85" s="1"/>
      <c r="B85" s="119" t="s">
        <v>93</v>
      </c>
      <c r="C85" s="189">
        <v>5.278761061946903</v>
      </c>
      <c r="D85" s="190" t="s">
        <v>238</v>
      </c>
      <c r="E85" s="189" t="s">
        <v>238</v>
      </c>
      <c r="F85" s="190" t="str">
        <f t="shared" si="9"/>
        <v>-</v>
      </c>
      <c r="G85" s="189" t="s">
        <v>238</v>
      </c>
      <c r="H85" s="190" t="str">
        <f t="shared" si="9"/>
        <v>-</v>
      </c>
      <c r="I85" s="189" t="s">
        <v>238</v>
      </c>
      <c r="J85" s="190" t="str">
        <f t="shared" si="9"/>
        <v>-</v>
      </c>
      <c r="K85" s="189" t="s">
        <v>238</v>
      </c>
      <c r="L85" s="190" t="str">
        <f t="shared" si="10"/>
        <v>-</v>
      </c>
      <c r="M85" s="189"/>
      <c r="N85" s="190"/>
    </row>
    <row r="86" spans="1:15" x14ac:dyDescent="0.25">
      <c r="A86" s="1"/>
      <c r="B86" s="119" t="s">
        <v>95</v>
      </c>
      <c r="C86" s="189">
        <v>6.4051172707889128</v>
      </c>
      <c r="D86" s="190" t="s">
        <v>238</v>
      </c>
      <c r="E86" s="189" t="s">
        <v>238</v>
      </c>
      <c r="F86" s="190" t="str">
        <f t="shared" si="9"/>
        <v>-</v>
      </c>
      <c r="G86" s="189" t="s">
        <v>238</v>
      </c>
      <c r="H86" s="190" t="str">
        <f t="shared" si="9"/>
        <v>-</v>
      </c>
      <c r="I86" s="189" t="s">
        <v>238</v>
      </c>
      <c r="J86" s="190" t="str">
        <f t="shared" si="9"/>
        <v>-</v>
      </c>
      <c r="K86" s="189" t="s">
        <v>238</v>
      </c>
      <c r="L86" s="190" t="str">
        <f t="shared" si="10"/>
        <v>-</v>
      </c>
      <c r="M86" s="189"/>
      <c r="N86" s="190"/>
    </row>
    <row r="87" spans="1:15" ht="15.75" x14ac:dyDescent="0.25">
      <c r="B87" s="122" t="s">
        <v>32</v>
      </c>
      <c r="C87" s="191" t="s">
        <v>238</v>
      </c>
      <c r="D87" s="192" t="s">
        <v>238</v>
      </c>
      <c r="E87" s="191" t="s">
        <v>238</v>
      </c>
      <c r="F87" s="192" t="str">
        <f t="shared" si="9"/>
        <v>-</v>
      </c>
      <c r="G87" s="191" t="s">
        <v>238</v>
      </c>
      <c r="H87" s="192" t="str">
        <f t="shared" si="9"/>
        <v>-</v>
      </c>
      <c r="I87" s="191" t="s">
        <v>238</v>
      </c>
      <c r="J87" s="192" t="str">
        <f t="shared" si="9"/>
        <v>-</v>
      </c>
      <c r="K87" s="191" t="s">
        <v>238</v>
      </c>
      <c r="L87" s="192" t="str">
        <f t="shared" si="10"/>
        <v>-</v>
      </c>
      <c r="M87" s="191" t="s">
        <v>238</v>
      </c>
      <c r="N87" s="192" t="s">
        <v>238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7.2713903743315509</v>
      </c>
      <c r="D97" s="190">
        <v>-2.0853849258399748</v>
      </c>
      <c r="E97" s="189" t="s">
        <v>238</v>
      </c>
      <c r="F97" s="190" t="str">
        <f t="shared" ref="F97:J109" si="12">IFERROR(E97-C97,"-")</f>
        <v>-</v>
      </c>
      <c r="G97" s="189" t="s">
        <v>238</v>
      </c>
      <c r="H97" s="190" t="str">
        <f t="shared" si="12"/>
        <v>-</v>
      </c>
      <c r="I97" s="189" t="s">
        <v>238</v>
      </c>
      <c r="J97" s="190" t="str">
        <f t="shared" si="12"/>
        <v>-</v>
      </c>
      <c r="K97" s="189" t="s">
        <v>238</v>
      </c>
      <c r="L97" s="190" t="str">
        <f t="shared" ref="L97:L109" si="13">IFERROR(K97-I97,"-")</f>
        <v>-</v>
      </c>
      <c r="M97" s="189" t="s">
        <v>238</v>
      </c>
      <c r="N97" s="190" t="str">
        <f>IFERROR(M97-K97,"-")</f>
        <v>-</v>
      </c>
    </row>
    <row r="98" spans="2:14" x14ac:dyDescent="0.25">
      <c r="B98" s="119" t="s">
        <v>75</v>
      </c>
      <c r="C98" s="189">
        <v>4.04</v>
      </c>
      <c r="D98" s="190">
        <v>-6.5272131147540984</v>
      </c>
      <c r="E98" s="189" t="s">
        <v>238</v>
      </c>
      <c r="F98" s="190" t="str">
        <f t="shared" si="12"/>
        <v>-</v>
      </c>
      <c r="G98" s="189" t="s">
        <v>238</v>
      </c>
      <c r="H98" s="190" t="str">
        <f t="shared" si="12"/>
        <v>-</v>
      </c>
      <c r="I98" s="189" t="s">
        <v>238</v>
      </c>
      <c r="J98" s="190" t="str">
        <f t="shared" si="12"/>
        <v>-</v>
      </c>
      <c r="K98" s="189" t="s">
        <v>238</v>
      </c>
      <c r="L98" s="190" t="str">
        <f t="shared" si="13"/>
        <v>-</v>
      </c>
      <c r="M98" s="189" t="s">
        <v>238</v>
      </c>
      <c r="N98" s="190" t="str">
        <f t="shared" ref="N98:N103" si="14">IFERROR(M98-K98,"-")</f>
        <v>-</v>
      </c>
    </row>
    <row r="99" spans="2:14" x14ac:dyDescent="0.25">
      <c r="B99" s="119" t="s">
        <v>77</v>
      </c>
      <c r="C99" s="189">
        <v>7.790909090909091</v>
      </c>
      <c r="D99" s="190">
        <v>-2.1011961722488035</v>
      </c>
      <c r="E99" s="189" t="s">
        <v>238</v>
      </c>
      <c r="F99" s="190" t="str">
        <f t="shared" si="12"/>
        <v>-</v>
      </c>
      <c r="G99" s="189" t="s">
        <v>238</v>
      </c>
      <c r="H99" s="190" t="str">
        <f t="shared" si="12"/>
        <v>-</v>
      </c>
      <c r="I99" s="189" t="s">
        <v>238</v>
      </c>
      <c r="J99" s="190" t="str">
        <f t="shared" si="12"/>
        <v>-</v>
      </c>
      <c r="K99" s="189" t="s">
        <v>238</v>
      </c>
      <c r="L99" s="190" t="str">
        <f t="shared" si="13"/>
        <v>-</v>
      </c>
      <c r="M99" s="189" t="s">
        <v>238</v>
      </c>
      <c r="N99" s="190" t="str">
        <f t="shared" si="14"/>
        <v>-</v>
      </c>
    </row>
    <row r="100" spans="2:14" x14ac:dyDescent="0.25">
      <c r="B100" s="119" t="s">
        <v>79</v>
      </c>
      <c r="C100" s="189" t="s">
        <v>238</v>
      </c>
      <c r="D100" s="190" t="s">
        <v>238</v>
      </c>
      <c r="E100" s="189" t="s">
        <v>238</v>
      </c>
      <c r="F100" s="190" t="str">
        <f t="shared" si="12"/>
        <v>-</v>
      </c>
      <c r="G100" s="189" t="s">
        <v>238</v>
      </c>
      <c r="H100" s="190" t="str">
        <f t="shared" si="12"/>
        <v>-</v>
      </c>
      <c r="I100" s="189" t="s">
        <v>238</v>
      </c>
      <c r="J100" s="190" t="str">
        <f t="shared" si="12"/>
        <v>-</v>
      </c>
      <c r="K100" s="189" t="s">
        <v>238</v>
      </c>
      <c r="L100" s="190" t="str">
        <f t="shared" si="13"/>
        <v>-</v>
      </c>
      <c r="M100" s="189" t="s">
        <v>238</v>
      </c>
      <c r="N100" s="190" t="str">
        <f t="shared" si="14"/>
        <v>-</v>
      </c>
    </row>
    <row r="101" spans="2:14" x14ac:dyDescent="0.25">
      <c r="B101" s="119" t="s">
        <v>81</v>
      </c>
      <c r="C101" s="189" t="s">
        <v>238</v>
      </c>
      <c r="D101" s="190" t="s">
        <v>238</v>
      </c>
      <c r="E101" s="189" t="s">
        <v>238</v>
      </c>
      <c r="F101" s="190" t="str">
        <f t="shared" si="12"/>
        <v>-</v>
      </c>
      <c r="G101" s="189" t="s">
        <v>238</v>
      </c>
      <c r="H101" s="190" t="str">
        <f t="shared" si="12"/>
        <v>-</v>
      </c>
      <c r="I101" s="189" t="s">
        <v>238</v>
      </c>
      <c r="J101" s="190" t="str">
        <f t="shared" si="12"/>
        <v>-</v>
      </c>
      <c r="K101" s="189" t="s">
        <v>238</v>
      </c>
      <c r="L101" s="190" t="str">
        <f t="shared" si="13"/>
        <v>-</v>
      </c>
      <c r="M101" s="189" t="s">
        <v>238</v>
      </c>
      <c r="N101" s="190" t="str">
        <f t="shared" si="14"/>
        <v>-</v>
      </c>
    </row>
    <row r="102" spans="2:14" x14ac:dyDescent="0.25">
      <c r="B102" s="119" t="s">
        <v>83</v>
      </c>
      <c r="C102" s="189" t="s">
        <v>238</v>
      </c>
      <c r="D102" s="190" t="s">
        <v>238</v>
      </c>
      <c r="E102" s="189" t="s">
        <v>238</v>
      </c>
      <c r="F102" s="190" t="str">
        <f t="shared" si="12"/>
        <v>-</v>
      </c>
      <c r="G102" s="189" t="s">
        <v>238</v>
      </c>
      <c r="H102" s="190" t="str">
        <f t="shared" si="12"/>
        <v>-</v>
      </c>
      <c r="I102" s="189" t="s">
        <v>238</v>
      </c>
      <c r="J102" s="190" t="str">
        <f t="shared" si="12"/>
        <v>-</v>
      </c>
      <c r="K102" s="189" t="s">
        <v>238</v>
      </c>
      <c r="L102" s="190" t="str">
        <f t="shared" si="13"/>
        <v>-</v>
      </c>
      <c r="M102" s="189" t="s">
        <v>238</v>
      </c>
      <c r="N102" s="190" t="str">
        <f t="shared" si="14"/>
        <v>-</v>
      </c>
    </row>
    <row r="103" spans="2:14" x14ac:dyDescent="0.25">
      <c r="B103" s="119" t="s">
        <v>85</v>
      </c>
      <c r="C103" s="189" t="s">
        <v>238</v>
      </c>
      <c r="D103" s="190" t="s">
        <v>238</v>
      </c>
      <c r="E103" s="189" t="s">
        <v>238</v>
      </c>
      <c r="F103" s="190" t="str">
        <f t="shared" si="12"/>
        <v>-</v>
      </c>
      <c r="G103" s="189" t="s">
        <v>238</v>
      </c>
      <c r="H103" s="190" t="str">
        <f t="shared" si="12"/>
        <v>-</v>
      </c>
      <c r="I103" s="189" t="s">
        <v>238</v>
      </c>
      <c r="J103" s="190" t="str">
        <f t="shared" si="12"/>
        <v>-</v>
      </c>
      <c r="K103" s="189" t="s">
        <v>238</v>
      </c>
      <c r="L103" s="190" t="str">
        <f t="shared" si="13"/>
        <v>-</v>
      </c>
      <c r="M103" s="189" t="s">
        <v>238</v>
      </c>
      <c r="N103" s="190" t="str">
        <f t="shared" si="14"/>
        <v>-</v>
      </c>
    </row>
    <row r="104" spans="2:14" x14ac:dyDescent="0.25">
      <c r="B104" s="119" t="s">
        <v>87</v>
      </c>
      <c r="C104" s="189" t="s">
        <v>238</v>
      </c>
      <c r="D104" s="190" t="s">
        <v>238</v>
      </c>
      <c r="E104" s="189" t="s">
        <v>238</v>
      </c>
      <c r="F104" s="190" t="str">
        <f t="shared" si="12"/>
        <v>-</v>
      </c>
      <c r="G104" s="189" t="s">
        <v>238</v>
      </c>
      <c r="H104" s="190" t="str">
        <f t="shared" si="12"/>
        <v>-</v>
      </c>
      <c r="I104" s="189" t="s">
        <v>238</v>
      </c>
      <c r="J104" s="190" t="str">
        <f t="shared" si="12"/>
        <v>-</v>
      </c>
      <c r="K104" s="189" t="s">
        <v>238</v>
      </c>
      <c r="L104" s="190" t="str">
        <f t="shared" si="13"/>
        <v>-</v>
      </c>
      <c r="M104" s="189"/>
      <c r="N104" s="190"/>
    </row>
    <row r="105" spans="2:14" x14ac:dyDescent="0.25">
      <c r="B105" s="119" t="s">
        <v>89</v>
      </c>
      <c r="C105" s="189" t="s">
        <v>238</v>
      </c>
      <c r="D105" s="190" t="s">
        <v>238</v>
      </c>
      <c r="E105" s="189" t="s">
        <v>238</v>
      </c>
      <c r="F105" s="190" t="str">
        <f t="shared" si="12"/>
        <v>-</v>
      </c>
      <c r="G105" s="189" t="s">
        <v>238</v>
      </c>
      <c r="H105" s="190" t="str">
        <f t="shared" si="12"/>
        <v>-</v>
      </c>
      <c r="I105" s="189" t="s">
        <v>238</v>
      </c>
      <c r="J105" s="190" t="str">
        <f t="shared" si="12"/>
        <v>-</v>
      </c>
      <c r="K105" s="189" t="s">
        <v>238</v>
      </c>
      <c r="L105" s="190" t="str">
        <f t="shared" si="13"/>
        <v>-</v>
      </c>
      <c r="M105" s="189"/>
      <c r="N105" s="190"/>
    </row>
    <row r="106" spans="2:14" x14ac:dyDescent="0.25">
      <c r="B106" s="119" t="s">
        <v>91</v>
      </c>
      <c r="C106" s="189" t="s">
        <v>238</v>
      </c>
      <c r="D106" s="190" t="s">
        <v>238</v>
      </c>
      <c r="E106" s="189" t="s">
        <v>238</v>
      </c>
      <c r="F106" s="190" t="str">
        <f t="shared" si="12"/>
        <v>-</v>
      </c>
      <c r="G106" s="189" t="s">
        <v>238</v>
      </c>
      <c r="H106" s="190" t="str">
        <f t="shared" si="12"/>
        <v>-</v>
      </c>
      <c r="I106" s="189" t="s">
        <v>238</v>
      </c>
      <c r="J106" s="190" t="str">
        <f t="shared" si="12"/>
        <v>-</v>
      </c>
      <c r="K106" s="189" t="s">
        <v>238</v>
      </c>
      <c r="L106" s="190" t="str">
        <f t="shared" si="13"/>
        <v>-</v>
      </c>
      <c r="M106" s="189"/>
      <c r="N106" s="190"/>
    </row>
    <row r="107" spans="2:14" x14ac:dyDescent="0.25">
      <c r="B107" s="119" t="s">
        <v>93</v>
      </c>
      <c r="C107" s="189" t="s">
        <v>238</v>
      </c>
      <c r="D107" s="190" t="s">
        <v>238</v>
      </c>
      <c r="E107" s="189" t="s">
        <v>238</v>
      </c>
      <c r="F107" s="190" t="str">
        <f t="shared" si="12"/>
        <v>-</v>
      </c>
      <c r="G107" s="189" t="s">
        <v>238</v>
      </c>
      <c r="H107" s="190" t="str">
        <f t="shared" si="12"/>
        <v>-</v>
      </c>
      <c r="I107" s="189" t="s">
        <v>238</v>
      </c>
      <c r="J107" s="190" t="str">
        <f t="shared" si="12"/>
        <v>-</v>
      </c>
      <c r="K107" s="189" t="s">
        <v>238</v>
      </c>
      <c r="L107" s="190" t="str">
        <f t="shared" si="13"/>
        <v>-</v>
      </c>
      <c r="M107" s="189"/>
      <c r="N107" s="190"/>
    </row>
    <row r="108" spans="2:14" x14ac:dyDescent="0.25">
      <c r="B108" s="119" t="s">
        <v>95</v>
      </c>
      <c r="C108" s="189" t="s">
        <v>238</v>
      </c>
      <c r="D108" s="190" t="s">
        <v>238</v>
      </c>
      <c r="E108" s="189" t="s">
        <v>238</v>
      </c>
      <c r="F108" s="190" t="str">
        <f t="shared" si="12"/>
        <v>-</v>
      </c>
      <c r="G108" s="189" t="s">
        <v>238</v>
      </c>
      <c r="H108" s="190" t="str">
        <f t="shared" si="12"/>
        <v>-</v>
      </c>
      <c r="I108" s="189" t="s">
        <v>238</v>
      </c>
      <c r="J108" s="190" t="str">
        <f t="shared" si="12"/>
        <v>-</v>
      </c>
      <c r="K108" s="189" t="s">
        <v>238</v>
      </c>
      <c r="L108" s="190" t="str">
        <f t="shared" si="13"/>
        <v>-</v>
      </c>
      <c r="M108" s="189"/>
      <c r="N108" s="190"/>
    </row>
    <row r="109" spans="2:14" ht="15.75" x14ac:dyDescent="0.25">
      <c r="B109" s="122" t="s">
        <v>32</v>
      </c>
      <c r="C109" s="191">
        <v>5.98615548455804</v>
      </c>
      <c r="D109" s="192">
        <v>-0.72319703342757169</v>
      </c>
      <c r="E109" s="191" t="s">
        <v>238</v>
      </c>
      <c r="F109" s="192" t="str">
        <f t="shared" si="12"/>
        <v>-</v>
      </c>
      <c r="G109" s="191" t="s">
        <v>238</v>
      </c>
      <c r="H109" s="192" t="str">
        <f t="shared" si="12"/>
        <v>-</v>
      </c>
      <c r="I109" s="191" t="s">
        <v>238</v>
      </c>
      <c r="J109" s="192" t="str">
        <f t="shared" si="12"/>
        <v>-</v>
      </c>
      <c r="K109" s="191" t="s">
        <v>238</v>
      </c>
      <c r="L109" s="192" t="str">
        <f t="shared" si="13"/>
        <v>-</v>
      </c>
      <c r="M109" s="191" t="s">
        <v>238</v>
      </c>
      <c r="N109" s="192" t="s">
        <v>238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3A779-09BE-4B0A-A3B8-082E86A4C8D1}">
  <sheetPr>
    <tabColor rgb="FF7030A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63EE3-6D2B-49A2-9631-A0FE09C2EDCF}">
  <sheetPr>
    <tabColor rgb="FFAC75D5"/>
  </sheetPr>
  <dimension ref="A1:AC112"/>
  <sheetViews>
    <sheetView showGridLines="0" topLeftCell="E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152</v>
      </c>
    </row>
    <row r="2" spans="1:16" ht="18.75" x14ac:dyDescent="0.3">
      <c r="D2" s="197" t="s">
        <v>153</v>
      </c>
    </row>
    <row r="4" spans="1:16" ht="48.75" customHeight="1" thickBot="1" x14ac:dyDescent="0.3">
      <c r="B4" s="283" t="s">
        <v>308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154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155</v>
      </c>
    </row>
    <row r="6" spans="1:16" ht="22.5" thickTop="1" thickBot="1" x14ac:dyDescent="0.3">
      <c r="B6" s="111"/>
      <c r="C6" s="305" t="s">
        <v>156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0.60499999999999998</v>
      </c>
      <c r="D9" s="121">
        <v>-0.14013644115974988</v>
      </c>
      <c r="E9" s="198">
        <v>0.1981</v>
      </c>
      <c r="F9" s="121">
        <f t="shared" ref="F9:L21" si="0">IFERROR(E9/C9-1,"-")</f>
        <v>-0.67256198347107432</v>
      </c>
      <c r="G9" s="198">
        <v>0.56000000000000005</v>
      </c>
      <c r="H9" s="121">
        <f t="shared" si="0"/>
        <v>1.8268551236749118</v>
      </c>
      <c r="I9" s="198">
        <v>0.63600000000000001</v>
      </c>
      <c r="J9" s="121">
        <f t="shared" si="0"/>
        <v>0.13571428571428568</v>
      </c>
      <c r="K9" s="198">
        <v>0.75329999999999997</v>
      </c>
      <c r="L9" s="121">
        <f t="shared" si="0"/>
        <v>0.18443396226415087</v>
      </c>
      <c r="M9" s="198">
        <v>0.74019999999999997</v>
      </c>
      <c r="N9" s="121">
        <f t="shared" ref="N9:N15" si="1">IFERROR(M9/K9-1,"-")</f>
        <v>-1.7390150006637461E-2</v>
      </c>
    </row>
    <row r="10" spans="1:16" x14ac:dyDescent="0.25">
      <c r="A10" s="1" t="s">
        <v>74</v>
      </c>
      <c r="B10" s="119" t="s">
        <v>75</v>
      </c>
      <c r="C10" s="198">
        <v>0.62680000000000002</v>
      </c>
      <c r="D10" s="121">
        <v>-5.2372639263608134E-3</v>
      </c>
      <c r="E10" s="198">
        <v>0.14859999999999998</v>
      </c>
      <c r="F10" s="121">
        <f t="shared" si="0"/>
        <v>-0.76292278238672628</v>
      </c>
      <c r="G10" s="198">
        <v>0.58860000000000001</v>
      </c>
      <c r="H10" s="121">
        <f t="shared" si="0"/>
        <v>2.960969044414536</v>
      </c>
      <c r="I10" s="198">
        <v>0.63369999999999993</v>
      </c>
      <c r="J10" s="121">
        <f t="shared" si="0"/>
        <v>7.6622494053686596E-2</v>
      </c>
      <c r="K10" s="198">
        <v>0.70550000000000002</v>
      </c>
      <c r="L10" s="121">
        <f t="shared" si="0"/>
        <v>0.11330282468044839</v>
      </c>
      <c r="M10" s="198">
        <v>0.70010000000000006</v>
      </c>
      <c r="N10" s="121">
        <f t="shared" si="1"/>
        <v>-7.6541459957476521E-3</v>
      </c>
    </row>
    <row r="11" spans="1:16" x14ac:dyDescent="0.25">
      <c r="A11" s="1" t="s">
        <v>76</v>
      </c>
      <c r="B11" s="119" t="s">
        <v>77</v>
      </c>
      <c r="C11" s="198">
        <v>0.35499999999999998</v>
      </c>
      <c r="D11" s="121">
        <v>-0.48558179973916826</v>
      </c>
      <c r="E11" s="198">
        <v>0.25969999999999999</v>
      </c>
      <c r="F11" s="121">
        <f t="shared" si="0"/>
        <v>-0.26845070422535211</v>
      </c>
      <c r="G11" s="198">
        <v>0.65049999999999997</v>
      </c>
      <c r="H11" s="121">
        <f t="shared" si="0"/>
        <v>1.5048132460531383</v>
      </c>
      <c r="I11" s="198">
        <v>0.6462</v>
      </c>
      <c r="J11" s="121">
        <f t="shared" si="0"/>
        <v>-6.610299769408079E-3</v>
      </c>
      <c r="K11" s="198">
        <v>0.73560000000000003</v>
      </c>
      <c r="L11" s="121">
        <f t="shared" si="0"/>
        <v>0.13834726090993499</v>
      </c>
      <c r="M11" s="198">
        <v>0.62880000000000003</v>
      </c>
      <c r="N11" s="121">
        <f t="shared" si="1"/>
        <v>-0.14518760195758562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0.249</v>
      </c>
      <c r="F12" s="121" t="str">
        <f t="shared" si="0"/>
        <v>-</v>
      </c>
      <c r="G12" s="198">
        <v>0.47840000000000005</v>
      </c>
      <c r="H12" s="121">
        <f t="shared" si="0"/>
        <v>0.92128514056224908</v>
      </c>
      <c r="I12" s="198">
        <v>0.47939999999999999</v>
      </c>
      <c r="J12" s="121">
        <f t="shared" si="0"/>
        <v>2.0903010033443969E-3</v>
      </c>
      <c r="K12" s="198">
        <v>0.53310000000000002</v>
      </c>
      <c r="L12" s="121">
        <f t="shared" si="0"/>
        <v>0.11201501877346698</v>
      </c>
      <c r="M12" s="198">
        <v>0.50619999999999998</v>
      </c>
      <c r="N12" s="121">
        <f t="shared" si="1"/>
        <v>-5.0459576064528333E-2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0.2223</v>
      </c>
      <c r="F13" s="121" t="str">
        <f t="shared" si="0"/>
        <v>-</v>
      </c>
      <c r="G13" s="198">
        <v>0.42420000000000002</v>
      </c>
      <c r="H13" s="121">
        <f t="shared" si="0"/>
        <v>0.90823211875843457</v>
      </c>
      <c r="I13" s="198">
        <v>0.37990000000000002</v>
      </c>
      <c r="J13" s="121">
        <f t="shared" si="0"/>
        <v>-0.10443187175860447</v>
      </c>
      <c r="K13" s="198">
        <v>0.27649999999999997</v>
      </c>
      <c r="L13" s="121">
        <f t="shared" si="0"/>
        <v>-0.2721768886549093</v>
      </c>
      <c r="M13" s="198">
        <v>0.35389999999999999</v>
      </c>
      <c r="N13" s="121">
        <f t="shared" si="1"/>
        <v>0.27992766726943952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0.23989999999999997</v>
      </c>
      <c r="F14" s="121" t="str">
        <f t="shared" si="0"/>
        <v>-</v>
      </c>
      <c r="G14" s="198">
        <v>0.46659999999999996</v>
      </c>
      <c r="H14" s="121">
        <f t="shared" si="0"/>
        <v>0.94497707378074192</v>
      </c>
      <c r="I14" s="198">
        <v>0.40689999999999998</v>
      </c>
      <c r="J14" s="121">
        <f t="shared" si="0"/>
        <v>-0.12794684954993563</v>
      </c>
      <c r="K14" s="198">
        <v>0.53659999999999997</v>
      </c>
      <c r="L14" s="121">
        <f t="shared" si="0"/>
        <v>0.31875153600393213</v>
      </c>
      <c r="M14" s="198">
        <v>0.63619999999999999</v>
      </c>
      <c r="N14" s="121">
        <f t="shared" si="1"/>
        <v>0.18561311964219174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0.34950000000000003</v>
      </c>
      <c r="F15" s="121" t="str">
        <f t="shared" si="0"/>
        <v>-</v>
      </c>
      <c r="G15" s="198">
        <v>0.43840000000000001</v>
      </c>
      <c r="H15" s="121">
        <f t="shared" si="0"/>
        <v>0.25436337625178829</v>
      </c>
      <c r="I15" s="198">
        <v>0.44450000000000001</v>
      </c>
      <c r="J15" s="121">
        <f t="shared" si="0"/>
        <v>1.3914233576642232E-2</v>
      </c>
      <c r="K15" s="198">
        <v>0.44259999999999999</v>
      </c>
      <c r="L15" s="121">
        <f t="shared" si="0"/>
        <v>-4.2744656917885759E-3</v>
      </c>
      <c r="M15" s="198">
        <v>0.4632</v>
      </c>
      <c r="N15" s="121">
        <f t="shared" si="1"/>
        <v>4.6543154089471406E-2</v>
      </c>
    </row>
    <row r="16" spans="1:16" x14ac:dyDescent="0.25">
      <c r="A16" s="1" t="s">
        <v>86</v>
      </c>
      <c r="B16" s="119" t="s">
        <v>87</v>
      </c>
      <c r="C16" s="198">
        <v>0.37790000000000001</v>
      </c>
      <c r="D16" s="121">
        <v>-0.20458850768259307</v>
      </c>
      <c r="E16" s="198">
        <v>0.42659999999999998</v>
      </c>
      <c r="F16" s="121">
        <f t="shared" si="0"/>
        <v>0.12887007144747287</v>
      </c>
      <c r="G16" s="198">
        <v>0.56740000000000002</v>
      </c>
      <c r="H16" s="121">
        <f t="shared" si="0"/>
        <v>0.33005157055789969</v>
      </c>
      <c r="I16" s="198">
        <v>0.44319999999999998</v>
      </c>
      <c r="J16" s="121">
        <f t="shared" si="0"/>
        <v>-0.21889319703912591</v>
      </c>
      <c r="K16" s="198">
        <v>0.58899999999999997</v>
      </c>
      <c r="L16" s="121">
        <f t="shared" si="0"/>
        <v>0.32897111913357402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0.1106</v>
      </c>
      <c r="D17" s="121">
        <v>-0.8171598611340718</v>
      </c>
      <c r="E17" s="198">
        <v>0.50350000000000006</v>
      </c>
      <c r="F17" s="121">
        <f t="shared" si="0"/>
        <v>3.5524412296564201</v>
      </c>
      <c r="G17" s="198">
        <v>0.50549999999999995</v>
      </c>
      <c r="H17" s="121">
        <f t="shared" si="0"/>
        <v>3.9721946375370631E-3</v>
      </c>
      <c r="I17" s="198">
        <v>0.502</v>
      </c>
      <c r="J17" s="121">
        <f t="shared" si="0"/>
        <v>-6.923837784371778E-3</v>
      </c>
      <c r="K17" s="198">
        <v>0.64379999999999993</v>
      </c>
      <c r="L17" s="121">
        <f t="shared" si="0"/>
        <v>0.28247011952191214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0.1152</v>
      </c>
      <c r="D18" s="121">
        <v>-0.78362133734034556</v>
      </c>
      <c r="E18" s="198">
        <v>0.58409999999999995</v>
      </c>
      <c r="F18" s="121">
        <f t="shared" si="0"/>
        <v>4.0703125</v>
      </c>
      <c r="G18" s="198">
        <v>0.52579999999999993</v>
      </c>
      <c r="H18" s="121">
        <f t="shared" si="0"/>
        <v>-9.9811676082862566E-2</v>
      </c>
      <c r="I18" s="198">
        <v>0.63</v>
      </c>
      <c r="J18" s="121">
        <f t="shared" si="0"/>
        <v>0.19817421072651209</v>
      </c>
      <c r="K18" s="198">
        <v>0.63259999999999994</v>
      </c>
      <c r="L18" s="121">
        <f t="shared" si="0"/>
        <v>4.1269841269839791E-3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0.25659999999999999</v>
      </c>
      <c r="D19" s="121">
        <v>-0.61900519673348176</v>
      </c>
      <c r="E19" s="198">
        <v>0.68409999999999993</v>
      </c>
      <c r="F19" s="121">
        <f t="shared" si="0"/>
        <v>1.6660171473109897</v>
      </c>
      <c r="G19" s="198">
        <v>0.60350000000000004</v>
      </c>
      <c r="H19" s="121">
        <f t="shared" si="0"/>
        <v>-0.1178190323052184</v>
      </c>
      <c r="I19" s="198">
        <v>0.73450000000000004</v>
      </c>
      <c r="J19" s="121">
        <f t="shared" si="0"/>
        <v>0.21706710853355426</v>
      </c>
      <c r="K19" s="198">
        <v>0.58279999999999998</v>
      </c>
      <c r="L19" s="121">
        <f t="shared" si="0"/>
        <v>-0.2065350578624916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0.20100000000000001</v>
      </c>
      <c r="D20" s="121">
        <v>-0.68064823641563388</v>
      </c>
      <c r="E20" s="198">
        <v>0.59650000000000003</v>
      </c>
      <c r="F20" s="121">
        <f t="shared" si="0"/>
        <v>1.9676616915422884</v>
      </c>
      <c r="G20" s="198">
        <v>0.6391</v>
      </c>
      <c r="H20" s="121">
        <f t="shared" si="0"/>
        <v>7.1416596814752653E-2</v>
      </c>
      <c r="I20" s="198">
        <v>0.70480000000000009</v>
      </c>
      <c r="J20" s="121">
        <f t="shared" si="0"/>
        <v>0.10280081364418736</v>
      </c>
      <c r="K20" s="198">
        <v>0.65489999999999993</v>
      </c>
      <c r="L20" s="121">
        <f t="shared" si="0"/>
        <v>-7.080022701475619E-2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0.42174668708366447</v>
      </c>
      <c r="D21" s="124">
        <v>-0.26108511772244281</v>
      </c>
      <c r="E21" s="200">
        <v>0.40408330264719122</v>
      </c>
      <c r="F21" s="124">
        <f t="shared" si="0"/>
        <v>-4.1881501331080373E-2</v>
      </c>
      <c r="G21" s="200">
        <v>0.53778304538949095</v>
      </c>
      <c r="H21" s="124">
        <f t="shared" si="0"/>
        <v>0.33087173329464248</v>
      </c>
      <c r="I21" s="200">
        <v>0.55454348826086564</v>
      </c>
      <c r="J21" s="124">
        <f t="shared" si="0"/>
        <v>3.1165807503722665E-2</v>
      </c>
      <c r="K21" s="200">
        <v>0.59082327086406716</v>
      </c>
      <c r="L21" s="124">
        <f t="shared" si="0"/>
        <v>6.5422790766113792E-2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157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158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0.54820000000000002</v>
      </c>
      <c r="D31" s="121"/>
      <c r="E31" s="198">
        <v>0.1981</v>
      </c>
      <c r="F31" s="121">
        <f t="shared" ref="F31:J43" si="2">IFERROR(E31/C31-1,"-")</f>
        <v>-0.63863553447646848</v>
      </c>
      <c r="G31" s="198">
        <v>0.56000000000000005</v>
      </c>
      <c r="H31" s="121">
        <f t="shared" si="2"/>
        <v>1.8268551236749118</v>
      </c>
      <c r="I31" s="198">
        <v>0.62919999999999998</v>
      </c>
      <c r="J31" s="121">
        <f t="shared" si="2"/>
        <v>0.12357142857142844</v>
      </c>
      <c r="K31" s="198">
        <v>0.75120000000000009</v>
      </c>
      <c r="L31" s="121">
        <f t="shared" ref="L31:L43" si="3">IFERROR(K31/I31-1,"-")</f>
        <v>0.19389701207883037</v>
      </c>
      <c r="M31" s="198">
        <v>0.74280000000000002</v>
      </c>
      <c r="N31" s="121">
        <f t="shared" ref="N31:N37" si="4">IFERROR(M31/K31-1,"-")</f>
        <v>-1.1182108626198173E-2</v>
      </c>
    </row>
    <row r="32" spans="1:29" x14ac:dyDescent="0.25">
      <c r="B32" s="119" t="s">
        <v>75</v>
      </c>
      <c r="C32" s="198">
        <v>0.64469999999999994</v>
      </c>
      <c r="D32" s="121"/>
      <c r="E32" s="198">
        <v>0.14859999999999998</v>
      </c>
      <c r="F32" s="121">
        <f t="shared" si="2"/>
        <v>-0.7695051962152939</v>
      </c>
      <c r="G32" s="198">
        <v>0.58860000000000001</v>
      </c>
      <c r="H32" s="121">
        <f t="shared" si="2"/>
        <v>2.960969044414536</v>
      </c>
      <c r="I32" s="198">
        <v>0.62840000000000007</v>
      </c>
      <c r="J32" s="121">
        <f t="shared" si="2"/>
        <v>6.7618076792388848E-2</v>
      </c>
      <c r="K32" s="198">
        <v>0.72860000000000003</v>
      </c>
      <c r="L32" s="121">
        <f t="shared" si="3"/>
        <v>0.15945257797581158</v>
      </c>
      <c r="M32" s="198">
        <v>0.69830000000000003</v>
      </c>
      <c r="N32" s="121">
        <f t="shared" si="4"/>
        <v>-4.1586604446884445E-2</v>
      </c>
    </row>
    <row r="33" spans="2:16" x14ac:dyDescent="0.25">
      <c r="B33" s="119" t="s">
        <v>77</v>
      </c>
      <c r="C33" s="198">
        <v>0.34350000000000003</v>
      </c>
      <c r="D33" s="121"/>
      <c r="E33" s="198">
        <v>0.25969999999999999</v>
      </c>
      <c r="F33" s="121">
        <f t="shared" si="2"/>
        <v>-0.24395924308588079</v>
      </c>
      <c r="G33" s="198">
        <v>0.65049999999999997</v>
      </c>
      <c r="H33" s="121">
        <f t="shared" si="2"/>
        <v>1.5048132460531383</v>
      </c>
      <c r="I33" s="198">
        <v>0.64529999999999998</v>
      </c>
      <c r="J33" s="121">
        <f t="shared" si="2"/>
        <v>-7.9938508839354494E-3</v>
      </c>
      <c r="K33" s="198">
        <v>0.73140000000000005</v>
      </c>
      <c r="L33" s="121">
        <f t="shared" si="3"/>
        <v>0.13342631334263144</v>
      </c>
      <c r="M33" s="198">
        <v>0.62770000000000004</v>
      </c>
      <c r="N33" s="121">
        <f t="shared" si="4"/>
        <v>-0.14178288214383372</v>
      </c>
    </row>
    <row r="34" spans="2:16" x14ac:dyDescent="0.25">
      <c r="B34" s="119" t="s">
        <v>79</v>
      </c>
      <c r="C34" s="198">
        <v>0</v>
      </c>
      <c r="D34" s="121"/>
      <c r="E34" s="198">
        <v>0.249</v>
      </c>
      <c r="F34" s="121" t="str">
        <f t="shared" si="2"/>
        <v>-</v>
      </c>
      <c r="G34" s="198">
        <v>0.47840000000000005</v>
      </c>
      <c r="H34" s="121">
        <f t="shared" si="2"/>
        <v>0.92128514056224908</v>
      </c>
      <c r="I34" s="198">
        <v>0.47350000000000003</v>
      </c>
      <c r="J34" s="121">
        <f t="shared" si="2"/>
        <v>-1.0242474916387967E-2</v>
      </c>
      <c r="K34" s="198">
        <v>0.53060000000000007</v>
      </c>
      <c r="L34" s="121">
        <f t="shared" si="3"/>
        <v>0.12059134107708558</v>
      </c>
      <c r="M34" s="198">
        <v>0.50249999999999995</v>
      </c>
      <c r="N34" s="121">
        <f t="shared" si="4"/>
        <v>-5.2958914436487259E-2</v>
      </c>
    </row>
    <row r="35" spans="2:16" x14ac:dyDescent="0.25">
      <c r="B35" s="119" t="s">
        <v>81</v>
      </c>
      <c r="C35" s="198">
        <v>0</v>
      </c>
      <c r="D35" s="121"/>
      <c r="E35" s="198">
        <v>0.2223</v>
      </c>
      <c r="F35" s="121" t="str">
        <f t="shared" si="2"/>
        <v>-</v>
      </c>
      <c r="G35" s="198">
        <v>0.42420000000000002</v>
      </c>
      <c r="H35" s="121">
        <f t="shared" si="2"/>
        <v>0.90823211875843457</v>
      </c>
      <c r="I35" s="198">
        <v>0.37439999999999996</v>
      </c>
      <c r="J35" s="121">
        <f t="shared" si="2"/>
        <v>-0.11739745403111757</v>
      </c>
      <c r="K35" s="198">
        <v>0.27329999999999999</v>
      </c>
      <c r="L35" s="121">
        <f t="shared" si="3"/>
        <v>-0.27003205128205121</v>
      </c>
      <c r="M35" s="198">
        <v>0.35609999999999997</v>
      </c>
      <c r="N35" s="121">
        <f t="shared" si="4"/>
        <v>0.30296377607025238</v>
      </c>
    </row>
    <row r="36" spans="2:16" x14ac:dyDescent="0.25">
      <c r="B36" s="119" t="s">
        <v>83</v>
      </c>
      <c r="C36" s="198">
        <v>0</v>
      </c>
      <c r="D36" s="121"/>
      <c r="E36" s="198">
        <v>0.23989999999999997</v>
      </c>
      <c r="F36" s="121" t="str">
        <f t="shared" si="2"/>
        <v>-</v>
      </c>
      <c r="G36" s="198">
        <v>0.46659999999999996</v>
      </c>
      <c r="H36" s="121">
        <f t="shared" si="2"/>
        <v>0.94497707378074192</v>
      </c>
      <c r="I36" s="198">
        <v>0.40399999999999997</v>
      </c>
      <c r="J36" s="121">
        <f t="shared" si="2"/>
        <v>-0.13416202314616377</v>
      </c>
      <c r="K36" s="198">
        <v>0.54010000000000002</v>
      </c>
      <c r="L36" s="121">
        <f t="shared" si="3"/>
        <v>0.33688118811881207</v>
      </c>
      <c r="M36" s="198">
        <v>0.6462</v>
      </c>
      <c r="N36" s="121">
        <f t="shared" si="4"/>
        <v>0.19644510275874838</v>
      </c>
    </row>
    <row r="37" spans="2:16" x14ac:dyDescent="0.25">
      <c r="B37" s="119" t="s">
        <v>85</v>
      </c>
      <c r="C37" s="198">
        <v>0</v>
      </c>
      <c r="D37" s="121"/>
      <c r="E37" s="198">
        <v>0.34950000000000003</v>
      </c>
      <c r="F37" s="121" t="str">
        <f t="shared" si="2"/>
        <v>-</v>
      </c>
      <c r="G37" s="198">
        <v>0.43840000000000001</v>
      </c>
      <c r="H37" s="121">
        <f t="shared" si="2"/>
        <v>0.25436337625178829</v>
      </c>
      <c r="I37" s="198">
        <v>0.44119999999999998</v>
      </c>
      <c r="J37" s="121">
        <f t="shared" si="2"/>
        <v>6.3868613138684527E-3</v>
      </c>
      <c r="K37" s="198">
        <v>0.43619999999999998</v>
      </c>
      <c r="L37" s="121">
        <f t="shared" si="3"/>
        <v>-1.1332728921124247E-2</v>
      </c>
      <c r="M37" s="198">
        <v>0.45829999999999999</v>
      </c>
      <c r="N37" s="121">
        <f t="shared" si="4"/>
        <v>5.0664832645575419E-2</v>
      </c>
    </row>
    <row r="38" spans="2:16" x14ac:dyDescent="0.25">
      <c r="B38" s="119" t="s">
        <v>87</v>
      </c>
      <c r="C38" s="198">
        <v>0.37790000000000001</v>
      </c>
      <c r="D38" s="121"/>
      <c r="E38" s="198">
        <v>0.42659999999999998</v>
      </c>
      <c r="F38" s="121">
        <f t="shared" si="2"/>
        <v>0.12887007144747287</v>
      </c>
      <c r="G38" s="198">
        <v>0.56740000000000002</v>
      </c>
      <c r="H38" s="121">
        <f t="shared" si="2"/>
        <v>0.33005157055789969</v>
      </c>
      <c r="I38" s="198">
        <v>0.43630000000000002</v>
      </c>
      <c r="J38" s="121">
        <f t="shared" si="2"/>
        <v>-0.23105393020796616</v>
      </c>
      <c r="K38" s="198">
        <v>0.58509999999999995</v>
      </c>
      <c r="L38" s="121">
        <f t="shared" si="3"/>
        <v>0.34104973641989433</v>
      </c>
      <c r="M38" s="198"/>
      <c r="N38" s="121"/>
    </row>
    <row r="39" spans="2:16" x14ac:dyDescent="0.25">
      <c r="B39" s="119" t="s">
        <v>89</v>
      </c>
      <c r="C39" s="198">
        <v>0.1106</v>
      </c>
      <c r="D39" s="121"/>
      <c r="E39" s="198">
        <v>0.50350000000000006</v>
      </c>
      <c r="F39" s="121">
        <f t="shared" si="2"/>
        <v>3.5524412296564201</v>
      </c>
      <c r="G39" s="198">
        <v>0.50549999999999995</v>
      </c>
      <c r="H39" s="121">
        <f t="shared" si="2"/>
        <v>3.9721946375370631E-3</v>
      </c>
      <c r="I39" s="198">
        <v>0.50039999999999996</v>
      </c>
      <c r="J39" s="121">
        <f t="shared" si="2"/>
        <v>-1.0089020771513302E-2</v>
      </c>
      <c r="K39" s="198">
        <v>0.64400000000000002</v>
      </c>
      <c r="L39" s="121">
        <f t="shared" si="3"/>
        <v>0.28697042366107128</v>
      </c>
      <c r="M39" s="198"/>
      <c r="N39" s="121"/>
    </row>
    <row r="40" spans="2:16" x14ac:dyDescent="0.25">
      <c r="B40" s="119" t="s">
        <v>91</v>
      </c>
      <c r="C40" s="198">
        <v>0.1152</v>
      </c>
      <c r="D40" s="121"/>
      <c r="E40" s="198">
        <v>0.58409999999999995</v>
      </c>
      <c r="F40" s="121">
        <f t="shared" si="2"/>
        <v>4.0703125</v>
      </c>
      <c r="G40" s="198">
        <v>0.52579999999999993</v>
      </c>
      <c r="H40" s="121">
        <f t="shared" si="2"/>
        <v>-9.9811676082862566E-2</v>
      </c>
      <c r="I40" s="198">
        <v>0.62990000000000002</v>
      </c>
      <c r="J40" s="121">
        <f t="shared" si="2"/>
        <v>0.19798402434385709</v>
      </c>
      <c r="K40" s="198">
        <v>0.629</v>
      </c>
      <c r="L40" s="121">
        <f t="shared" si="3"/>
        <v>-1.4287982219399753E-3</v>
      </c>
      <c r="M40" s="198"/>
      <c r="N40" s="121"/>
    </row>
    <row r="41" spans="2:16" x14ac:dyDescent="0.25">
      <c r="B41" s="119" t="s">
        <v>93</v>
      </c>
      <c r="C41" s="198">
        <v>0.25659999999999999</v>
      </c>
      <c r="D41" s="121"/>
      <c r="E41" s="198">
        <v>0.68409999999999993</v>
      </c>
      <c r="F41" s="121">
        <f t="shared" si="2"/>
        <v>1.6660171473109897</v>
      </c>
      <c r="G41" s="198">
        <v>0.60250000000000004</v>
      </c>
      <c r="H41" s="121">
        <f t="shared" si="2"/>
        <v>-0.11928080689957599</v>
      </c>
      <c r="I41" s="198">
        <v>0.72750000000000004</v>
      </c>
      <c r="J41" s="121">
        <f t="shared" si="2"/>
        <v>0.20746887966804972</v>
      </c>
      <c r="K41" s="198">
        <v>0.57689999999999997</v>
      </c>
      <c r="L41" s="121">
        <f t="shared" si="3"/>
        <v>-0.20701030927835062</v>
      </c>
      <c r="M41" s="198"/>
      <c r="N41" s="121"/>
    </row>
    <row r="42" spans="2:16" x14ac:dyDescent="0.25">
      <c r="B42" s="119" t="s">
        <v>95</v>
      </c>
      <c r="C42" s="198">
        <v>0.20100000000000001</v>
      </c>
      <c r="D42" s="121"/>
      <c r="E42" s="198">
        <v>0.59650000000000003</v>
      </c>
      <c r="F42" s="121">
        <f t="shared" si="2"/>
        <v>1.9676616915422884</v>
      </c>
      <c r="G42" s="198">
        <v>0.63659999999999994</v>
      </c>
      <c r="H42" s="121">
        <f t="shared" si="2"/>
        <v>6.7225481978206103E-2</v>
      </c>
      <c r="I42" s="198">
        <v>0.70010000000000006</v>
      </c>
      <c r="J42" s="121">
        <f t="shared" si="2"/>
        <v>9.9748664781652785E-2</v>
      </c>
      <c r="K42" s="198">
        <v>0.65310000000000001</v>
      </c>
      <c r="L42" s="121">
        <f t="shared" si="3"/>
        <v>-6.7133266676189129E-2</v>
      </c>
      <c r="M42" s="198"/>
      <c r="N42" s="121"/>
    </row>
    <row r="43" spans="2:16" ht="15.75" x14ac:dyDescent="0.25">
      <c r="B43" s="122" t="s">
        <v>32</v>
      </c>
      <c r="C43" s="200">
        <v>0.39669184855626283</v>
      </c>
      <c r="D43" s="124"/>
      <c r="E43" s="202">
        <v>0.40408330264719122</v>
      </c>
      <c r="F43" s="124">
        <f t="shared" si="2"/>
        <v>1.8632735000301048E-2</v>
      </c>
      <c r="G43" s="202">
        <v>0.5372393247269116</v>
      </c>
      <c r="H43" s="124">
        <f t="shared" si="2"/>
        <v>0.32952616751892894</v>
      </c>
      <c r="I43" s="200">
        <v>0.55031548718710444</v>
      </c>
      <c r="J43" s="124">
        <f t="shared" si="2"/>
        <v>2.4339548239212805E-2</v>
      </c>
      <c r="K43" s="200">
        <v>0.58806038285245432</v>
      </c>
      <c r="L43" s="124">
        <f t="shared" si="3"/>
        <v>6.8587740203860159E-2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159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160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</v>
      </c>
      <c r="D53" s="121"/>
      <c r="E53" s="198">
        <v>0</v>
      </c>
      <c r="F53" s="121" t="str">
        <f t="shared" ref="F53:J65" si="5">IFERROR(E53/C53-1,"-")</f>
        <v>-</v>
      </c>
      <c r="G53" s="198">
        <v>0</v>
      </c>
      <c r="H53" s="121" t="str">
        <f t="shared" si="5"/>
        <v>-</v>
      </c>
      <c r="I53" s="198">
        <v>0</v>
      </c>
      <c r="J53" s="121" t="str">
        <f t="shared" si="5"/>
        <v>-</v>
      </c>
      <c r="K53" s="198">
        <v>0</v>
      </c>
      <c r="L53" s="121" t="str">
        <f t="shared" ref="L53:L65" si="6">IFERROR(K53/I53-1,"-")</f>
        <v>-</v>
      </c>
      <c r="M53" s="198">
        <v>0</v>
      </c>
      <c r="N53" s="121" t="str">
        <f t="shared" ref="N53:N59" si="7">IFERROR(M53/K53-1,"-")</f>
        <v>-</v>
      </c>
    </row>
    <row r="54" spans="2:16" x14ac:dyDescent="0.25">
      <c r="B54" s="119" t="s">
        <v>75</v>
      </c>
      <c r="C54" s="198">
        <v>0</v>
      </c>
      <c r="D54" s="121"/>
      <c r="E54" s="198">
        <v>0</v>
      </c>
      <c r="F54" s="121" t="str">
        <f t="shared" si="5"/>
        <v>-</v>
      </c>
      <c r="G54" s="198">
        <v>0</v>
      </c>
      <c r="H54" s="121" t="str">
        <f t="shared" si="5"/>
        <v>-</v>
      </c>
      <c r="I54" s="198">
        <v>0</v>
      </c>
      <c r="J54" s="121" t="str">
        <f t="shared" si="5"/>
        <v>-</v>
      </c>
      <c r="K54" s="198">
        <v>0</v>
      </c>
      <c r="L54" s="121" t="str">
        <f t="shared" si="6"/>
        <v>-</v>
      </c>
      <c r="M54" s="198">
        <v>0</v>
      </c>
      <c r="N54" s="121" t="str">
        <f t="shared" si="7"/>
        <v>-</v>
      </c>
    </row>
    <row r="55" spans="2:16" x14ac:dyDescent="0.25">
      <c r="B55" s="119" t="s">
        <v>77</v>
      </c>
      <c r="C55" s="198">
        <v>0</v>
      </c>
      <c r="D55" s="121"/>
      <c r="E55" s="198">
        <v>0</v>
      </c>
      <c r="F55" s="121" t="str">
        <f t="shared" si="5"/>
        <v>-</v>
      </c>
      <c r="G55" s="198">
        <v>0</v>
      </c>
      <c r="H55" s="121" t="str">
        <f t="shared" si="5"/>
        <v>-</v>
      </c>
      <c r="I55" s="198">
        <v>0</v>
      </c>
      <c r="J55" s="121" t="str">
        <f t="shared" si="5"/>
        <v>-</v>
      </c>
      <c r="K55" s="198">
        <v>0</v>
      </c>
      <c r="L55" s="121" t="str">
        <f t="shared" si="6"/>
        <v>-</v>
      </c>
      <c r="M55" s="198">
        <v>0</v>
      </c>
      <c r="N55" s="121" t="str">
        <f t="shared" si="7"/>
        <v>-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</v>
      </c>
      <c r="J56" s="121" t="str">
        <f t="shared" si="5"/>
        <v>-</v>
      </c>
      <c r="K56" s="198">
        <v>0</v>
      </c>
      <c r="L56" s="121" t="str">
        <f t="shared" si="6"/>
        <v>-</v>
      </c>
      <c r="M56" s="198">
        <v>0</v>
      </c>
      <c r="N56" s="121" t="str">
        <f t="shared" si="7"/>
        <v>-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</v>
      </c>
      <c r="J57" s="121" t="str">
        <f t="shared" si="5"/>
        <v>-</v>
      </c>
      <c r="K57" s="198">
        <v>0</v>
      </c>
      <c r="L57" s="121" t="str">
        <f t="shared" si="6"/>
        <v>-</v>
      </c>
      <c r="M57" s="198">
        <v>0</v>
      </c>
      <c r="N57" s="121" t="str">
        <f t="shared" si="7"/>
        <v>-</v>
      </c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</v>
      </c>
      <c r="J58" s="121" t="str">
        <f t="shared" si="5"/>
        <v>-</v>
      </c>
      <c r="K58" s="198">
        <v>0</v>
      </c>
      <c r="L58" s="121" t="str">
        <f t="shared" si="6"/>
        <v>-</v>
      </c>
      <c r="M58" s="198">
        <v>0</v>
      </c>
      <c r="N58" s="121" t="str">
        <f t="shared" si="7"/>
        <v>-</v>
      </c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</v>
      </c>
      <c r="J59" s="121" t="str">
        <f t="shared" si="5"/>
        <v>-</v>
      </c>
      <c r="K59" s="198">
        <v>0</v>
      </c>
      <c r="L59" s="121" t="str">
        <f t="shared" si="6"/>
        <v>-</v>
      </c>
      <c r="M59" s="198">
        <v>0</v>
      </c>
      <c r="N59" s="121" t="str">
        <f t="shared" si="7"/>
        <v>-</v>
      </c>
    </row>
    <row r="60" spans="2:16" x14ac:dyDescent="0.25">
      <c r="B60" s="119" t="s">
        <v>87</v>
      </c>
      <c r="C60" s="198">
        <v>0</v>
      </c>
      <c r="D60" s="121"/>
      <c r="E60" s="198">
        <v>0</v>
      </c>
      <c r="F60" s="121" t="str">
        <f t="shared" si="5"/>
        <v>-</v>
      </c>
      <c r="G60" s="198">
        <v>0</v>
      </c>
      <c r="H60" s="121" t="str">
        <f t="shared" si="5"/>
        <v>-</v>
      </c>
      <c r="I60" s="198">
        <v>0</v>
      </c>
      <c r="J60" s="121" t="str">
        <f t="shared" si="5"/>
        <v>-</v>
      </c>
      <c r="K60" s="198">
        <v>0</v>
      </c>
      <c r="L60" s="121" t="str">
        <f t="shared" si="6"/>
        <v>-</v>
      </c>
      <c r="M60" s="198"/>
      <c r="N60" s="121"/>
    </row>
    <row r="61" spans="2:16" x14ac:dyDescent="0.25">
      <c r="B61" s="119" t="s">
        <v>89</v>
      </c>
      <c r="C61" s="198">
        <v>0</v>
      </c>
      <c r="D61" s="121"/>
      <c r="E61" s="198">
        <v>0</v>
      </c>
      <c r="F61" s="121" t="str">
        <f t="shared" si="5"/>
        <v>-</v>
      </c>
      <c r="G61" s="198">
        <v>0</v>
      </c>
      <c r="H61" s="121" t="str">
        <f t="shared" si="5"/>
        <v>-</v>
      </c>
      <c r="I61" s="198">
        <v>0</v>
      </c>
      <c r="J61" s="121" t="str">
        <f t="shared" si="5"/>
        <v>-</v>
      </c>
      <c r="K61" s="198">
        <v>0</v>
      </c>
      <c r="L61" s="121" t="str">
        <f t="shared" si="6"/>
        <v>-</v>
      </c>
      <c r="M61" s="198"/>
      <c r="N61" s="121"/>
    </row>
    <row r="62" spans="2:16" x14ac:dyDescent="0.25">
      <c r="B62" s="119" t="s">
        <v>91</v>
      </c>
      <c r="C62" s="198">
        <v>0</v>
      </c>
      <c r="D62" s="121"/>
      <c r="E62" s="198">
        <v>0</v>
      </c>
      <c r="F62" s="121" t="str">
        <f t="shared" si="5"/>
        <v>-</v>
      </c>
      <c r="G62" s="198">
        <v>0</v>
      </c>
      <c r="H62" s="121" t="str">
        <f t="shared" si="5"/>
        <v>-</v>
      </c>
      <c r="I62" s="198">
        <v>0</v>
      </c>
      <c r="J62" s="121" t="str">
        <f t="shared" si="5"/>
        <v>-</v>
      </c>
      <c r="K62" s="198">
        <v>0</v>
      </c>
      <c r="L62" s="121" t="str">
        <f t="shared" si="6"/>
        <v>-</v>
      </c>
      <c r="M62" s="198"/>
      <c r="N62" s="121"/>
    </row>
    <row r="63" spans="2:16" x14ac:dyDescent="0.25">
      <c r="B63" s="119" t="s">
        <v>93</v>
      </c>
      <c r="C63" s="198">
        <v>0</v>
      </c>
      <c r="D63" s="121"/>
      <c r="E63" s="198">
        <v>0</v>
      </c>
      <c r="F63" s="121" t="str">
        <f t="shared" si="5"/>
        <v>-</v>
      </c>
      <c r="G63" s="198">
        <v>0</v>
      </c>
      <c r="H63" s="121" t="str">
        <f t="shared" si="5"/>
        <v>-</v>
      </c>
      <c r="I63" s="198">
        <v>0</v>
      </c>
      <c r="J63" s="121" t="str">
        <f t="shared" si="5"/>
        <v>-</v>
      </c>
      <c r="K63" s="198">
        <v>0</v>
      </c>
      <c r="L63" s="121" t="str">
        <f t="shared" si="6"/>
        <v>-</v>
      </c>
      <c r="M63" s="198"/>
      <c r="N63" s="121"/>
    </row>
    <row r="64" spans="2:16" x14ac:dyDescent="0.25">
      <c r="B64" s="119" t="s">
        <v>95</v>
      </c>
      <c r="C64" s="198">
        <v>0</v>
      </c>
      <c r="D64" s="121"/>
      <c r="E64" s="198">
        <v>0</v>
      </c>
      <c r="F64" s="121" t="str">
        <f t="shared" si="5"/>
        <v>-</v>
      </c>
      <c r="G64" s="198">
        <v>0</v>
      </c>
      <c r="H64" s="121" t="str">
        <f t="shared" si="5"/>
        <v>-</v>
      </c>
      <c r="I64" s="198">
        <v>0</v>
      </c>
      <c r="J64" s="121" t="str">
        <f t="shared" si="5"/>
        <v>-</v>
      </c>
      <c r="K64" s="198">
        <v>0</v>
      </c>
      <c r="L64" s="121" t="str">
        <f t="shared" si="6"/>
        <v>-</v>
      </c>
      <c r="M64" s="198"/>
      <c r="N64" s="121"/>
    </row>
    <row r="65" spans="2:16" ht="15.75" x14ac:dyDescent="0.25">
      <c r="B65" s="122" t="s">
        <v>32</v>
      </c>
      <c r="C65" s="202" t="s">
        <v>238</v>
      </c>
      <c r="D65" s="203"/>
      <c r="E65" s="204" t="s">
        <v>238</v>
      </c>
      <c r="F65" s="203" t="str">
        <f t="shared" si="5"/>
        <v>-</v>
      </c>
      <c r="G65" s="204" t="s">
        <v>238</v>
      </c>
      <c r="H65" s="203" t="str">
        <f t="shared" si="5"/>
        <v>-</v>
      </c>
      <c r="I65" s="204" t="s">
        <v>238</v>
      </c>
      <c r="J65" s="203" t="str">
        <f t="shared" si="5"/>
        <v>-</v>
      </c>
      <c r="K65" s="204" t="s">
        <v>238</v>
      </c>
      <c r="L65" s="203" t="str">
        <f t="shared" si="6"/>
        <v>-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161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162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</v>
      </c>
      <c r="D75" s="121"/>
      <c r="E75" s="198">
        <v>0</v>
      </c>
      <c r="F75" s="121" t="str">
        <f t="shared" ref="F75:J87" si="8">IFERROR(E75/C75-1,"-")</f>
        <v>-</v>
      </c>
      <c r="G75" s="198">
        <v>0</v>
      </c>
      <c r="H75" s="121" t="str">
        <f t="shared" si="8"/>
        <v>-</v>
      </c>
      <c r="I75" s="198">
        <v>0</v>
      </c>
      <c r="J75" s="121" t="str">
        <f t="shared" si="8"/>
        <v>-</v>
      </c>
      <c r="K75" s="198">
        <v>0</v>
      </c>
      <c r="L75" s="121" t="str">
        <f t="shared" ref="L75:L87" si="9">IFERROR(K75/I75-1,"-")</f>
        <v>-</v>
      </c>
      <c r="M75" s="198">
        <v>0</v>
      </c>
      <c r="N75" s="121" t="str">
        <f t="shared" ref="N75:N81" si="10">IFERROR(M75/K75-1,"-")</f>
        <v>-</v>
      </c>
    </row>
    <row r="76" spans="2:16" x14ac:dyDescent="0.25">
      <c r="B76" s="119" t="s">
        <v>75</v>
      </c>
      <c r="C76" s="198">
        <v>0</v>
      </c>
      <c r="D76" s="121"/>
      <c r="E76" s="198">
        <v>0</v>
      </c>
      <c r="F76" s="121" t="str">
        <f t="shared" si="8"/>
        <v>-</v>
      </c>
      <c r="G76" s="198">
        <v>0</v>
      </c>
      <c r="H76" s="121" t="str">
        <f t="shared" si="8"/>
        <v>-</v>
      </c>
      <c r="I76" s="198">
        <v>0</v>
      </c>
      <c r="J76" s="121" t="str">
        <f t="shared" si="8"/>
        <v>-</v>
      </c>
      <c r="K76" s="198">
        <v>0</v>
      </c>
      <c r="L76" s="121" t="str">
        <f t="shared" si="9"/>
        <v>-</v>
      </c>
      <c r="M76" s="198">
        <v>0</v>
      </c>
      <c r="N76" s="121" t="str">
        <f t="shared" si="10"/>
        <v>-</v>
      </c>
    </row>
    <row r="77" spans="2:16" x14ac:dyDescent="0.25">
      <c r="B77" s="119" t="s">
        <v>77</v>
      </c>
      <c r="C77" s="198">
        <v>0</v>
      </c>
      <c r="D77" s="121"/>
      <c r="E77" s="198">
        <v>0</v>
      </c>
      <c r="F77" s="121" t="str">
        <f t="shared" si="8"/>
        <v>-</v>
      </c>
      <c r="G77" s="198">
        <v>0</v>
      </c>
      <c r="H77" s="121" t="str">
        <f t="shared" si="8"/>
        <v>-</v>
      </c>
      <c r="I77" s="198">
        <v>0</v>
      </c>
      <c r="J77" s="121" t="str">
        <f t="shared" si="8"/>
        <v>-</v>
      </c>
      <c r="K77" s="198">
        <v>0</v>
      </c>
      <c r="L77" s="121" t="str">
        <f t="shared" si="9"/>
        <v>-</v>
      </c>
      <c r="M77" s="198">
        <v>0</v>
      </c>
      <c r="N77" s="121" t="str">
        <f t="shared" si="10"/>
        <v>-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</v>
      </c>
      <c r="J78" s="121" t="str">
        <f t="shared" si="8"/>
        <v>-</v>
      </c>
      <c r="K78" s="198">
        <v>0</v>
      </c>
      <c r="L78" s="121" t="str">
        <f t="shared" si="9"/>
        <v>-</v>
      </c>
      <c r="M78" s="198">
        <v>0</v>
      </c>
      <c r="N78" s="121" t="str">
        <f t="shared" si="10"/>
        <v>-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</v>
      </c>
      <c r="J79" s="121" t="str">
        <f t="shared" si="8"/>
        <v>-</v>
      </c>
      <c r="K79" s="198">
        <v>0</v>
      </c>
      <c r="L79" s="121" t="str">
        <f t="shared" si="9"/>
        <v>-</v>
      </c>
      <c r="M79" s="198">
        <v>0</v>
      </c>
      <c r="N79" s="121" t="str">
        <f t="shared" si="10"/>
        <v>-</v>
      </c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</v>
      </c>
      <c r="J80" s="121" t="str">
        <f t="shared" si="8"/>
        <v>-</v>
      </c>
      <c r="K80" s="198">
        <v>0</v>
      </c>
      <c r="L80" s="121" t="str">
        <f t="shared" si="9"/>
        <v>-</v>
      </c>
      <c r="M80" s="198">
        <v>0</v>
      </c>
      <c r="N80" s="121" t="str">
        <f t="shared" si="10"/>
        <v>-</v>
      </c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</v>
      </c>
      <c r="J81" s="121" t="str">
        <f t="shared" si="8"/>
        <v>-</v>
      </c>
      <c r="K81" s="198">
        <v>0</v>
      </c>
      <c r="L81" s="121" t="str">
        <f t="shared" si="9"/>
        <v>-</v>
      </c>
      <c r="M81" s="198">
        <v>0</v>
      </c>
      <c r="N81" s="121" t="str">
        <f t="shared" si="10"/>
        <v>-</v>
      </c>
    </row>
    <row r="82" spans="2:16" x14ac:dyDescent="0.25">
      <c r="B82" s="119" t="s">
        <v>87</v>
      </c>
      <c r="C82" s="198">
        <v>0.37790000000000001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0</v>
      </c>
      <c r="J82" s="121" t="str">
        <f t="shared" si="8"/>
        <v>-</v>
      </c>
      <c r="K82" s="198">
        <v>0</v>
      </c>
      <c r="L82" s="121" t="str">
        <f t="shared" si="9"/>
        <v>-</v>
      </c>
      <c r="M82" s="198"/>
      <c r="N82" s="121"/>
    </row>
    <row r="83" spans="2:16" x14ac:dyDescent="0.25">
      <c r="B83" s="119" t="s">
        <v>89</v>
      </c>
      <c r="C83" s="198">
        <v>0.1106</v>
      </c>
      <c r="D83" s="121"/>
      <c r="E83" s="198">
        <v>0</v>
      </c>
      <c r="F83" s="121">
        <f t="shared" si="8"/>
        <v>-1</v>
      </c>
      <c r="G83" s="198">
        <v>0</v>
      </c>
      <c r="H83" s="121" t="str">
        <f t="shared" si="8"/>
        <v>-</v>
      </c>
      <c r="I83" s="198">
        <v>0</v>
      </c>
      <c r="J83" s="121" t="str">
        <f t="shared" si="8"/>
        <v>-</v>
      </c>
      <c r="K83" s="198">
        <v>0</v>
      </c>
      <c r="L83" s="121" t="str">
        <f t="shared" si="9"/>
        <v>-</v>
      </c>
      <c r="M83" s="198"/>
      <c r="N83" s="121"/>
    </row>
    <row r="84" spans="2:16" x14ac:dyDescent="0.25">
      <c r="B84" s="119" t="s">
        <v>91</v>
      </c>
      <c r="C84" s="198">
        <v>0.1152</v>
      </c>
      <c r="D84" s="121"/>
      <c r="E84" s="198">
        <v>0</v>
      </c>
      <c r="F84" s="121">
        <f t="shared" si="8"/>
        <v>-1</v>
      </c>
      <c r="G84" s="198">
        <v>0</v>
      </c>
      <c r="H84" s="121" t="str">
        <f t="shared" si="8"/>
        <v>-</v>
      </c>
      <c r="I84" s="198">
        <v>0</v>
      </c>
      <c r="J84" s="121" t="str">
        <f t="shared" si="8"/>
        <v>-</v>
      </c>
      <c r="K84" s="198">
        <v>0</v>
      </c>
      <c r="L84" s="121" t="str">
        <f t="shared" si="9"/>
        <v>-</v>
      </c>
      <c r="M84" s="198"/>
      <c r="N84" s="121"/>
    </row>
    <row r="85" spans="2:16" x14ac:dyDescent="0.25">
      <c r="B85" s="119" t="s">
        <v>93</v>
      </c>
      <c r="C85" s="198">
        <v>0.25659999999999999</v>
      </c>
      <c r="D85" s="121"/>
      <c r="E85" s="198">
        <v>0</v>
      </c>
      <c r="F85" s="121">
        <f t="shared" si="8"/>
        <v>-1</v>
      </c>
      <c r="G85" s="198">
        <v>0</v>
      </c>
      <c r="H85" s="121" t="str">
        <f t="shared" si="8"/>
        <v>-</v>
      </c>
      <c r="I85" s="198">
        <v>0</v>
      </c>
      <c r="J85" s="121" t="str">
        <f t="shared" si="8"/>
        <v>-</v>
      </c>
      <c r="K85" s="198">
        <v>0</v>
      </c>
      <c r="L85" s="121" t="str">
        <f t="shared" si="9"/>
        <v>-</v>
      </c>
      <c r="M85" s="198"/>
      <c r="N85" s="121"/>
    </row>
    <row r="86" spans="2:16" x14ac:dyDescent="0.25">
      <c r="B86" s="119" t="s">
        <v>95</v>
      </c>
      <c r="C86" s="198">
        <v>0.20100000000000001</v>
      </c>
      <c r="D86" s="121"/>
      <c r="E86" s="198">
        <v>0</v>
      </c>
      <c r="F86" s="121">
        <f t="shared" si="8"/>
        <v>-1</v>
      </c>
      <c r="G86" s="198">
        <v>0</v>
      </c>
      <c r="H86" s="121" t="str">
        <f t="shared" si="8"/>
        <v>-</v>
      </c>
      <c r="I86" s="198">
        <v>0</v>
      </c>
      <c r="J86" s="121" t="str">
        <f t="shared" si="8"/>
        <v>-</v>
      </c>
      <c r="K86" s="198">
        <v>0</v>
      </c>
      <c r="L86" s="121" t="str">
        <f t="shared" si="9"/>
        <v>-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8.8441666666666682E-2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</v>
      </c>
      <c r="J87" s="203" t="str">
        <f t="shared" si="8"/>
        <v>-</v>
      </c>
      <c r="K87" s="202">
        <f>IFERROR(AVERAGE(K75:K86),"-")</f>
        <v>0</v>
      </c>
      <c r="L87" s="203" t="str">
        <f t="shared" si="9"/>
        <v>-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163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164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0.86010000000000009</v>
      </c>
      <c r="D97" s="121"/>
      <c r="E97" s="198">
        <v>0</v>
      </c>
      <c r="F97" s="121">
        <f t="shared" ref="F97:J109" si="11">IFERROR(E97/C97-1,"-")</f>
        <v>-1</v>
      </c>
      <c r="G97" s="198">
        <v>0</v>
      </c>
      <c r="H97" s="121" t="str">
        <f t="shared" si="11"/>
        <v>-</v>
      </c>
      <c r="I97" s="198">
        <v>0</v>
      </c>
      <c r="J97" s="121" t="str">
        <f t="shared" si="11"/>
        <v>-</v>
      </c>
      <c r="K97" s="198">
        <v>0</v>
      </c>
      <c r="L97" s="121" t="str">
        <f t="shared" ref="L97:L109" si="12">IFERROR(K97/I97-1,"-")</f>
        <v>-</v>
      </c>
      <c r="M97" s="198">
        <v>0</v>
      </c>
      <c r="N97" s="121" t="str">
        <f t="shared" ref="N97:N103" si="13">IFERROR(M97/K97-1,"-")</f>
        <v>-</v>
      </c>
    </row>
    <row r="98" spans="2:14" x14ac:dyDescent="0.25">
      <c r="B98" s="119" t="s">
        <v>75</v>
      </c>
      <c r="C98" s="198">
        <v>0.54630000000000001</v>
      </c>
      <c r="D98" s="121"/>
      <c r="E98" s="198">
        <v>0</v>
      </c>
      <c r="F98" s="121">
        <f t="shared" si="11"/>
        <v>-1</v>
      </c>
      <c r="G98" s="198">
        <v>0</v>
      </c>
      <c r="H98" s="121" t="str">
        <f t="shared" si="11"/>
        <v>-</v>
      </c>
      <c r="I98" s="198">
        <v>0</v>
      </c>
      <c r="J98" s="121" t="str">
        <f t="shared" si="11"/>
        <v>-</v>
      </c>
      <c r="K98" s="198">
        <v>0</v>
      </c>
      <c r="L98" s="121" t="str">
        <f t="shared" si="12"/>
        <v>-</v>
      </c>
      <c r="M98" s="198">
        <v>0</v>
      </c>
      <c r="N98" s="121" t="str">
        <f t="shared" si="13"/>
        <v>-</v>
      </c>
    </row>
    <row r="99" spans="2:14" x14ac:dyDescent="0.25">
      <c r="B99" s="119" t="s">
        <v>77</v>
      </c>
      <c r="C99" s="198">
        <v>0.40649999999999997</v>
      </c>
      <c r="D99" s="121"/>
      <c r="E99" s="198">
        <v>0</v>
      </c>
      <c r="F99" s="121">
        <f t="shared" si="11"/>
        <v>-1</v>
      </c>
      <c r="G99" s="198">
        <v>0</v>
      </c>
      <c r="H99" s="121" t="str">
        <f t="shared" si="11"/>
        <v>-</v>
      </c>
      <c r="I99" s="198">
        <v>0</v>
      </c>
      <c r="J99" s="121" t="str">
        <f t="shared" si="11"/>
        <v>-</v>
      </c>
      <c r="K99" s="198">
        <v>0</v>
      </c>
      <c r="L99" s="121" t="str">
        <f t="shared" si="12"/>
        <v>-</v>
      </c>
      <c r="M99" s="198">
        <v>0</v>
      </c>
      <c r="N99" s="121" t="str">
        <f t="shared" si="13"/>
        <v>-</v>
      </c>
    </row>
    <row r="100" spans="2:14" x14ac:dyDescent="0.25">
      <c r="B100" s="119" t="s">
        <v>79</v>
      </c>
      <c r="C100" s="198">
        <v>0</v>
      </c>
      <c r="D100" s="121"/>
      <c r="E100" s="198">
        <v>0</v>
      </c>
      <c r="F100" s="121" t="str">
        <f t="shared" si="11"/>
        <v>-</v>
      </c>
      <c r="G100" s="198">
        <v>0</v>
      </c>
      <c r="H100" s="121" t="str">
        <f t="shared" si="11"/>
        <v>-</v>
      </c>
      <c r="I100" s="198">
        <v>0</v>
      </c>
      <c r="J100" s="121" t="str">
        <f t="shared" si="11"/>
        <v>-</v>
      </c>
      <c r="K100" s="198">
        <v>0</v>
      </c>
      <c r="L100" s="121" t="str">
        <f t="shared" si="12"/>
        <v>-</v>
      </c>
      <c r="M100" s="198">
        <v>0</v>
      </c>
      <c r="N100" s="121" t="str">
        <f t="shared" si="13"/>
        <v>-</v>
      </c>
    </row>
    <row r="101" spans="2:14" x14ac:dyDescent="0.25">
      <c r="B101" s="119" t="s">
        <v>81</v>
      </c>
      <c r="C101" s="198">
        <v>0</v>
      </c>
      <c r="D101" s="121"/>
      <c r="E101" s="198">
        <v>0</v>
      </c>
      <c r="F101" s="121" t="str">
        <f t="shared" si="11"/>
        <v>-</v>
      </c>
      <c r="G101" s="198">
        <v>0</v>
      </c>
      <c r="H101" s="121" t="str">
        <f t="shared" si="11"/>
        <v>-</v>
      </c>
      <c r="I101" s="198">
        <v>0</v>
      </c>
      <c r="J101" s="121" t="str">
        <f t="shared" si="11"/>
        <v>-</v>
      </c>
      <c r="K101" s="198">
        <v>0</v>
      </c>
      <c r="L101" s="121" t="str">
        <f t="shared" si="12"/>
        <v>-</v>
      </c>
      <c r="M101" s="198">
        <v>0</v>
      </c>
      <c r="N101" s="121" t="str">
        <f t="shared" si="13"/>
        <v>-</v>
      </c>
    </row>
    <row r="102" spans="2:14" x14ac:dyDescent="0.25">
      <c r="B102" s="119" t="s">
        <v>83</v>
      </c>
      <c r="C102" s="198">
        <v>0</v>
      </c>
      <c r="D102" s="121"/>
      <c r="E102" s="198">
        <v>0</v>
      </c>
      <c r="F102" s="121" t="str">
        <f t="shared" si="11"/>
        <v>-</v>
      </c>
      <c r="G102" s="198">
        <v>0</v>
      </c>
      <c r="H102" s="121" t="str">
        <f t="shared" si="11"/>
        <v>-</v>
      </c>
      <c r="I102" s="198">
        <v>0</v>
      </c>
      <c r="J102" s="121" t="str">
        <f t="shared" si="11"/>
        <v>-</v>
      </c>
      <c r="K102" s="198">
        <v>0</v>
      </c>
      <c r="L102" s="121" t="str">
        <f t="shared" si="12"/>
        <v>-</v>
      </c>
      <c r="M102" s="198">
        <v>0</v>
      </c>
      <c r="N102" s="121" t="str">
        <f t="shared" si="13"/>
        <v>-</v>
      </c>
    </row>
    <row r="103" spans="2:14" x14ac:dyDescent="0.25">
      <c r="B103" s="119" t="s">
        <v>85</v>
      </c>
      <c r="C103" s="198">
        <v>0</v>
      </c>
      <c r="D103" s="121"/>
      <c r="E103" s="198">
        <v>0</v>
      </c>
      <c r="F103" s="121" t="str">
        <f t="shared" si="11"/>
        <v>-</v>
      </c>
      <c r="G103" s="198">
        <v>0</v>
      </c>
      <c r="H103" s="121" t="str">
        <f t="shared" si="11"/>
        <v>-</v>
      </c>
      <c r="I103" s="198">
        <v>0</v>
      </c>
      <c r="J103" s="121" t="str">
        <f t="shared" si="11"/>
        <v>-</v>
      </c>
      <c r="K103" s="198">
        <v>0</v>
      </c>
      <c r="L103" s="121" t="str">
        <f t="shared" si="12"/>
        <v>-</v>
      </c>
      <c r="M103" s="198">
        <v>0</v>
      </c>
      <c r="N103" s="121" t="str">
        <f t="shared" si="13"/>
        <v>-</v>
      </c>
    </row>
    <row r="104" spans="2:14" x14ac:dyDescent="0.25">
      <c r="B104" s="119" t="s">
        <v>87</v>
      </c>
      <c r="C104" s="198">
        <v>0</v>
      </c>
      <c r="D104" s="121"/>
      <c r="E104" s="198">
        <v>0</v>
      </c>
      <c r="F104" s="121" t="str">
        <f t="shared" si="11"/>
        <v>-</v>
      </c>
      <c r="G104" s="198">
        <v>0</v>
      </c>
      <c r="H104" s="121" t="str">
        <f t="shared" si="11"/>
        <v>-</v>
      </c>
      <c r="I104" s="198">
        <v>0</v>
      </c>
      <c r="J104" s="121" t="str">
        <f t="shared" si="11"/>
        <v>-</v>
      </c>
      <c r="K104" s="198">
        <v>0</v>
      </c>
      <c r="L104" s="121" t="str">
        <f t="shared" si="12"/>
        <v>-</v>
      </c>
      <c r="M104" s="198"/>
      <c r="N104" s="121"/>
    </row>
    <row r="105" spans="2:14" x14ac:dyDescent="0.25">
      <c r="B105" s="119" t="s">
        <v>89</v>
      </c>
      <c r="C105" s="198">
        <v>0</v>
      </c>
      <c r="D105" s="121"/>
      <c r="E105" s="198">
        <v>0</v>
      </c>
      <c r="F105" s="121" t="str">
        <f t="shared" si="11"/>
        <v>-</v>
      </c>
      <c r="G105" s="198">
        <v>0</v>
      </c>
      <c r="H105" s="121" t="str">
        <f t="shared" si="11"/>
        <v>-</v>
      </c>
      <c r="I105" s="198">
        <v>0</v>
      </c>
      <c r="J105" s="121" t="str">
        <f t="shared" si="11"/>
        <v>-</v>
      </c>
      <c r="K105" s="198">
        <v>0</v>
      </c>
      <c r="L105" s="121" t="str">
        <f t="shared" si="12"/>
        <v>-</v>
      </c>
      <c r="M105" s="198"/>
      <c r="N105" s="121"/>
    </row>
    <row r="106" spans="2:14" x14ac:dyDescent="0.25">
      <c r="B106" s="119" t="s">
        <v>91</v>
      </c>
      <c r="C106" s="198">
        <v>0</v>
      </c>
      <c r="D106" s="121"/>
      <c r="E106" s="198">
        <v>0</v>
      </c>
      <c r="F106" s="121" t="str">
        <f t="shared" si="11"/>
        <v>-</v>
      </c>
      <c r="G106" s="198">
        <v>0</v>
      </c>
      <c r="H106" s="121" t="str">
        <f t="shared" si="11"/>
        <v>-</v>
      </c>
      <c r="I106" s="198">
        <v>0</v>
      </c>
      <c r="J106" s="121" t="str">
        <f t="shared" si="11"/>
        <v>-</v>
      </c>
      <c r="K106" s="198">
        <v>0</v>
      </c>
      <c r="L106" s="121" t="str">
        <f t="shared" si="12"/>
        <v>-</v>
      </c>
      <c r="M106" s="198"/>
      <c r="N106" s="121"/>
    </row>
    <row r="107" spans="2:14" x14ac:dyDescent="0.25">
      <c r="B107" s="119" t="s">
        <v>93</v>
      </c>
      <c r="C107" s="198">
        <v>0</v>
      </c>
      <c r="D107" s="121"/>
      <c r="E107" s="198">
        <v>0</v>
      </c>
      <c r="F107" s="121" t="str">
        <f t="shared" si="11"/>
        <v>-</v>
      </c>
      <c r="G107" s="198">
        <v>0</v>
      </c>
      <c r="H107" s="121" t="str">
        <f t="shared" si="11"/>
        <v>-</v>
      </c>
      <c r="I107" s="198">
        <v>0</v>
      </c>
      <c r="J107" s="121" t="str">
        <f t="shared" si="11"/>
        <v>-</v>
      </c>
      <c r="K107" s="198">
        <v>0</v>
      </c>
      <c r="L107" s="121" t="str">
        <f t="shared" si="12"/>
        <v>-</v>
      </c>
      <c r="M107" s="198"/>
      <c r="N107" s="121"/>
    </row>
    <row r="108" spans="2:14" x14ac:dyDescent="0.25">
      <c r="B108" s="119" t="s">
        <v>95</v>
      </c>
      <c r="C108" s="198">
        <v>0</v>
      </c>
      <c r="D108" s="121"/>
      <c r="E108" s="198">
        <v>0</v>
      </c>
      <c r="F108" s="121" t="str">
        <f t="shared" si="11"/>
        <v>-</v>
      </c>
      <c r="G108" s="198">
        <v>0</v>
      </c>
      <c r="H108" s="121" t="str">
        <f t="shared" si="11"/>
        <v>-</v>
      </c>
      <c r="I108" s="198">
        <v>0</v>
      </c>
      <c r="J108" s="121" t="str">
        <f t="shared" si="11"/>
        <v>-</v>
      </c>
      <c r="K108" s="198">
        <v>0</v>
      </c>
      <c r="L108" s="121" t="str">
        <f t="shared" si="12"/>
        <v>-</v>
      </c>
      <c r="M108" s="198"/>
      <c r="N108" s="121"/>
    </row>
    <row r="109" spans="2:14" ht="15.75" x14ac:dyDescent="0.25">
      <c r="B109" s="122" t="s">
        <v>32</v>
      </c>
      <c r="C109" s="205">
        <f>IFERROR(AVERAGE(C97:C108),"-")</f>
        <v>0.15107499999999999</v>
      </c>
      <c r="D109" s="124"/>
      <c r="E109" s="205">
        <f>IFERROR(AVERAGE(E97:E108),"-")</f>
        <v>0</v>
      </c>
      <c r="F109" s="124">
        <f t="shared" si="11"/>
        <v>-1</v>
      </c>
      <c r="G109" s="205">
        <f>IFERROR(AVERAGE(G97:G108),"-")</f>
        <v>0</v>
      </c>
      <c r="H109" s="124" t="str">
        <f t="shared" si="11"/>
        <v>-</v>
      </c>
      <c r="I109" s="205">
        <f>IFERROR(AVERAGE(I97:I108),"-")</f>
        <v>0</v>
      </c>
      <c r="J109" s="124" t="str">
        <f t="shared" si="11"/>
        <v>-</v>
      </c>
      <c r="K109" s="205">
        <f>IFERROR(AVERAGE(K97:K108),"-")</f>
        <v>0</v>
      </c>
      <c r="L109" s="124" t="str">
        <f t="shared" si="12"/>
        <v>-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576A9-3361-4836-A2F8-4282B21090EA}">
  <sheetPr>
    <tabColor theme="2" tint="-0.499984740745262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B1CD-3B15-4D54-AEDA-B6471ACDBCC1}">
  <sheetPr>
    <tabColor theme="2" tint="-9.9978637043366805E-2"/>
  </sheetPr>
  <dimension ref="B1:AW4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167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168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266</v>
      </c>
      <c r="D7" s="207" t="s">
        <v>267</v>
      </c>
      <c r="E7" s="207" t="s">
        <v>268</v>
      </c>
      <c r="F7" s="92" t="s">
        <v>269</v>
      </c>
      <c r="G7" s="92" t="s">
        <v>270</v>
      </c>
      <c r="H7" s="14" t="str">
        <f>CONCATENATE("var. ",RIGHT(G7,2),"/",RIGHT(F7,2))</f>
        <v>var. 25/24</v>
      </c>
      <c r="I7" s="207" t="s">
        <v>228</v>
      </c>
      <c r="J7" s="208" t="s">
        <v>229</v>
      </c>
      <c r="K7" s="208" t="s">
        <v>230</v>
      </c>
      <c r="L7" s="13" t="s">
        <v>231</v>
      </c>
      <c r="M7" s="13" t="s">
        <v>232</v>
      </c>
      <c r="N7" s="14" t="str">
        <f>CONCATENATE("var. ",RIGHT(M7,2),"/",RIGHT(L7,2))</f>
        <v>var. 25/24</v>
      </c>
      <c r="P7" s="87"/>
      <c r="Q7" s="207" t="s">
        <v>266</v>
      </c>
      <c r="R7" s="208" t="s">
        <v>267</v>
      </c>
      <c r="S7" s="208" t="s">
        <v>268</v>
      </c>
      <c r="T7" s="92" t="s">
        <v>269</v>
      </c>
      <c r="U7" s="92" t="s">
        <v>270</v>
      </c>
      <c r="V7" s="14" t="str">
        <f>CONCATENATE("var. ",RIGHT(U7,2),"/",RIGHT(T7,2))</f>
        <v>var. 25/24</v>
      </c>
      <c r="W7" s="207" t="s">
        <v>228</v>
      </c>
      <c r="X7" s="207" t="s">
        <v>229</v>
      </c>
      <c r="Y7" s="207" t="s">
        <v>230</v>
      </c>
      <c r="Z7" s="13" t="s">
        <v>231</v>
      </c>
      <c r="AA7" s="13" t="s">
        <v>232</v>
      </c>
      <c r="AB7" s="14" t="str">
        <f>CONCATENATE("var. ",RIGHT(AA7,2),"/",RIGHT(Z7,2))</f>
        <v>var. 25/24</v>
      </c>
      <c r="AD7" s="87"/>
      <c r="AE7" s="207" t="s">
        <v>266</v>
      </c>
      <c r="AF7" s="208" t="s">
        <v>267</v>
      </c>
      <c r="AG7" s="208" t="s">
        <v>268</v>
      </c>
      <c r="AH7" s="92" t="s">
        <v>269</v>
      </c>
      <c r="AI7" s="92" t="s">
        <v>270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228</v>
      </c>
      <c r="AN7" s="208" t="s">
        <v>229</v>
      </c>
      <c r="AO7" s="208" t="s">
        <v>230</v>
      </c>
      <c r="AP7" s="13" t="s">
        <v>231</v>
      </c>
      <c r="AQ7" s="13" t="s">
        <v>232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89.90479582975324</v>
      </c>
      <c r="D8" s="213">
        <v>103.32696609432543</v>
      </c>
      <c r="E8" s="213">
        <v>109.52769989581103</v>
      </c>
      <c r="F8" s="214">
        <v>121.46827305804845</v>
      </c>
      <c r="G8" s="213">
        <v>129.66473881016503</v>
      </c>
      <c r="H8" s="136">
        <f>G8/F8-1</f>
        <v>6.747824387195811E-2</v>
      </c>
      <c r="I8" s="212">
        <v>93.57</v>
      </c>
      <c r="J8" s="215">
        <v>103.46</v>
      </c>
      <c r="K8" s="215">
        <v>112.62</v>
      </c>
      <c r="L8" s="215">
        <v>122.28</v>
      </c>
      <c r="M8" s="215">
        <v>129.16</v>
      </c>
      <c r="N8" s="136">
        <f t="shared" ref="N8:N18" si="0">M8/L8-1</f>
        <v>5.6264311416421187E-2</v>
      </c>
      <c r="P8" s="211" t="s">
        <v>45</v>
      </c>
      <c r="Q8" s="212">
        <v>29.518151412447832</v>
      </c>
      <c r="R8" s="214">
        <v>75.322478251185714</v>
      </c>
      <c r="S8" s="214">
        <v>88.285721478147337</v>
      </c>
      <c r="T8" s="214">
        <v>100.38063315546135</v>
      </c>
      <c r="U8" s="214">
        <v>106.62880537123158</v>
      </c>
      <c r="V8" s="136">
        <f t="shared" ref="V8:V18" si="1">U8/T8-1</f>
        <v>6.2244797819650755E-2</v>
      </c>
      <c r="W8" s="212">
        <v>42.5</v>
      </c>
      <c r="X8" s="215">
        <v>79.03</v>
      </c>
      <c r="Y8" s="215">
        <v>89.41</v>
      </c>
      <c r="Z8" s="215">
        <v>98.16</v>
      </c>
      <c r="AA8" s="215">
        <v>105.61</v>
      </c>
      <c r="AB8" s="136">
        <f t="shared" ref="AB8:AB18" si="2">AA8/Z8-1</f>
        <v>7.5896495517522533E-2</v>
      </c>
      <c r="AD8" s="67" t="s">
        <v>45</v>
      </c>
      <c r="AE8" s="216">
        <v>153848722.74000001</v>
      </c>
      <c r="AF8" s="135">
        <v>822227787.43999982</v>
      </c>
      <c r="AG8" s="135">
        <v>985719951.83000004</v>
      </c>
      <c r="AH8" s="135">
        <v>1137217373.2800002</v>
      </c>
      <c r="AI8" s="135">
        <v>1189961340.5999999</v>
      </c>
      <c r="AJ8" s="136">
        <f t="shared" ref="AJ8:AJ18" si="3">AI8/AH8-1</f>
        <v>4.6379846596850571E-2</v>
      </c>
      <c r="AK8" s="135">
        <f t="shared" ref="AK8:AK18" si="4">AI8-AH8</f>
        <v>52743967.319999695</v>
      </c>
      <c r="AL8" s="137">
        <f t="shared" ref="AL8:AL18" si="5">AI8/AI$8</f>
        <v>1</v>
      </c>
      <c r="AM8" s="217">
        <v>51434123.310000002</v>
      </c>
      <c r="AN8" s="218">
        <v>128324371.27</v>
      </c>
      <c r="AO8" s="218">
        <v>143416792.84</v>
      </c>
      <c r="AP8" s="218">
        <v>163374622.11000001</v>
      </c>
      <c r="AQ8" s="218">
        <v>171026372.06</v>
      </c>
      <c r="AR8" s="136">
        <f t="shared" ref="AR8:AR18" si="6">AQ8/AP8-1</f>
        <v>4.6835609173425219E-2</v>
      </c>
      <c r="AS8" s="135">
        <f t="shared" ref="AS8:AS18" si="7">AQ8-AP8</f>
        <v>7651749.9499999881</v>
      </c>
      <c r="AT8" s="136">
        <f t="shared" ref="AT8:AT18" si="8">AQ8/AM8-1</f>
        <v>2.3251538288929767</v>
      </c>
      <c r="AU8" s="135">
        <f t="shared" ref="AU8:AU18" si="9">AQ8-AM8</f>
        <v>119592248.75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118.7067371053658</v>
      </c>
      <c r="D9" s="220">
        <v>128.03721098266536</v>
      </c>
      <c r="E9" s="220">
        <v>134.39836133388042</v>
      </c>
      <c r="F9" s="220">
        <v>147.32635484172022</v>
      </c>
      <c r="G9" s="220">
        <v>155.81776712634516</v>
      </c>
      <c r="H9" s="76">
        <f>G9/F9-1</f>
        <v>5.7636750014942617E-2</v>
      </c>
      <c r="I9" s="219">
        <v>122.22</v>
      </c>
      <c r="J9" s="220">
        <v>127.32</v>
      </c>
      <c r="K9" s="220">
        <v>137.09</v>
      </c>
      <c r="L9" s="220">
        <v>143.27000000000001</v>
      </c>
      <c r="M9" s="220">
        <v>149.71</v>
      </c>
      <c r="N9" s="76">
        <f t="shared" si="0"/>
        <v>4.4950094227681925E-2</v>
      </c>
      <c r="P9" s="15" t="s">
        <v>46</v>
      </c>
      <c r="Q9" s="219">
        <v>41.148600288143349</v>
      </c>
      <c r="R9" s="220">
        <v>101.35543609516807</v>
      </c>
      <c r="S9" s="220">
        <v>114.02618019767255</v>
      </c>
      <c r="T9" s="220">
        <v>125.78340298034419</v>
      </c>
      <c r="U9" s="220">
        <v>132.67498006633986</v>
      </c>
      <c r="V9" s="76">
        <f t="shared" si="1"/>
        <v>5.4789240255112226E-2</v>
      </c>
      <c r="W9" s="219">
        <v>60.54</v>
      </c>
      <c r="X9" s="220">
        <v>106.97</v>
      </c>
      <c r="Y9" s="220">
        <v>115.29</v>
      </c>
      <c r="Z9" s="220">
        <v>120.9</v>
      </c>
      <c r="AA9" s="220">
        <v>124.88</v>
      </c>
      <c r="AB9" s="76">
        <f t="shared" si="2"/>
        <v>3.2919768403639305E-2</v>
      </c>
      <c r="AD9" s="15" t="s">
        <v>46</v>
      </c>
      <c r="AE9" s="221">
        <v>79810137</v>
      </c>
      <c r="AF9" s="53">
        <v>403656815.66999996</v>
      </c>
      <c r="AG9" s="53">
        <v>473972942.78000003</v>
      </c>
      <c r="AH9" s="53">
        <v>530975675.31999999</v>
      </c>
      <c r="AI9" s="53">
        <v>529279114.15999997</v>
      </c>
      <c r="AJ9" s="76">
        <f t="shared" si="3"/>
        <v>-3.1951768016068582E-3</v>
      </c>
      <c r="AK9" s="53">
        <f t="shared" si="4"/>
        <v>-1696561.1600000262</v>
      </c>
      <c r="AL9" s="100">
        <f t="shared" si="5"/>
        <v>0.44478681458099129</v>
      </c>
      <c r="AM9" s="222">
        <v>28916162.579999998</v>
      </c>
      <c r="AN9" s="223">
        <v>62580353.969999999</v>
      </c>
      <c r="AO9" s="223">
        <v>68968286.400000006</v>
      </c>
      <c r="AP9" s="223">
        <v>74124272.450000003</v>
      </c>
      <c r="AQ9" s="223">
        <v>71969692.819999993</v>
      </c>
      <c r="AR9" s="76">
        <f t="shared" si="6"/>
        <v>-2.9067126850430336E-2</v>
      </c>
      <c r="AS9" s="53">
        <f t="shared" si="7"/>
        <v>-2154579.6300000101</v>
      </c>
      <c r="AT9" s="76">
        <f t="shared" si="8"/>
        <v>1.4889088453866344</v>
      </c>
      <c r="AU9" s="53">
        <f t="shared" si="9"/>
        <v>43053530.239999995</v>
      </c>
      <c r="AV9" s="100">
        <f t="shared" si="10"/>
        <v>0.42081049813037819</v>
      </c>
    </row>
    <row r="10" spans="2:48" x14ac:dyDescent="0.25">
      <c r="B10" s="19" t="s">
        <v>47</v>
      </c>
      <c r="C10" s="219">
        <v>72.483000992402523</v>
      </c>
      <c r="D10" s="220">
        <v>90.599691002209667</v>
      </c>
      <c r="E10" s="220">
        <v>97.767835052321757</v>
      </c>
      <c r="F10" s="220">
        <v>111.42021648051494</v>
      </c>
      <c r="G10" s="220">
        <v>121.78573453913172</v>
      </c>
      <c r="H10" s="76">
        <f>G10/F10-1</f>
        <v>9.3030855494967479E-2</v>
      </c>
      <c r="I10" s="219">
        <v>76.540000000000006</v>
      </c>
      <c r="J10" s="220">
        <v>92.75</v>
      </c>
      <c r="K10" s="220">
        <v>99.75</v>
      </c>
      <c r="L10" s="220">
        <v>115.09</v>
      </c>
      <c r="M10" s="220">
        <v>123.07</v>
      </c>
      <c r="N10" s="76">
        <f t="shared" si="0"/>
        <v>6.933704057693979E-2</v>
      </c>
      <c r="P10" s="19" t="s">
        <v>47</v>
      </c>
      <c r="Q10" s="219">
        <v>18.72022074122162</v>
      </c>
      <c r="R10" s="220">
        <v>65.501264631652873</v>
      </c>
      <c r="S10" s="220">
        <v>79.184087155233172</v>
      </c>
      <c r="T10" s="220">
        <v>93.028124281518529</v>
      </c>
      <c r="U10" s="220">
        <v>99.693089253400856</v>
      </c>
      <c r="V10" s="76">
        <f t="shared" si="1"/>
        <v>7.1644623852815004E-2</v>
      </c>
      <c r="W10" s="219">
        <v>29.48</v>
      </c>
      <c r="X10" s="220">
        <v>71.13</v>
      </c>
      <c r="Y10" s="220">
        <v>80.13</v>
      </c>
      <c r="Z10" s="220">
        <v>92.86</v>
      </c>
      <c r="AA10" s="220">
        <v>102.91</v>
      </c>
      <c r="AB10" s="76">
        <f t="shared" si="2"/>
        <v>0.10822743915571831</v>
      </c>
      <c r="AD10" s="19" t="s">
        <v>47</v>
      </c>
      <c r="AE10" s="221">
        <v>23517059.390000001</v>
      </c>
      <c r="AF10" s="53">
        <v>200088543.44</v>
      </c>
      <c r="AG10" s="53">
        <v>239785241.54999998</v>
      </c>
      <c r="AH10" s="53">
        <v>284877435.64999998</v>
      </c>
      <c r="AI10" s="53">
        <v>306216637.00999999</v>
      </c>
      <c r="AJ10" s="76">
        <f t="shared" si="3"/>
        <v>7.4906604348325079E-2</v>
      </c>
      <c r="AK10" s="53">
        <f t="shared" si="4"/>
        <v>21339201.360000014</v>
      </c>
      <c r="AL10" s="100">
        <f t="shared" si="5"/>
        <v>0.25733326500808845</v>
      </c>
      <c r="AM10" s="222">
        <v>8520627.4600000009</v>
      </c>
      <c r="AN10" s="223">
        <v>33031284.920000002</v>
      </c>
      <c r="AO10" s="223">
        <v>35140342.009999998</v>
      </c>
      <c r="AP10" s="223">
        <v>42256315.93</v>
      </c>
      <c r="AQ10" s="223">
        <v>45767740.140000001</v>
      </c>
      <c r="AR10" s="76">
        <f t="shared" si="6"/>
        <v>8.3098209882207286E-2</v>
      </c>
      <c r="AS10" s="53">
        <f t="shared" si="7"/>
        <v>3511424.2100000009</v>
      </c>
      <c r="AT10" s="76">
        <f t="shared" si="8"/>
        <v>4.3714049059011435</v>
      </c>
      <c r="AU10" s="53">
        <f t="shared" si="9"/>
        <v>37247112.68</v>
      </c>
      <c r="AV10" s="100">
        <f t="shared" si="10"/>
        <v>0.26760633222076197</v>
      </c>
    </row>
    <row r="11" spans="2:48" x14ac:dyDescent="0.25">
      <c r="B11" s="19" t="s">
        <v>48</v>
      </c>
      <c r="C11" s="219">
        <v>57.546921426146014</v>
      </c>
      <c r="D11" s="220">
        <v>70.808030229653028</v>
      </c>
      <c r="E11" s="220">
        <v>77.704808534141804</v>
      </c>
      <c r="F11" s="220">
        <v>84.435346665146383</v>
      </c>
      <c r="G11" s="220">
        <v>100.25532159613186</v>
      </c>
      <c r="H11" s="76">
        <f>G11/F11-1</f>
        <v>0.18736199418620636</v>
      </c>
      <c r="I11" s="219">
        <v>65.69</v>
      </c>
      <c r="J11" s="220">
        <v>82.68</v>
      </c>
      <c r="K11" s="220">
        <v>80.44</v>
      </c>
      <c r="L11" s="220">
        <v>94.54</v>
      </c>
      <c r="M11" s="220">
        <v>98.06</v>
      </c>
      <c r="N11" s="76">
        <f t="shared" si="0"/>
        <v>3.7232917283689382E-2</v>
      </c>
      <c r="P11" s="19" t="s">
        <v>48</v>
      </c>
      <c r="Q11" s="219">
        <v>22.194343089655948</v>
      </c>
      <c r="R11" s="220">
        <v>47.643750828203792</v>
      </c>
      <c r="S11" s="220">
        <v>50.523052414693986</v>
      </c>
      <c r="T11" s="220">
        <v>58.433731556719493</v>
      </c>
      <c r="U11" s="220">
        <v>66.3949034722813</v>
      </c>
      <c r="V11" s="76">
        <f t="shared" si="1"/>
        <v>0.13624274376237966</v>
      </c>
      <c r="W11" s="219">
        <v>32.93</v>
      </c>
      <c r="X11" s="220">
        <v>44.17</v>
      </c>
      <c r="Y11" s="220">
        <v>43.02</v>
      </c>
      <c r="Z11" s="220">
        <v>48.91</v>
      </c>
      <c r="AA11" s="220">
        <v>59.31</v>
      </c>
      <c r="AB11" s="76">
        <f t="shared" si="2"/>
        <v>0.21263545287262331</v>
      </c>
      <c r="AD11" s="19" t="s">
        <v>48</v>
      </c>
      <c r="AE11" s="221">
        <v>1316159.4100000001</v>
      </c>
      <c r="AF11" s="53">
        <v>4079383.75</v>
      </c>
      <c r="AG11" s="53">
        <v>4704061.0200000005</v>
      </c>
      <c r="AH11" s="53">
        <v>5470948.4300000006</v>
      </c>
      <c r="AI11" s="53">
        <v>6358392.1600000001</v>
      </c>
      <c r="AJ11" s="76">
        <f t="shared" si="3"/>
        <v>0.16221021662966018</v>
      </c>
      <c r="AK11" s="53">
        <f t="shared" si="4"/>
        <v>887443.72999999952</v>
      </c>
      <c r="AL11" s="100">
        <f t="shared" si="5"/>
        <v>5.3433602782372615E-3</v>
      </c>
      <c r="AM11" s="222">
        <v>396083.64</v>
      </c>
      <c r="AN11" s="223">
        <v>561379.94999999995</v>
      </c>
      <c r="AO11" s="223">
        <v>501385.38</v>
      </c>
      <c r="AP11" s="223">
        <v>682239.06</v>
      </c>
      <c r="AQ11" s="223">
        <v>831072.02</v>
      </c>
      <c r="AR11" s="76">
        <f t="shared" si="6"/>
        <v>0.21815367768594185</v>
      </c>
      <c r="AS11" s="53">
        <f t="shared" si="7"/>
        <v>148832.95999999996</v>
      </c>
      <c r="AT11" s="76">
        <f t="shared" si="8"/>
        <v>1.0982235469255937</v>
      </c>
      <c r="AU11" s="53">
        <f t="shared" si="9"/>
        <v>434988.38</v>
      </c>
      <c r="AV11" s="100">
        <f t="shared" si="10"/>
        <v>4.8593208754287368E-3</v>
      </c>
    </row>
    <row r="12" spans="2:48" x14ac:dyDescent="0.25">
      <c r="B12" s="19" t="s">
        <v>49</v>
      </c>
      <c r="C12" s="219">
        <v>154.2044832186981</v>
      </c>
      <c r="D12" s="220">
        <v>217.66150873240741</v>
      </c>
      <c r="E12" s="220">
        <v>177.9103158320419</v>
      </c>
      <c r="F12" s="220">
        <v>198.99931855415863</v>
      </c>
      <c r="G12" s="220">
        <v>205.26869696038017</v>
      </c>
      <c r="H12" s="76">
        <f t="shared" ref="H12:H18" si="11">G12/F12-1</f>
        <v>3.1504521984155875E-2</v>
      </c>
      <c r="I12" s="219">
        <v>190.16</v>
      </c>
      <c r="J12" s="220">
        <v>133.82</v>
      </c>
      <c r="K12" s="220">
        <v>193.33</v>
      </c>
      <c r="L12" s="220">
        <v>234.03</v>
      </c>
      <c r="M12" s="220">
        <v>193.92</v>
      </c>
      <c r="N12" s="76">
        <f t="shared" si="0"/>
        <v>-0.17138828355339064</v>
      </c>
      <c r="P12" s="19" t="s">
        <v>49</v>
      </c>
      <c r="Q12" s="219">
        <v>28.283731759604429</v>
      </c>
      <c r="R12" s="220">
        <v>106.93503731273283</v>
      </c>
      <c r="S12" s="220">
        <v>95.836796990363538</v>
      </c>
      <c r="T12" s="220">
        <v>118.92008778368977</v>
      </c>
      <c r="U12" s="220">
        <v>152.14315421579488</v>
      </c>
      <c r="V12" s="76">
        <f t="shared" si="1"/>
        <v>0.27937303992355234</v>
      </c>
      <c r="W12" s="219">
        <v>5.81</v>
      </c>
      <c r="X12" s="220">
        <v>64.5</v>
      </c>
      <c r="Y12" s="220">
        <v>104.39</v>
      </c>
      <c r="Z12" s="220">
        <v>129.34</v>
      </c>
      <c r="AA12" s="220">
        <v>146.66</v>
      </c>
      <c r="AB12" s="76">
        <f t="shared" si="2"/>
        <v>0.13391062316375435</v>
      </c>
      <c r="AD12" s="19" t="s">
        <v>49</v>
      </c>
      <c r="AE12" s="221">
        <v>7595375.9500000011</v>
      </c>
      <c r="AF12" s="53">
        <v>36939560.329999998</v>
      </c>
      <c r="AG12" s="53">
        <v>31119151.560000002</v>
      </c>
      <c r="AH12" s="53">
        <v>31258534.350000001</v>
      </c>
      <c r="AI12" s="53">
        <v>54510038.680000007</v>
      </c>
      <c r="AJ12" s="76">
        <f t="shared" si="3"/>
        <v>0.74384499508691793</v>
      </c>
      <c r="AK12" s="53">
        <f t="shared" si="4"/>
        <v>23251504.330000006</v>
      </c>
      <c r="AL12" s="100">
        <f t="shared" si="5"/>
        <v>4.580824336067512E-2</v>
      </c>
      <c r="AM12" s="222">
        <v>276122.98</v>
      </c>
      <c r="AN12" s="223">
        <v>3301054.15</v>
      </c>
      <c r="AO12" s="223">
        <v>3465759.76</v>
      </c>
      <c r="AP12" s="223">
        <v>5601144.4900000002</v>
      </c>
      <c r="AQ12" s="223">
        <v>7683622.0599999996</v>
      </c>
      <c r="AR12" s="76">
        <f t="shared" si="6"/>
        <v>0.3717950097016689</v>
      </c>
      <c r="AS12" s="53">
        <f t="shared" si="7"/>
        <v>2082477.5699999994</v>
      </c>
      <c r="AT12" s="76">
        <f t="shared" si="8"/>
        <v>26.826811299805616</v>
      </c>
      <c r="AU12" s="53">
        <f t="shared" si="9"/>
        <v>7407499.0800000001</v>
      </c>
      <c r="AV12" s="100">
        <f t="shared" si="10"/>
        <v>4.4926533653560793E-2</v>
      </c>
    </row>
    <row r="13" spans="2:48" x14ac:dyDescent="0.25">
      <c r="B13" s="19" t="s">
        <v>50</v>
      </c>
      <c r="C13" s="219">
        <v>39.120441588128308</v>
      </c>
      <c r="D13" s="220">
        <v>55.750286653691745</v>
      </c>
      <c r="E13" s="220">
        <v>62.940037660434335</v>
      </c>
      <c r="F13" s="220">
        <v>71.998810322002782</v>
      </c>
      <c r="G13" s="220">
        <v>79.808144678694333</v>
      </c>
      <c r="H13" s="76">
        <f t="shared" si="11"/>
        <v>0.10846476937279381</v>
      </c>
      <c r="I13" s="219">
        <v>46.06</v>
      </c>
      <c r="J13" s="220">
        <v>60</v>
      </c>
      <c r="K13" s="220">
        <v>66.819999999999993</v>
      </c>
      <c r="L13" s="220">
        <v>72.59</v>
      </c>
      <c r="M13" s="220">
        <v>83.86</v>
      </c>
      <c r="N13" s="76">
        <f t="shared" si="0"/>
        <v>0.15525554484088722</v>
      </c>
      <c r="P13" s="19" t="s">
        <v>50</v>
      </c>
      <c r="Q13" s="219">
        <v>15.364356645640338</v>
      </c>
      <c r="R13" s="220">
        <v>37.117422100590225</v>
      </c>
      <c r="S13" s="220">
        <v>49.066947630799199</v>
      </c>
      <c r="T13" s="220">
        <v>57.850230654723923</v>
      </c>
      <c r="U13" s="220">
        <v>64.240702380094504</v>
      </c>
      <c r="V13" s="76">
        <f t="shared" si="1"/>
        <v>0.11046579508925003</v>
      </c>
      <c r="W13" s="219">
        <v>24.92</v>
      </c>
      <c r="X13" s="220">
        <v>42.68</v>
      </c>
      <c r="Y13" s="220">
        <v>50.92</v>
      </c>
      <c r="Z13" s="220">
        <v>58.42</v>
      </c>
      <c r="AA13" s="220">
        <v>68.33</v>
      </c>
      <c r="AB13" s="76">
        <f t="shared" si="2"/>
        <v>0.16963368709346116</v>
      </c>
      <c r="AD13" s="19" t="s">
        <v>50</v>
      </c>
      <c r="AE13" s="221">
        <v>11490349.32</v>
      </c>
      <c r="AF13" s="53">
        <v>70191709.870000005</v>
      </c>
      <c r="AG13" s="53">
        <v>96619681.010000005</v>
      </c>
      <c r="AH13" s="53">
        <v>119889428.77000001</v>
      </c>
      <c r="AI13" s="53">
        <v>131456487.58999999</v>
      </c>
      <c r="AJ13" s="76">
        <f t="shared" si="3"/>
        <v>9.6481057076271748E-2</v>
      </c>
      <c r="AK13" s="53">
        <f t="shared" si="4"/>
        <v>11567058.819999978</v>
      </c>
      <c r="AL13" s="100">
        <f t="shared" si="5"/>
        <v>0.11047122549688654</v>
      </c>
      <c r="AM13" s="222">
        <v>5084608.95</v>
      </c>
      <c r="AN13" s="223">
        <v>12005834.189999999</v>
      </c>
      <c r="AO13" s="223">
        <v>14818574.74</v>
      </c>
      <c r="AP13" s="223">
        <v>17747817.48</v>
      </c>
      <c r="AQ13" s="223">
        <v>20579810.510000002</v>
      </c>
      <c r="AR13" s="76">
        <f t="shared" si="6"/>
        <v>0.15956852346444128</v>
      </c>
      <c r="AS13" s="53">
        <f t="shared" si="7"/>
        <v>2831993.0300000012</v>
      </c>
      <c r="AT13" s="76">
        <f t="shared" si="8"/>
        <v>3.0474716369289325</v>
      </c>
      <c r="AU13" s="53">
        <f t="shared" si="9"/>
        <v>15495201.560000002</v>
      </c>
      <c r="AV13" s="100">
        <f t="shared" si="10"/>
        <v>0.12033121127530044</v>
      </c>
    </row>
    <row r="14" spans="2:48" x14ac:dyDescent="0.25">
      <c r="B14" s="19" t="s">
        <v>51</v>
      </c>
      <c r="C14" s="219">
        <v>79.409698525552827</v>
      </c>
      <c r="D14" s="220">
        <v>86.843517211728013</v>
      </c>
      <c r="E14" s="220">
        <v>95.563416658904558</v>
      </c>
      <c r="F14" s="220">
        <v>107.71973652891266</v>
      </c>
      <c r="G14" s="220">
        <v>115.8514809903451</v>
      </c>
      <c r="H14" s="76">
        <f t="shared" si="11"/>
        <v>7.5489828730223696E-2</v>
      </c>
      <c r="I14" s="219">
        <v>76.2</v>
      </c>
      <c r="J14" s="220">
        <v>78.63</v>
      </c>
      <c r="K14" s="220">
        <v>82.69</v>
      </c>
      <c r="L14" s="220">
        <v>89.63</v>
      </c>
      <c r="M14" s="220">
        <v>99.29</v>
      </c>
      <c r="N14" s="76">
        <f t="shared" si="0"/>
        <v>0.10777641414704919</v>
      </c>
      <c r="P14" s="19" t="s">
        <v>51</v>
      </c>
      <c r="Q14" s="219">
        <v>33.514801602241391</v>
      </c>
      <c r="R14" s="220">
        <v>63.569832414965049</v>
      </c>
      <c r="S14" s="220">
        <v>72.119812533126122</v>
      </c>
      <c r="T14" s="220">
        <v>82.693475174333727</v>
      </c>
      <c r="U14" s="220">
        <v>89.674931794980509</v>
      </c>
      <c r="V14" s="76">
        <f t="shared" si="1"/>
        <v>8.442572531785042E-2</v>
      </c>
      <c r="W14" s="219">
        <v>37.950000000000003</v>
      </c>
      <c r="X14" s="220">
        <v>51.12</v>
      </c>
      <c r="Y14" s="220">
        <v>44.64</v>
      </c>
      <c r="Z14" s="220">
        <v>46.43</v>
      </c>
      <c r="AA14" s="220">
        <v>56.18</v>
      </c>
      <c r="AB14" s="76">
        <f t="shared" si="2"/>
        <v>0.20999353866034887</v>
      </c>
      <c r="AD14" s="19" t="s">
        <v>51</v>
      </c>
      <c r="AE14" s="221">
        <v>1683907.8599999999</v>
      </c>
      <c r="AF14" s="53">
        <v>4436970.32</v>
      </c>
      <c r="AG14" s="53">
        <v>5183245.46</v>
      </c>
      <c r="AH14" s="53">
        <v>6059064.0900000008</v>
      </c>
      <c r="AI14" s="53">
        <v>6539886.3999999994</v>
      </c>
      <c r="AJ14" s="76">
        <f t="shared" si="3"/>
        <v>7.9355871279453316E-2</v>
      </c>
      <c r="AK14" s="53">
        <f t="shared" si="4"/>
        <v>480822.30999999866</v>
      </c>
      <c r="AL14" s="100">
        <f t="shared" si="5"/>
        <v>5.4958814012415489E-3</v>
      </c>
      <c r="AM14" s="222">
        <v>278791.86</v>
      </c>
      <c r="AN14" s="223">
        <v>537233.99</v>
      </c>
      <c r="AO14" s="223">
        <v>469158.32</v>
      </c>
      <c r="AP14" s="223">
        <v>495153.03</v>
      </c>
      <c r="AQ14" s="223">
        <v>599114.80000000005</v>
      </c>
      <c r="AR14" s="76">
        <f t="shared" si="6"/>
        <v>0.20995886867540725</v>
      </c>
      <c r="AS14" s="53">
        <f t="shared" si="7"/>
        <v>103961.77000000002</v>
      </c>
      <c r="AT14" s="76">
        <f t="shared" si="8"/>
        <v>1.1489680509323339</v>
      </c>
      <c r="AU14" s="53">
        <f t="shared" si="9"/>
        <v>320322.94000000006</v>
      </c>
      <c r="AV14" s="100">
        <f t="shared" si="10"/>
        <v>3.5030550714705961E-3</v>
      </c>
    </row>
    <row r="15" spans="2:48" x14ac:dyDescent="0.25">
      <c r="B15" s="19" t="s">
        <v>52</v>
      </c>
      <c r="C15" s="219">
        <v>127.39066452917253</v>
      </c>
      <c r="D15" s="220">
        <v>118.17059733966715</v>
      </c>
      <c r="E15" s="220">
        <v>141.16213419593666</v>
      </c>
      <c r="F15" s="220">
        <v>162.19405303149395</v>
      </c>
      <c r="G15" s="220">
        <v>189.71221803037864</v>
      </c>
      <c r="H15" s="76">
        <f t="shared" si="11"/>
        <v>0.16966198503925023</v>
      </c>
      <c r="I15" s="219">
        <v>151.46</v>
      </c>
      <c r="J15" s="220">
        <v>119.18</v>
      </c>
      <c r="K15" s="220">
        <v>150.33000000000001</v>
      </c>
      <c r="L15" s="220">
        <v>160</v>
      </c>
      <c r="M15" s="220">
        <v>201.51</v>
      </c>
      <c r="N15" s="76">
        <f t="shared" si="0"/>
        <v>0.25943749999999999</v>
      </c>
      <c r="P15" s="19" t="s">
        <v>52</v>
      </c>
      <c r="Q15" s="219">
        <v>64.262465356517538</v>
      </c>
      <c r="R15" s="220">
        <v>85.966822387254055</v>
      </c>
      <c r="S15" s="220">
        <v>112.43280007530863</v>
      </c>
      <c r="T15" s="220">
        <v>138.36677946934333</v>
      </c>
      <c r="U15" s="220">
        <v>159.58859571945069</v>
      </c>
      <c r="V15" s="76">
        <f t="shared" si="1"/>
        <v>0.15337363731017017</v>
      </c>
      <c r="W15" s="219">
        <v>92.57</v>
      </c>
      <c r="X15" s="220">
        <v>83.02</v>
      </c>
      <c r="Y15" s="220">
        <v>119.31</v>
      </c>
      <c r="Z15" s="220">
        <v>136.03</v>
      </c>
      <c r="AA15" s="220">
        <v>178.29</v>
      </c>
      <c r="AB15" s="76">
        <f t="shared" si="2"/>
        <v>0.31066676468426069</v>
      </c>
      <c r="AD15" s="19" t="s">
        <v>52</v>
      </c>
      <c r="AE15" s="221">
        <v>10027062.17</v>
      </c>
      <c r="AF15" s="53">
        <v>28507487.399999999</v>
      </c>
      <c r="AG15" s="53">
        <v>42546736.370000005</v>
      </c>
      <c r="AH15" s="53">
        <v>52695730.439999998</v>
      </c>
      <c r="AI15" s="53">
        <v>60015392.539999999</v>
      </c>
      <c r="AJ15" s="76">
        <f t="shared" si="3"/>
        <v>0.13890427248815262</v>
      </c>
      <c r="AK15" s="53">
        <f t="shared" si="4"/>
        <v>7319662.1000000015</v>
      </c>
      <c r="AL15" s="100">
        <f t="shared" si="5"/>
        <v>5.0434741442725493E-2</v>
      </c>
      <c r="AM15" s="222">
        <v>3394934.98</v>
      </c>
      <c r="AN15" s="223">
        <v>4429438.9400000004</v>
      </c>
      <c r="AO15" s="223">
        <v>6601892.1299999999</v>
      </c>
      <c r="AP15" s="223">
        <v>7539753.7300000004</v>
      </c>
      <c r="AQ15" s="223">
        <v>9296298.4900000002</v>
      </c>
      <c r="AR15" s="76">
        <f t="shared" si="6"/>
        <v>0.23297110527773168</v>
      </c>
      <c r="AS15" s="53">
        <f t="shared" si="7"/>
        <v>1756544.7599999998</v>
      </c>
      <c r="AT15" s="76">
        <f t="shared" si="8"/>
        <v>1.7382846931578055</v>
      </c>
      <c r="AU15" s="53">
        <f t="shared" si="9"/>
        <v>5901363.5099999998</v>
      </c>
      <c r="AV15" s="100">
        <f t="shared" si="10"/>
        <v>5.4355935742697294E-2</v>
      </c>
    </row>
    <row r="16" spans="2:48" x14ac:dyDescent="0.25">
      <c r="B16" s="19" t="s">
        <v>53</v>
      </c>
      <c r="C16" s="219">
        <v>63.450284199079881</v>
      </c>
      <c r="D16" s="220">
        <v>75.502983681783121</v>
      </c>
      <c r="E16" s="220">
        <v>85.412123454308372</v>
      </c>
      <c r="F16" s="220">
        <v>95.019647480655635</v>
      </c>
      <c r="G16" s="220">
        <v>102.59533807523239</v>
      </c>
      <c r="H16" s="76">
        <f t="shared" si="11"/>
        <v>7.972762260688282E-2</v>
      </c>
      <c r="I16" s="219">
        <v>64.75</v>
      </c>
      <c r="J16" s="220">
        <v>72.41</v>
      </c>
      <c r="K16" s="220">
        <v>79.19</v>
      </c>
      <c r="L16" s="220">
        <v>85.57</v>
      </c>
      <c r="M16" s="220">
        <v>89.95</v>
      </c>
      <c r="N16" s="76">
        <f t="shared" si="0"/>
        <v>5.1186163375014804E-2</v>
      </c>
      <c r="P16" s="19" t="s">
        <v>53</v>
      </c>
      <c r="Q16" s="219">
        <v>27.816126144773094</v>
      </c>
      <c r="R16" s="220">
        <v>53.663116113839074</v>
      </c>
      <c r="S16" s="220">
        <v>60.263588580042246</v>
      </c>
      <c r="T16" s="220">
        <v>68.88442343583273</v>
      </c>
      <c r="U16" s="220">
        <v>75.428128705456487</v>
      </c>
      <c r="V16" s="76">
        <f t="shared" si="1"/>
        <v>9.499542775035863E-2</v>
      </c>
      <c r="W16" s="219">
        <v>31.75</v>
      </c>
      <c r="X16" s="220">
        <v>45.96</v>
      </c>
      <c r="Y16" s="220">
        <v>49.48</v>
      </c>
      <c r="Z16" s="220">
        <v>50.51</v>
      </c>
      <c r="AA16" s="220">
        <v>60.61</v>
      </c>
      <c r="AB16" s="76">
        <f t="shared" si="2"/>
        <v>0.19996040388041969</v>
      </c>
      <c r="AD16" s="19" t="s">
        <v>53</v>
      </c>
      <c r="AE16" s="221">
        <v>6741130.8299999991</v>
      </c>
      <c r="AF16" s="53">
        <v>15697281.609999999</v>
      </c>
      <c r="AG16" s="53">
        <v>19135398.729999997</v>
      </c>
      <c r="AH16" s="53">
        <v>21569170.66</v>
      </c>
      <c r="AI16" s="53">
        <v>22509826.150000002</v>
      </c>
      <c r="AJ16" s="76">
        <f t="shared" si="3"/>
        <v>4.361111072965107E-2</v>
      </c>
      <c r="AK16" s="53">
        <f t="shared" si="4"/>
        <v>940655.49000000209</v>
      </c>
      <c r="AL16" s="100">
        <f t="shared" si="5"/>
        <v>1.8916434830269481E-2</v>
      </c>
      <c r="AM16" s="222">
        <v>1231356.98</v>
      </c>
      <c r="AN16" s="223">
        <v>1994587.39</v>
      </c>
      <c r="AO16" s="223">
        <v>2158355.4500000002</v>
      </c>
      <c r="AP16" s="223">
        <v>2301918.7799999998</v>
      </c>
      <c r="AQ16" s="223">
        <v>2641678.87</v>
      </c>
      <c r="AR16" s="76">
        <f t="shared" si="6"/>
        <v>0.14759864377143672</v>
      </c>
      <c r="AS16" s="53">
        <f t="shared" si="7"/>
        <v>339760.09000000032</v>
      </c>
      <c r="AT16" s="76">
        <f t="shared" si="8"/>
        <v>1.1453395830021611</v>
      </c>
      <c r="AU16" s="53">
        <f t="shared" si="9"/>
        <v>1410321.8900000001</v>
      </c>
      <c r="AV16" s="100">
        <f t="shared" si="10"/>
        <v>1.5446032317596248E-2</v>
      </c>
    </row>
    <row r="17" spans="2:48" x14ac:dyDescent="0.25">
      <c r="B17" s="19" t="s">
        <v>54</v>
      </c>
      <c r="C17" s="219">
        <v>85.935635582084458</v>
      </c>
      <c r="D17" s="220">
        <v>111.50736069301333</v>
      </c>
      <c r="E17" s="220">
        <v>125.96585685974379</v>
      </c>
      <c r="F17" s="220">
        <v>139.8548201882582</v>
      </c>
      <c r="G17" s="220">
        <v>117.77092687520798</v>
      </c>
      <c r="H17" s="76">
        <f t="shared" si="11"/>
        <v>-0.15790584324031987</v>
      </c>
      <c r="I17" s="219">
        <v>91.16</v>
      </c>
      <c r="J17" s="220">
        <v>124.87</v>
      </c>
      <c r="K17" s="220">
        <v>136.29</v>
      </c>
      <c r="L17" s="220">
        <v>155.41999999999999</v>
      </c>
      <c r="M17" s="220">
        <v>139.79</v>
      </c>
      <c r="N17" s="76">
        <f t="shared" si="0"/>
        <v>-0.10056620769527724</v>
      </c>
      <c r="P17" s="19" t="s">
        <v>54</v>
      </c>
      <c r="Q17" s="219">
        <v>28.513392514038237</v>
      </c>
      <c r="R17" s="220">
        <v>81.728170964630749</v>
      </c>
      <c r="S17" s="220">
        <v>104.13009537655051</v>
      </c>
      <c r="T17" s="220">
        <v>119.59843418164837</v>
      </c>
      <c r="U17" s="220">
        <v>100.11437066953164</v>
      </c>
      <c r="V17" s="76">
        <f t="shared" si="1"/>
        <v>-0.16291236290371469</v>
      </c>
      <c r="W17" s="219">
        <v>40.869999999999997</v>
      </c>
      <c r="X17" s="220">
        <v>101.08</v>
      </c>
      <c r="Y17" s="220">
        <v>114.36</v>
      </c>
      <c r="Z17" s="220">
        <v>131.32</v>
      </c>
      <c r="AA17" s="220">
        <v>117.76</v>
      </c>
      <c r="AB17" s="76">
        <f t="shared" si="2"/>
        <v>-0.10325921413341443</v>
      </c>
      <c r="AD17" s="19" t="s">
        <v>54</v>
      </c>
      <c r="AE17" s="221">
        <v>7356003.3200000012</v>
      </c>
      <c r="AF17" s="53">
        <v>47144692.859999999</v>
      </c>
      <c r="AG17" s="53">
        <v>58990467.630000003</v>
      </c>
      <c r="AH17" s="53">
        <v>69340386.010000005</v>
      </c>
      <c r="AI17" s="53">
        <v>58175298.969999999</v>
      </c>
      <c r="AJ17" s="76">
        <f t="shared" si="3"/>
        <v>-0.16101853021686119</v>
      </c>
      <c r="AK17" s="53">
        <f t="shared" si="4"/>
        <v>-11165087.040000007</v>
      </c>
      <c r="AL17" s="100">
        <f t="shared" si="5"/>
        <v>4.8888394089060885E-2</v>
      </c>
      <c r="AM17" s="222">
        <v>2488452.33</v>
      </c>
      <c r="AN17" s="223">
        <v>8526586.6400000006</v>
      </c>
      <c r="AO17" s="223">
        <v>9649565.0299999993</v>
      </c>
      <c r="AP17" s="223">
        <v>11081336.34</v>
      </c>
      <c r="AQ17" s="223">
        <v>10005946.66</v>
      </c>
      <c r="AR17" s="76">
        <f t="shared" si="6"/>
        <v>-9.7045125876939142E-2</v>
      </c>
      <c r="AS17" s="53">
        <f t="shared" si="7"/>
        <v>-1075389.6799999997</v>
      </c>
      <c r="AT17" s="76">
        <f t="shared" si="8"/>
        <v>3.0209517133888593</v>
      </c>
      <c r="AU17" s="53">
        <f t="shared" si="9"/>
        <v>7517494.3300000001</v>
      </c>
      <c r="AV17" s="100">
        <f t="shared" si="10"/>
        <v>5.8505285117605624E-2</v>
      </c>
    </row>
    <row r="18" spans="2:48" x14ac:dyDescent="0.25">
      <c r="B18" s="23" t="s">
        <v>55</v>
      </c>
      <c r="C18" s="219">
        <v>75.831620481228683</v>
      </c>
      <c r="D18" s="220">
        <v>61.42692427514649</v>
      </c>
      <c r="E18" s="220">
        <v>67.64683213103639</v>
      </c>
      <c r="F18" s="220">
        <v>71.675111528093851</v>
      </c>
      <c r="G18" s="220">
        <v>73.109317063108548</v>
      </c>
      <c r="H18" s="76">
        <f t="shared" si="11"/>
        <v>2.0009812394258253E-2</v>
      </c>
      <c r="I18" s="219">
        <v>73.63</v>
      </c>
      <c r="J18" s="220">
        <v>63.81</v>
      </c>
      <c r="K18" s="220">
        <v>67.17</v>
      </c>
      <c r="L18" s="220">
        <v>61.64</v>
      </c>
      <c r="M18" s="220">
        <v>66.2</v>
      </c>
      <c r="N18" s="76">
        <f t="shared" si="0"/>
        <v>7.3977936404931999E-2</v>
      </c>
      <c r="P18" s="23" t="s">
        <v>55</v>
      </c>
      <c r="Q18" s="219">
        <v>18.439062632948929</v>
      </c>
      <c r="R18" s="220">
        <v>40.184450231984655</v>
      </c>
      <c r="S18" s="220">
        <v>52.776908382162915</v>
      </c>
      <c r="T18" s="220">
        <v>55.950548437226814</v>
      </c>
      <c r="U18" s="220">
        <v>55.15158487384646</v>
      </c>
      <c r="V18" s="76">
        <f t="shared" si="1"/>
        <v>-1.4279816475378126E-2</v>
      </c>
      <c r="W18" s="219">
        <v>23.33</v>
      </c>
      <c r="X18" s="220">
        <v>36.11</v>
      </c>
      <c r="Y18" s="220">
        <v>43.74</v>
      </c>
      <c r="Z18" s="220">
        <v>39.58</v>
      </c>
      <c r="AA18" s="220">
        <v>41.85</v>
      </c>
      <c r="AB18" s="76">
        <f t="shared" si="2"/>
        <v>5.7352198079838379E-2</v>
      </c>
      <c r="AD18" s="23" t="s">
        <v>55</v>
      </c>
      <c r="AE18" s="221">
        <v>4311537.5</v>
      </c>
      <c r="AF18" s="53">
        <v>11485342.190000001</v>
      </c>
      <c r="AG18" s="53">
        <v>13663025.75</v>
      </c>
      <c r="AH18" s="53">
        <v>15080999.539999999</v>
      </c>
      <c r="AI18" s="53">
        <v>14900266.93</v>
      </c>
      <c r="AJ18" s="76">
        <f t="shared" si="3"/>
        <v>-1.1984126749731261E-2</v>
      </c>
      <c r="AK18" s="53">
        <f t="shared" si="4"/>
        <v>-180732.6099999994</v>
      </c>
      <c r="AL18" s="100">
        <f t="shared" si="5"/>
        <v>1.2521639503420352E-2</v>
      </c>
      <c r="AM18" s="222">
        <v>846981.56</v>
      </c>
      <c r="AN18" s="223">
        <v>1356617.13</v>
      </c>
      <c r="AO18" s="223">
        <v>1643473.64</v>
      </c>
      <c r="AP18" s="223">
        <v>1544670.82</v>
      </c>
      <c r="AQ18" s="223">
        <v>1651395.7</v>
      </c>
      <c r="AR18" s="76">
        <f t="shared" si="6"/>
        <v>6.9092313144103912E-2</v>
      </c>
      <c r="AS18" s="53">
        <f t="shared" si="7"/>
        <v>106724.87999999989</v>
      </c>
      <c r="AT18" s="76">
        <f t="shared" si="8"/>
        <v>0.94974221162500849</v>
      </c>
      <c r="AU18" s="53">
        <f t="shared" si="9"/>
        <v>804414.1399999999</v>
      </c>
      <c r="AV18" s="100">
        <f t="shared" si="10"/>
        <v>9.6557956536706055E-3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170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171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172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173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8475.1378747705494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174</v>
      </c>
      <c r="C27" s="283"/>
      <c r="D27" s="283"/>
      <c r="E27" s="283"/>
      <c r="F27" s="283"/>
      <c r="G27" s="283"/>
      <c r="H27" s="283"/>
      <c r="I27" s="146"/>
      <c r="P27" s="283" t="s">
        <v>175</v>
      </c>
      <c r="Q27" s="283"/>
      <c r="R27" s="283"/>
      <c r="S27" s="283"/>
      <c r="T27" s="283"/>
      <c r="U27" s="283"/>
      <c r="V27" s="283"/>
      <c r="W27" s="283"/>
      <c r="AE27" s="283" t="s">
        <v>176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169</v>
      </c>
      <c r="C43" s="281"/>
      <c r="D43" s="281"/>
      <c r="E43" s="281"/>
      <c r="F43" s="281"/>
      <c r="G43" s="281"/>
      <c r="H43" s="281"/>
      <c r="P43" s="281" t="s">
        <v>170</v>
      </c>
      <c r="Q43" s="281"/>
      <c r="R43" s="281"/>
      <c r="S43" s="281"/>
      <c r="T43" s="281"/>
      <c r="U43" s="281"/>
      <c r="V43" s="281"/>
      <c r="W43" s="281"/>
      <c r="AE43" s="319" t="s">
        <v>171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172</v>
      </c>
      <c r="C44" s="281"/>
      <c r="D44" s="281"/>
      <c r="E44" s="281"/>
      <c r="F44" s="281"/>
      <c r="G44" s="281"/>
      <c r="H44" s="281"/>
      <c r="P44" s="320" t="s">
        <v>173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BAA54-C72D-427B-ACC1-03184A2AFB7B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93.57</v>
      </c>
      <c r="L6" s="229">
        <v>103.46</v>
      </c>
      <c r="M6" s="229">
        <v>112.62</v>
      </c>
      <c r="N6" s="229">
        <v>122.28</v>
      </c>
      <c r="O6" s="229">
        <v>129.16</v>
      </c>
      <c r="P6" s="95">
        <f t="shared" ref="P6:P51" si="2">IFERROR(O6/N6-1,"-")</f>
        <v>5.6264311416421187E-2</v>
      </c>
      <c r="Q6" s="228">
        <f t="shared" ref="Q6:Q51" si="3">IFERROR(O6-N6,"-")</f>
        <v>6.8799999999999955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100.38</v>
      </c>
      <c r="L7" s="231">
        <v>110.94</v>
      </c>
      <c r="M7" s="231">
        <v>120.89</v>
      </c>
      <c r="N7" s="231">
        <v>131.66999999999999</v>
      </c>
      <c r="O7" s="231">
        <v>137.66999999999999</v>
      </c>
      <c r="P7" s="98">
        <f t="shared" si="2"/>
        <v>4.5568466621098258E-2</v>
      </c>
      <c r="Q7" s="230">
        <f t="shared" si="3"/>
        <v>6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107.12</v>
      </c>
      <c r="L8" s="233">
        <v>120.05</v>
      </c>
      <c r="M8" s="233">
        <v>130.01</v>
      </c>
      <c r="N8" s="233">
        <v>141.26</v>
      </c>
      <c r="O8" s="233">
        <v>147.68</v>
      </c>
      <c r="P8" s="100">
        <f t="shared" si="2"/>
        <v>4.5448109868327924E-2</v>
      </c>
      <c r="Q8" s="232">
        <f t="shared" si="3"/>
        <v>6.4200000000000159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56.07</v>
      </c>
      <c r="L9" s="233">
        <v>63.22</v>
      </c>
      <c r="M9" s="233">
        <v>69.3</v>
      </c>
      <c r="N9" s="233">
        <v>77.56</v>
      </c>
      <c r="O9" s="233">
        <v>82.18</v>
      </c>
      <c r="P9" s="100">
        <f t="shared" si="2"/>
        <v>5.9566787003610067E-2</v>
      </c>
      <c r="Q9" s="232">
        <f t="shared" si="3"/>
        <v>4.6200000000000045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68.22</v>
      </c>
      <c r="L10" s="231">
        <v>74.989999999999995</v>
      </c>
      <c r="M10" s="231">
        <v>82.51</v>
      </c>
      <c r="N10" s="231">
        <v>87.72</v>
      </c>
      <c r="O10" s="231">
        <v>99.57</v>
      </c>
      <c r="P10" s="98">
        <f t="shared" si="2"/>
        <v>0.13508891928864553</v>
      </c>
      <c r="Q10" s="230">
        <f t="shared" si="3"/>
        <v>11.849999999999994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122.22</v>
      </c>
      <c r="L11" s="235">
        <v>127.32</v>
      </c>
      <c r="M11" s="235">
        <v>137.09</v>
      </c>
      <c r="N11" s="235">
        <v>143.27000000000001</v>
      </c>
      <c r="O11" s="235">
        <v>149.71</v>
      </c>
      <c r="P11" s="102">
        <f t="shared" si="2"/>
        <v>4.4950094227681925E-2</v>
      </c>
      <c r="Q11" s="234">
        <f t="shared" si="3"/>
        <v>6.4399999999999977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129.28</v>
      </c>
      <c r="L12" s="231">
        <v>135.16999999999999</v>
      </c>
      <c r="M12" s="231">
        <v>146.69999999999999</v>
      </c>
      <c r="N12" s="231">
        <v>155.96</v>
      </c>
      <c r="O12" s="231">
        <v>161.97</v>
      </c>
      <c r="P12" s="98">
        <f t="shared" si="2"/>
        <v>3.8535521928699579E-2</v>
      </c>
      <c r="Q12" s="230">
        <f t="shared" si="3"/>
        <v>6.0099999999999909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134.01</v>
      </c>
      <c r="L13" s="233">
        <v>145.16999999999999</v>
      </c>
      <c r="M13" s="233">
        <v>157.63999999999999</v>
      </c>
      <c r="N13" s="233">
        <v>166.23</v>
      </c>
      <c r="O13" s="233">
        <v>173.29</v>
      </c>
      <c r="P13" s="100">
        <f t="shared" si="2"/>
        <v>4.2471274739818377E-2</v>
      </c>
      <c r="Q13" s="232">
        <f t="shared" si="3"/>
        <v>7.0600000000000023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74.05</v>
      </c>
      <c r="L14" s="233">
        <v>57.27</v>
      </c>
      <c r="M14" s="233">
        <v>53.91</v>
      </c>
      <c r="N14" s="233">
        <v>55.7</v>
      </c>
      <c r="O14" s="233">
        <v>66.42</v>
      </c>
      <c r="P14" s="100">
        <f t="shared" si="2"/>
        <v>0.19245960502693005</v>
      </c>
      <c r="Q14" s="232">
        <f t="shared" si="3"/>
        <v>10.719999999999999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76.84</v>
      </c>
      <c r="L15" s="231">
        <v>82.86</v>
      </c>
      <c r="M15" s="231">
        <v>90.31</v>
      </c>
      <c r="N15" s="231">
        <v>86.66</v>
      </c>
      <c r="O15" s="231">
        <v>97.97</v>
      </c>
      <c r="P15" s="98">
        <f t="shared" si="2"/>
        <v>0.13051003923378723</v>
      </c>
      <c r="Q15" s="230">
        <f t="shared" si="3"/>
        <v>11.310000000000002</v>
      </c>
    </row>
    <row r="16" spans="2:17" x14ac:dyDescent="0.25">
      <c r="B16" s="93" t="s">
        <v>48</v>
      </c>
      <c r="C16" s="234">
        <v>67.28</v>
      </c>
      <c r="D16" s="234">
        <v>70.819999999999993</v>
      </c>
      <c r="E16" s="234">
        <v>66.41</v>
      </c>
      <c r="F16" s="234">
        <v>77.45</v>
      </c>
      <c r="G16" s="234">
        <v>80.180000000000007</v>
      </c>
      <c r="H16" s="234">
        <v>89.86</v>
      </c>
      <c r="I16" s="102">
        <f t="shared" si="0"/>
        <v>0.12072836118732844</v>
      </c>
      <c r="J16" s="234">
        <f t="shared" si="1"/>
        <v>9.6799999999999926</v>
      </c>
      <c r="K16" s="235">
        <v>65.69</v>
      </c>
      <c r="L16" s="235">
        <v>82.68</v>
      </c>
      <c r="M16" s="235">
        <v>80.44</v>
      </c>
      <c r="N16" s="235">
        <v>94.54</v>
      </c>
      <c r="O16" s="235">
        <v>98.06</v>
      </c>
      <c r="P16" s="102">
        <f t="shared" si="2"/>
        <v>3.7232917283689382E-2</v>
      </c>
      <c r="Q16" s="234">
        <f t="shared" si="3"/>
        <v>3.519999999999996</v>
      </c>
    </row>
    <row r="17" spans="2:17" x14ac:dyDescent="0.25">
      <c r="B17" s="96" t="s">
        <v>62</v>
      </c>
      <c r="C17" s="230">
        <v>65.45</v>
      </c>
      <c r="D17" s="230">
        <v>68.510000000000005</v>
      </c>
      <c r="E17" s="230">
        <v>66.41</v>
      </c>
      <c r="F17" s="230">
        <v>77.510000000000005</v>
      </c>
      <c r="G17" s="230">
        <v>80.34</v>
      </c>
      <c r="H17" s="230">
        <v>89.98</v>
      </c>
      <c r="I17" s="98">
        <f t="shared" si="0"/>
        <v>0.11999004232013943</v>
      </c>
      <c r="J17" s="230">
        <f t="shared" si="1"/>
        <v>9.64</v>
      </c>
      <c r="K17" s="231">
        <v>65.69</v>
      </c>
      <c r="L17" s="231">
        <v>82.68</v>
      </c>
      <c r="M17" s="231">
        <v>80.66</v>
      </c>
      <c r="N17" s="231">
        <v>94.83</v>
      </c>
      <c r="O17" s="231">
        <v>98.2</v>
      </c>
      <c r="P17" s="98">
        <f t="shared" si="2"/>
        <v>3.5537277232943199E-2</v>
      </c>
      <c r="Q17" s="230">
        <f t="shared" si="3"/>
        <v>3.3700000000000045</v>
      </c>
    </row>
    <row r="18" spans="2:17" x14ac:dyDescent="0.25">
      <c r="B18" s="99" t="s">
        <v>63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64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65</v>
      </c>
      <c r="C20" s="230">
        <v>81.73</v>
      </c>
      <c r="D20" s="230">
        <v>91.3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>
        <v>0</v>
      </c>
      <c r="L20" s="231">
        <v>0</v>
      </c>
      <c r="M20" s="231">
        <v>0</v>
      </c>
      <c r="N20" s="231">
        <v>0</v>
      </c>
      <c r="O20" s="231">
        <v>0</v>
      </c>
      <c r="P20" s="98" t="str">
        <f t="shared" si="2"/>
        <v>-</v>
      </c>
      <c r="Q20" s="230">
        <f t="shared" si="3"/>
        <v>0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65.69</v>
      </c>
      <c r="L21" s="235">
        <v>82.68</v>
      </c>
      <c r="M21" s="235">
        <v>80.44</v>
      </c>
      <c r="N21" s="235">
        <v>94.54</v>
      </c>
      <c r="O21" s="235">
        <v>98.06</v>
      </c>
      <c r="P21" s="102">
        <f t="shared" si="2"/>
        <v>3.7232917283689382E-2</v>
      </c>
      <c r="Q21" s="234">
        <f t="shared" si="3"/>
        <v>3.519999999999996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65.69</v>
      </c>
      <c r="L22" s="231">
        <v>82.68</v>
      </c>
      <c r="M22" s="231">
        <v>80.66</v>
      </c>
      <c r="N22" s="231">
        <v>94.83</v>
      </c>
      <c r="O22" s="231">
        <v>98.2</v>
      </c>
      <c r="P22" s="98">
        <f t="shared" si="2"/>
        <v>3.5537277232943199E-2</v>
      </c>
      <c r="Q22" s="230">
        <f t="shared" si="3"/>
        <v>3.3700000000000045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190.16</v>
      </c>
      <c r="L24" s="235">
        <v>133.82</v>
      </c>
      <c r="M24" s="235">
        <v>193.33</v>
      </c>
      <c r="N24" s="235">
        <v>234.03</v>
      </c>
      <c r="O24" s="235">
        <v>193.92</v>
      </c>
      <c r="P24" s="102">
        <f t="shared" si="2"/>
        <v>-0.17138828355339064</v>
      </c>
      <c r="Q24" s="234">
        <f t="shared" si="3"/>
        <v>-40.110000000000014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112.07</v>
      </c>
      <c r="L25" s="231">
        <v>124.54</v>
      </c>
      <c r="M25" s="231">
        <v>181.25</v>
      </c>
      <c r="N25" s="231">
        <v>234.03</v>
      </c>
      <c r="O25" s="231">
        <v>201.08</v>
      </c>
      <c r="P25" s="98">
        <f t="shared" si="2"/>
        <v>-0.14079391531000296</v>
      </c>
      <c r="Q25" s="230">
        <f t="shared" si="3"/>
        <v>-32.949999999999989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112.07</v>
      </c>
      <c r="L26" s="233">
        <v>0</v>
      </c>
      <c r="M26" s="233">
        <v>181.25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46.06</v>
      </c>
      <c r="L28" s="235">
        <v>60</v>
      </c>
      <c r="M28" s="235">
        <v>66.819999999999993</v>
      </c>
      <c r="N28" s="235">
        <v>72.59</v>
      </c>
      <c r="O28" s="235">
        <v>83.86</v>
      </c>
      <c r="P28" s="102">
        <f t="shared" si="2"/>
        <v>0.15525554484088722</v>
      </c>
      <c r="Q28" s="234">
        <f t="shared" si="3"/>
        <v>11.269999999999996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46.89</v>
      </c>
      <c r="L29" s="231">
        <v>63.64</v>
      </c>
      <c r="M29" s="231">
        <v>71.91</v>
      </c>
      <c r="N29" s="231">
        <v>76.959999999999994</v>
      </c>
      <c r="O29" s="231">
        <v>90.13</v>
      </c>
      <c r="P29" s="98">
        <f t="shared" si="2"/>
        <v>0.17112785862785862</v>
      </c>
      <c r="Q29" s="230">
        <f t="shared" si="3"/>
        <v>13.170000000000002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49.95</v>
      </c>
      <c r="L30" s="233">
        <v>66.09</v>
      </c>
      <c r="M30" s="233">
        <v>74.959999999999994</v>
      </c>
      <c r="N30" s="233">
        <v>80.260000000000005</v>
      </c>
      <c r="O30" s="233">
        <v>94.65</v>
      </c>
      <c r="P30" s="100">
        <f t="shared" si="2"/>
        <v>0.17929230002491892</v>
      </c>
      <c r="Q30" s="232">
        <f t="shared" si="3"/>
        <v>14.39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31.47</v>
      </c>
      <c r="L31" s="233">
        <v>44.35</v>
      </c>
      <c r="M31" s="233">
        <v>48.66</v>
      </c>
      <c r="N31" s="233">
        <v>52.85</v>
      </c>
      <c r="O31" s="233">
        <v>60.28</v>
      </c>
      <c r="P31" s="100">
        <f t="shared" si="2"/>
        <v>0.14058656575212858</v>
      </c>
      <c r="Q31" s="232">
        <f t="shared" si="3"/>
        <v>7.43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43.09</v>
      </c>
      <c r="L32" s="231">
        <v>44.61</v>
      </c>
      <c r="M32" s="231">
        <v>45.12</v>
      </c>
      <c r="N32" s="231">
        <v>52.45</v>
      </c>
      <c r="O32" s="231">
        <v>57.11</v>
      </c>
      <c r="P32" s="98">
        <f t="shared" si="2"/>
        <v>8.8846520495710068E-2</v>
      </c>
      <c r="Q32" s="230">
        <f t="shared" si="3"/>
        <v>4.6599999999999966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76.2</v>
      </c>
      <c r="L33" s="235">
        <v>78.63</v>
      </c>
      <c r="M33" s="235">
        <v>82.69</v>
      </c>
      <c r="N33" s="235">
        <v>89.63</v>
      </c>
      <c r="O33" s="235">
        <v>99.29</v>
      </c>
      <c r="P33" s="102">
        <f t="shared" si="2"/>
        <v>0.10777641414704919</v>
      </c>
      <c r="Q33" s="234">
        <f t="shared" si="3"/>
        <v>9.6600000000000108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76.2</v>
      </c>
      <c r="L34" s="231">
        <v>78.63</v>
      </c>
      <c r="M34" s="231">
        <v>82.69</v>
      </c>
      <c r="N34" s="231">
        <v>89.63</v>
      </c>
      <c r="O34" s="231">
        <v>99.29</v>
      </c>
      <c r="P34" s="98">
        <f t="shared" si="2"/>
        <v>0.10777641414704919</v>
      </c>
      <c r="Q34" s="230">
        <f t="shared" si="3"/>
        <v>9.6600000000000108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151.46</v>
      </c>
      <c r="L35" s="235">
        <v>119.18</v>
      </c>
      <c r="M35" s="235">
        <v>150.33000000000001</v>
      </c>
      <c r="N35" s="235">
        <v>160</v>
      </c>
      <c r="O35" s="235">
        <v>201.51</v>
      </c>
      <c r="P35" s="102">
        <f t="shared" si="2"/>
        <v>0.25943749999999999</v>
      </c>
      <c r="Q35" s="234">
        <f t="shared" si="3"/>
        <v>41.509999999999991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158.06</v>
      </c>
      <c r="L36" s="231">
        <v>127.26</v>
      </c>
      <c r="M36" s="231">
        <v>157.88999999999999</v>
      </c>
      <c r="N36" s="231">
        <v>171.83</v>
      </c>
      <c r="O36" s="231">
        <v>215.49</v>
      </c>
      <c r="P36" s="98">
        <f t="shared" si="2"/>
        <v>0.25408834312983752</v>
      </c>
      <c r="Q36" s="230">
        <f t="shared" si="3"/>
        <v>43.66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46.36</v>
      </c>
      <c r="L37" s="231">
        <v>75.02</v>
      </c>
      <c r="M37" s="231">
        <v>110.57</v>
      </c>
      <c r="N37" s="231">
        <v>95.28</v>
      </c>
      <c r="O37" s="231">
        <v>129.86000000000001</v>
      </c>
      <c r="P37" s="98">
        <f t="shared" si="2"/>
        <v>0.36293031066330816</v>
      </c>
      <c r="Q37" s="230">
        <f t="shared" si="3"/>
        <v>34.580000000000013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64.75</v>
      </c>
      <c r="L38" s="235">
        <v>72.41</v>
      </c>
      <c r="M38" s="235">
        <v>79.19</v>
      </c>
      <c r="N38" s="235">
        <v>85.57</v>
      </c>
      <c r="O38" s="235">
        <v>89.95</v>
      </c>
      <c r="P38" s="102">
        <f t="shared" si="2"/>
        <v>5.1186163375014804E-2</v>
      </c>
      <c r="Q38" s="234">
        <f t="shared" si="3"/>
        <v>4.3800000000000097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64.75</v>
      </c>
      <c r="L39" s="231">
        <v>72.41</v>
      </c>
      <c r="M39" s="231">
        <v>79.19</v>
      </c>
      <c r="N39" s="231">
        <v>85.57</v>
      </c>
      <c r="O39" s="231">
        <v>89.95</v>
      </c>
      <c r="P39" s="98">
        <f t="shared" si="2"/>
        <v>5.1186163375014804E-2</v>
      </c>
      <c r="Q39" s="230">
        <f t="shared" si="3"/>
        <v>4.3800000000000097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70.069999999999993</v>
      </c>
      <c r="L40" s="233">
        <v>84.89</v>
      </c>
      <c r="M40" s="233">
        <v>90.31</v>
      </c>
      <c r="N40" s="233">
        <v>99.5</v>
      </c>
      <c r="O40" s="233">
        <v>102.28</v>
      </c>
      <c r="P40" s="100">
        <f t="shared" si="2"/>
        <v>2.793969849246225E-2</v>
      </c>
      <c r="Q40" s="232">
        <f t="shared" si="3"/>
        <v>2.7800000000000011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55.58</v>
      </c>
      <c r="L41" s="233">
        <v>55.23</v>
      </c>
      <c r="M41" s="233">
        <v>64.12</v>
      </c>
      <c r="N41" s="233">
        <v>65.78</v>
      </c>
      <c r="O41" s="233">
        <v>63.7</v>
      </c>
      <c r="P41" s="100">
        <f t="shared" si="2"/>
        <v>-3.1620553359683723E-2</v>
      </c>
      <c r="Q41" s="232">
        <f t="shared" si="3"/>
        <v>-2.0799999999999983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91.16</v>
      </c>
      <c r="L42" s="235">
        <v>124.87</v>
      </c>
      <c r="M42" s="235">
        <v>136.29</v>
      </c>
      <c r="N42" s="235">
        <v>155.41999999999999</v>
      </c>
      <c r="O42" s="235">
        <v>139.79</v>
      </c>
      <c r="P42" s="102">
        <f t="shared" si="2"/>
        <v>-0.10056620769527724</v>
      </c>
      <c r="Q42" s="234">
        <f t="shared" si="3"/>
        <v>-15.629999999999995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94.44</v>
      </c>
      <c r="L43" s="231">
        <v>133.19999999999999</v>
      </c>
      <c r="M43" s="231">
        <v>145.19</v>
      </c>
      <c r="N43" s="231">
        <v>165.23</v>
      </c>
      <c r="O43" s="231">
        <v>147.04</v>
      </c>
      <c r="P43" s="98">
        <f t="shared" si="2"/>
        <v>-0.11008896689463177</v>
      </c>
      <c r="Q43" s="230">
        <f t="shared" si="3"/>
        <v>-18.189999999999998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100.45</v>
      </c>
      <c r="L44" s="233">
        <v>144.04</v>
      </c>
      <c r="M44" s="233">
        <v>154.22</v>
      </c>
      <c r="N44" s="233">
        <v>177.05</v>
      </c>
      <c r="O44" s="233">
        <v>155.34</v>
      </c>
      <c r="P44" s="100">
        <f t="shared" si="2"/>
        <v>-0.12262072860773798</v>
      </c>
      <c r="Q44" s="232">
        <f t="shared" si="3"/>
        <v>-21.710000000000008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73.38</v>
      </c>
      <c r="L45" s="233">
        <v>95.18</v>
      </c>
      <c r="M45" s="233">
        <v>109.8</v>
      </c>
      <c r="N45" s="233">
        <v>122.4</v>
      </c>
      <c r="O45" s="233">
        <v>114.58</v>
      </c>
      <c r="P45" s="100">
        <f t="shared" si="2"/>
        <v>-6.3888888888888995E-2</v>
      </c>
      <c r="Q45" s="232">
        <f t="shared" si="3"/>
        <v>-7.8200000000000074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72.89</v>
      </c>
      <c r="L46" s="231">
        <v>64.42</v>
      </c>
      <c r="M46" s="231">
        <v>74.31</v>
      </c>
      <c r="N46" s="231">
        <v>87.22</v>
      </c>
      <c r="O46" s="231">
        <v>96.83</v>
      </c>
      <c r="P46" s="98">
        <f t="shared" si="2"/>
        <v>0.11018115111213023</v>
      </c>
      <c r="Q46" s="230">
        <f t="shared" si="3"/>
        <v>9.61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73.63</v>
      </c>
      <c r="L47" s="235">
        <v>63.81</v>
      </c>
      <c r="M47" s="235">
        <v>67.17</v>
      </c>
      <c r="N47" s="235">
        <v>61.64</v>
      </c>
      <c r="O47" s="235">
        <v>66.2</v>
      </c>
      <c r="P47" s="102">
        <f t="shared" si="2"/>
        <v>7.3977936404931999E-2</v>
      </c>
      <c r="Q47" s="234">
        <f t="shared" si="3"/>
        <v>4.5600000000000023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74.260000000000005</v>
      </c>
      <c r="L48" s="231">
        <v>64.91</v>
      </c>
      <c r="M48" s="231">
        <v>65.89</v>
      </c>
      <c r="N48" s="231">
        <v>62.4</v>
      </c>
      <c r="O48" s="231">
        <v>67.19</v>
      </c>
      <c r="P48" s="98">
        <f t="shared" si="2"/>
        <v>7.6762820512820573E-2</v>
      </c>
      <c r="Q48" s="230">
        <f t="shared" si="3"/>
        <v>4.7899999999999991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79.22</v>
      </c>
      <c r="L49" s="233">
        <v>67.5</v>
      </c>
      <c r="M49" s="233">
        <v>67.81</v>
      </c>
      <c r="N49" s="233">
        <v>62.84</v>
      </c>
      <c r="O49" s="233">
        <v>67.72</v>
      </c>
      <c r="P49" s="100">
        <f t="shared" si="2"/>
        <v>7.7657542966263371E-2</v>
      </c>
      <c r="Q49" s="232">
        <f t="shared" si="3"/>
        <v>4.8799999999999955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58.69</v>
      </c>
      <c r="L50" s="233">
        <v>56.77</v>
      </c>
      <c r="M50" s="233">
        <v>58.81</v>
      </c>
      <c r="N50" s="233">
        <v>61.05</v>
      </c>
      <c r="O50" s="233">
        <v>65.53</v>
      </c>
      <c r="P50" s="100">
        <f t="shared" si="2"/>
        <v>7.3382473382473501E-2</v>
      </c>
      <c r="Q50" s="232">
        <f t="shared" si="3"/>
        <v>4.480000000000004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236.36</v>
      </c>
      <c r="L51" s="231">
        <v>175.7</v>
      </c>
      <c r="M51" s="231">
        <v>175.69</v>
      </c>
      <c r="N51" s="231">
        <v>55.47</v>
      </c>
      <c r="O51" s="231">
        <v>105.4</v>
      </c>
      <c r="P51" s="98">
        <f t="shared" si="2"/>
        <v>0.90012619433928265</v>
      </c>
      <c r="Q51" s="230">
        <f t="shared" si="3"/>
        <v>49.930000000000007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4431-EA47-4620-A344-4B91A76E9B46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42.5</v>
      </c>
      <c r="L6" s="229">
        <v>79.03</v>
      </c>
      <c r="M6" s="229">
        <v>89.41</v>
      </c>
      <c r="N6" s="229">
        <v>98.16</v>
      </c>
      <c r="O6" s="229">
        <v>105.61</v>
      </c>
      <c r="P6" s="95">
        <f t="shared" ref="P6:P51" si="2">IFERROR(O6/N6-1,"-")</f>
        <v>7.5896495517522533E-2</v>
      </c>
      <c r="Q6" s="228">
        <f t="shared" ref="Q6:Q51" si="3">IFERROR(O6-N6,"-")</f>
        <v>7.4500000000000028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46.14</v>
      </c>
      <c r="L7" s="231">
        <v>86.24</v>
      </c>
      <c r="M7" s="231">
        <v>98.13</v>
      </c>
      <c r="N7" s="231">
        <v>106.64</v>
      </c>
      <c r="O7" s="231">
        <v>113.81</v>
      </c>
      <c r="P7" s="98">
        <f t="shared" si="2"/>
        <v>6.7235558889722435E-2</v>
      </c>
      <c r="Q7" s="230">
        <f t="shared" si="3"/>
        <v>7.1700000000000017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51.14</v>
      </c>
      <c r="L8" s="233">
        <v>94.98</v>
      </c>
      <c r="M8" s="233">
        <v>106.91</v>
      </c>
      <c r="N8" s="233">
        <v>115.82</v>
      </c>
      <c r="O8" s="233">
        <v>123.1</v>
      </c>
      <c r="P8" s="100">
        <f t="shared" si="2"/>
        <v>6.2856156104299732E-2</v>
      </c>
      <c r="Q8" s="232">
        <f t="shared" si="3"/>
        <v>7.2800000000000011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20.7</v>
      </c>
      <c r="L9" s="233">
        <v>45.03</v>
      </c>
      <c r="M9" s="233">
        <v>52.45</v>
      </c>
      <c r="N9" s="233">
        <v>58.76</v>
      </c>
      <c r="O9" s="233">
        <v>64.95</v>
      </c>
      <c r="P9" s="100">
        <f t="shared" si="2"/>
        <v>0.10534377127297501</v>
      </c>
      <c r="Q9" s="232">
        <f t="shared" si="3"/>
        <v>6.1900000000000048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29.68</v>
      </c>
      <c r="L10" s="231">
        <v>53.72</v>
      </c>
      <c r="M10" s="231">
        <v>60.63</v>
      </c>
      <c r="N10" s="231">
        <v>68.23</v>
      </c>
      <c r="O10" s="231">
        <v>78.430000000000007</v>
      </c>
      <c r="P10" s="98">
        <f t="shared" si="2"/>
        <v>0.14949435732082672</v>
      </c>
      <c r="Q10" s="230">
        <f t="shared" si="3"/>
        <v>10.200000000000003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60.54</v>
      </c>
      <c r="L11" s="235">
        <v>106.97</v>
      </c>
      <c r="M11" s="235">
        <v>115.29</v>
      </c>
      <c r="N11" s="235">
        <v>120.9</v>
      </c>
      <c r="O11" s="235">
        <v>124.88</v>
      </c>
      <c r="P11" s="102">
        <f t="shared" si="2"/>
        <v>3.2919768403639305E-2</v>
      </c>
      <c r="Q11" s="234">
        <f t="shared" si="3"/>
        <v>3.9799999999999898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65.010000000000005</v>
      </c>
      <c r="L12" s="231">
        <v>115.97</v>
      </c>
      <c r="M12" s="231">
        <v>125.57</v>
      </c>
      <c r="N12" s="231">
        <v>133.05000000000001</v>
      </c>
      <c r="O12" s="231">
        <v>137.78</v>
      </c>
      <c r="P12" s="98">
        <f t="shared" si="2"/>
        <v>3.5550544907929194E-2</v>
      </c>
      <c r="Q12" s="230">
        <f t="shared" si="3"/>
        <v>4.7299999999999898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69.400000000000006</v>
      </c>
      <c r="L13" s="233">
        <v>125.19</v>
      </c>
      <c r="M13" s="233">
        <v>135.37</v>
      </c>
      <c r="N13" s="233">
        <v>142.44</v>
      </c>
      <c r="O13" s="233">
        <v>147.38</v>
      </c>
      <c r="P13" s="100">
        <f t="shared" si="2"/>
        <v>3.4681269306374496E-2</v>
      </c>
      <c r="Q13" s="232">
        <f t="shared" si="3"/>
        <v>4.9399999999999977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27.82</v>
      </c>
      <c r="L14" s="233">
        <v>47.24</v>
      </c>
      <c r="M14" s="233">
        <v>44.93</v>
      </c>
      <c r="N14" s="233">
        <v>45.56</v>
      </c>
      <c r="O14" s="233">
        <v>56.6</v>
      </c>
      <c r="P14" s="100">
        <f t="shared" si="2"/>
        <v>0.24231782265144863</v>
      </c>
      <c r="Q14" s="232">
        <f t="shared" si="3"/>
        <v>11.04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34.729999999999997</v>
      </c>
      <c r="L15" s="231">
        <v>62.32</v>
      </c>
      <c r="M15" s="231">
        <v>69.98</v>
      </c>
      <c r="N15" s="231">
        <v>69.77</v>
      </c>
      <c r="O15" s="231">
        <v>75.510000000000005</v>
      </c>
      <c r="P15" s="98">
        <f t="shared" si="2"/>
        <v>8.2270316755052475E-2</v>
      </c>
      <c r="Q15" s="230">
        <f t="shared" si="3"/>
        <v>5.7400000000000091</v>
      </c>
    </row>
    <row r="16" spans="2:17" x14ac:dyDescent="0.25">
      <c r="B16" s="93" t="s">
        <v>48</v>
      </c>
      <c r="C16" s="234">
        <v>47.78</v>
      </c>
      <c r="D16" s="234">
        <v>38.090000000000003</v>
      </c>
      <c r="E16" s="234">
        <v>36.92</v>
      </c>
      <c r="F16" s="234">
        <v>53.92</v>
      </c>
      <c r="G16" s="234">
        <v>54.7</v>
      </c>
      <c r="H16" s="234">
        <v>64.64</v>
      </c>
      <c r="I16" s="102">
        <f t="shared" si="0"/>
        <v>0.18171846435100547</v>
      </c>
      <c r="J16" s="234">
        <f t="shared" si="1"/>
        <v>9.9399999999999977</v>
      </c>
      <c r="K16" s="235">
        <v>32.93</v>
      </c>
      <c r="L16" s="235">
        <v>44.17</v>
      </c>
      <c r="M16" s="235">
        <v>43.02</v>
      </c>
      <c r="N16" s="235">
        <v>48.91</v>
      </c>
      <c r="O16" s="235">
        <v>59.31</v>
      </c>
      <c r="P16" s="102">
        <f t="shared" si="2"/>
        <v>0.21263545287262331</v>
      </c>
      <c r="Q16" s="234">
        <f t="shared" si="3"/>
        <v>10.400000000000006</v>
      </c>
    </row>
    <row r="17" spans="2:17" x14ac:dyDescent="0.25">
      <c r="B17" s="96" t="s">
        <v>62</v>
      </c>
      <c r="C17" s="230">
        <v>47.3</v>
      </c>
      <c r="D17" s="230">
        <v>35.92</v>
      </c>
      <c r="E17" s="230">
        <v>36.92</v>
      </c>
      <c r="F17" s="230">
        <v>53.99</v>
      </c>
      <c r="G17" s="230">
        <v>54.87</v>
      </c>
      <c r="H17" s="230">
        <v>64.8</v>
      </c>
      <c r="I17" s="98">
        <f t="shared" si="0"/>
        <v>0.18097320940404593</v>
      </c>
      <c r="J17" s="230">
        <f t="shared" si="1"/>
        <v>9.93</v>
      </c>
      <c r="K17" s="231">
        <v>32.93</v>
      </c>
      <c r="L17" s="231">
        <v>44.17</v>
      </c>
      <c r="M17" s="231">
        <v>43.04</v>
      </c>
      <c r="N17" s="231">
        <v>48.85</v>
      </c>
      <c r="O17" s="231">
        <v>59.54</v>
      </c>
      <c r="P17" s="98">
        <f t="shared" si="2"/>
        <v>0.21883316274309106</v>
      </c>
      <c r="Q17" s="230">
        <f t="shared" si="3"/>
        <v>10.689999999999998</v>
      </c>
    </row>
    <row r="18" spans="2:17" x14ac:dyDescent="0.25">
      <c r="B18" s="99" t="s">
        <v>63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64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65</v>
      </c>
      <c r="C20" s="230">
        <v>51.12</v>
      </c>
      <c r="D20" s="230">
        <v>63.88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>
        <v>0</v>
      </c>
      <c r="L20" s="231">
        <v>0</v>
      </c>
      <c r="M20" s="231">
        <v>0</v>
      </c>
      <c r="N20" s="231">
        <v>0</v>
      </c>
      <c r="O20" s="231">
        <v>0</v>
      </c>
      <c r="P20" s="98" t="str">
        <f t="shared" si="2"/>
        <v>-</v>
      </c>
      <c r="Q20" s="230">
        <f t="shared" si="3"/>
        <v>0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32.93</v>
      </c>
      <c r="L21" s="235">
        <v>44.17</v>
      </c>
      <c r="M21" s="235">
        <v>43.02</v>
      </c>
      <c r="N21" s="235">
        <v>48.91</v>
      </c>
      <c r="O21" s="235">
        <v>59.31</v>
      </c>
      <c r="P21" s="102">
        <f t="shared" si="2"/>
        <v>0.21263545287262331</v>
      </c>
      <c r="Q21" s="234">
        <f t="shared" si="3"/>
        <v>10.400000000000006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32.93</v>
      </c>
      <c r="L22" s="231">
        <v>44.17</v>
      </c>
      <c r="M22" s="231">
        <v>43.04</v>
      </c>
      <c r="N22" s="231">
        <v>48.85</v>
      </c>
      <c r="O22" s="231">
        <v>59.54</v>
      </c>
      <c r="P22" s="98">
        <f t="shared" si="2"/>
        <v>0.21883316274309106</v>
      </c>
      <c r="Q22" s="230">
        <f t="shared" si="3"/>
        <v>10.689999999999998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5.81</v>
      </c>
      <c r="L24" s="235">
        <v>64.5</v>
      </c>
      <c r="M24" s="235">
        <v>104.39</v>
      </c>
      <c r="N24" s="235">
        <v>129.34</v>
      </c>
      <c r="O24" s="235">
        <v>146.66</v>
      </c>
      <c r="P24" s="102">
        <f t="shared" si="2"/>
        <v>0.13391062316375435</v>
      </c>
      <c r="Q24" s="234">
        <f t="shared" si="3"/>
        <v>17.319999999999993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2.21</v>
      </c>
      <c r="L25" s="231">
        <v>61.94</v>
      </c>
      <c r="M25" s="231">
        <v>103.31</v>
      </c>
      <c r="N25" s="231">
        <v>129.34</v>
      </c>
      <c r="O25" s="231">
        <v>148.37</v>
      </c>
      <c r="P25" s="98">
        <f t="shared" si="2"/>
        <v>0.147131591155095</v>
      </c>
      <c r="Q25" s="230">
        <f t="shared" si="3"/>
        <v>19.03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2.21</v>
      </c>
      <c r="L26" s="233">
        <v>0</v>
      </c>
      <c r="M26" s="233">
        <v>103.31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24.92</v>
      </c>
      <c r="L28" s="235">
        <v>42.68</v>
      </c>
      <c r="M28" s="235">
        <v>50.92</v>
      </c>
      <c r="N28" s="235">
        <v>58.42</v>
      </c>
      <c r="O28" s="235">
        <v>68.33</v>
      </c>
      <c r="P28" s="102">
        <f t="shared" si="2"/>
        <v>0.16963368709346116</v>
      </c>
      <c r="Q28" s="234">
        <f t="shared" si="3"/>
        <v>9.9099999999999966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24.94</v>
      </c>
      <c r="L29" s="231">
        <v>46</v>
      </c>
      <c r="M29" s="231">
        <v>55.3</v>
      </c>
      <c r="N29" s="231">
        <v>62.82</v>
      </c>
      <c r="O29" s="231">
        <v>73.66</v>
      </c>
      <c r="P29" s="98">
        <f t="shared" si="2"/>
        <v>0.17255651066539324</v>
      </c>
      <c r="Q29" s="230">
        <f t="shared" si="3"/>
        <v>10.839999999999996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25.31</v>
      </c>
      <c r="L30" s="233">
        <v>48.68</v>
      </c>
      <c r="M30" s="233">
        <v>59.01</v>
      </c>
      <c r="N30" s="233">
        <v>66.2</v>
      </c>
      <c r="O30" s="233">
        <v>77.62</v>
      </c>
      <c r="P30" s="100">
        <f t="shared" si="2"/>
        <v>0.17250755287009056</v>
      </c>
      <c r="Q30" s="232">
        <f t="shared" si="3"/>
        <v>11.420000000000002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22.36</v>
      </c>
      <c r="L31" s="233">
        <v>27.95</v>
      </c>
      <c r="M31" s="233">
        <v>31.79</v>
      </c>
      <c r="N31" s="233">
        <v>40.11</v>
      </c>
      <c r="O31" s="233">
        <v>48.22</v>
      </c>
      <c r="P31" s="100">
        <f t="shared" si="2"/>
        <v>0.20219396659187239</v>
      </c>
      <c r="Q31" s="232">
        <f t="shared" si="3"/>
        <v>8.11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24.84</v>
      </c>
      <c r="L32" s="231">
        <v>29.75</v>
      </c>
      <c r="M32" s="231">
        <v>33.11</v>
      </c>
      <c r="N32" s="231">
        <v>39.65</v>
      </c>
      <c r="O32" s="231">
        <v>45.91</v>
      </c>
      <c r="P32" s="98">
        <f t="shared" si="2"/>
        <v>0.15788146279949555</v>
      </c>
      <c r="Q32" s="230">
        <f t="shared" si="3"/>
        <v>6.259999999999998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37.950000000000003</v>
      </c>
      <c r="L33" s="235">
        <v>51.12</v>
      </c>
      <c r="M33" s="235">
        <v>44.64</v>
      </c>
      <c r="N33" s="235">
        <v>46.43</v>
      </c>
      <c r="O33" s="235">
        <v>56.18</v>
      </c>
      <c r="P33" s="102">
        <f t="shared" si="2"/>
        <v>0.20999353866034887</v>
      </c>
      <c r="Q33" s="234">
        <f t="shared" si="3"/>
        <v>9.75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37.950000000000003</v>
      </c>
      <c r="L34" s="231">
        <v>51.12</v>
      </c>
      <c r="M34" s="231">
        <v>44.64</v>
      </c>
      <c r="N34" s="231">
        <v>46.43</v>
      </c>
      <c r="O34" s="231">
        <v>56.18</v>
      </c>
      <c r="P34" s="98">
        <f t="shared" si="2"/>
        <v>0.20999353866034887</v>
      </c>
      <c r="Q34" s="230">
        <f t="shared" si="3"/>
        <v>9.75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92.57</v>
      </c>
      <c r="L35" s="235">
        <v>83.02</v>
      </c>
      <c r="M35" s="235">
        <v>119.31</v>
      </c>
      <c r="N35" s="235">
        <v>136.03</v>
      </c>
      <c r="O35" s="235">
        <v>178.29</v>
      </c>
      <c r="P35" s="102">
        <f t="shared" si="2"/>
        <v>0.31066676468426069</v>
      </c>
      <c r="Q35" s="234">
        <f t="shared" si="3"/>
        <v>42.259999999999991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96.79</v>
      </c>
      <c r="L36" s="231">
        <v>87.98</v>
      </c>
      <c r="M36" s="231">
        <v>123.73</v>
      </c>
      <c r="N36" s="231">
        <v>145.38</v>
      </c>
      <c r="O36" s="231">
        <v>189.9</v>
      </c>
      <c r="P36" s="98">
        <f t="shared" si="2"/>
        <v>0.30623194387123398</v>
      </c>
      <c r="Q36" s="230">
        <f t="shared" si="3"/>
        <v>44.52000000000001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27.5</v>
      </c>
      <c r="L37" s="231">
        <v>54.56</v>
      </c>
      <c r="M37" s="231">
        <v>94.08</v>
      </c>
      <c r="N37" s="231">
        <v>83.21</v>
      </c>
      <c r="O37" s="231">
        <v>117.29</v>
      </c>
      <c r="P37" s="98">
        <f t="shared" si="2"/>
        <v>0.40956615791371243</v>
      </c>
      <c r="Q37" s="230">
        <f t="shared" si="3"/>
        <v>34.080000000000013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31.75</v>
      </c>
      <c r="L38" s="235">
        <v>45.96</v>
      </c>
      <c r="M38" s="235">
        <v>49.48</v>
      </c>
      <c r="N38" s="235">
        <v>50.51</v>
      </c>
      <c r="O38" s="235">
        <v>60.61</v>
      </c>
      <c r="P38" s="102">
        <f t="shared" si="2"/>
        <v>0.19996040388041969</v>
      </c>
      <c r="Q38" s="234">
        <f t="shared" si="3"/>
        <v>10.100000000000001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31.75</v>
      </c>
      <c r="L39" s="231">
        <v>45.96</v>
      </c>
      <c r="M39" s="231">
        <v>49.48</v>
      </c>
      <c r="N39" s="231">
        <v>50.51</v>
      </c>
      <c r="O39" s="231">
        <v>60.61</v>
      </c>
      <c r="P39" s="98">
        <f t="shared" si="2"/>
        <v>0.19996040388041969</v>
      </c>
      <c r="Q39" s="230">
        <f t="shared" si="3"/>
        <v>10.100000000000001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33.28</v>
      </c>
      <c r="L40" s="233">
        <v>52.97</v>
      </c>
      <c r="M40" s="233">
        <v>55.39</v>
      </c>
      <c r="N40" s="233">
        <v>61.34</v>
      </c>
      <c r="O40" s="233">
        <v>72.540000000000006</v>
      </c>
      <c r="P40" s="100">
        <f t="shared" si="2"/>
        <v>0.18258884903814798</v>
      </c>
      <c r="Q40" s="232">
        <f t="shared" si="3"/>
        <v>11.200000000000003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28.88</v>
      </c>
      <c r="L41" s="233">
        <v>35.9</v>
      </c>
      <c r="M41" s="233">
        <v>41.12</v>
      </c>
      <c r="N41" s="233">
        <v>36.619999999999997</v>
      </c>
      <c r="O41" s="233">
        <v>38.79</v>
      </c>
      <c r="P41" s="100">
        <f t="shared" si="2"/>
        <v>5.9257236482796349E-2</v>
      </c>
      <c r="Q41" s="232">
        <f t="shared" si="3"/>
        <v>2.1700000000000017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40.869999999999997</v>
      </c>
      <c r="L42" s="235">
        <v>101.08</v>
      </c>
      <c r="M42" s="235">
        <v>114.36</v>
      </c>
      <c r="N42" s="235">
        <v>131.32</v>
      </c>
      <c r="O42" s="235">
        <v>117.76</v>
      </c>
      <c r="P42" s="102">
        <f t="shared" si="2"/>
        <v>-0.10325921413341443</v>
      </c>
      <c r="Q42" s="234">
        <f t="shared" si="3"/>
        <v>-13.559999999999988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46.2</v>
      </c>
      <c r="L43" s="231">
        <v>112.95</v>
      </c>
      <c r="M43" s="231">
        <v>126.96</v>
      </c>
      <c r="N43" s="231">
        <v>145.46</v>
      </c>
      <c r="O43" s="231">
        <v>127.18</v>
      </c>
      <c r="P43" s="98">
        <f t="shared" si="2"/>
        <v>-0.12567028736422381</v>
      </c>
      <c r="Q43" s="230">
        <f t="shared" si="3"/>
        <v>-18.28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54.28</v>
      </c>
      <c r="L44" s="233">
        <v>118.45</v>
      </c>
      <c r="M44" s="233">
        <v>133.87</v>
      </c>
      <c r="N44" s="233">
        <v>152.19999999999999</v>
      </c>
      <c r="O44" s="233">
        <v>133.35</v>
      </c>
      <c r="P44" s="100">
        <f t="shared" si="2"/>
        <v>-0.12385019710906697</v>
      </c>
      <c r="Q44" s="232">
        <f t="shared" si="3"/>
        <v>-18.849999999999994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26.96</v>
      </c>
      <c r="L45" s="233">
        <v>90.59</v>
      </c>
      <c r="M45" s="233">
        <v>98.86</v>
      </c>
      <c r="N45" s="233">
        <v>118.06</v>
      </c>
      <c r="O45" s="233">
        <v>102.09</v>
      </c>
      <c r="P45" s="100">
        <f t="shared" si="2"/>
        <v>-0.13527020159241065</v>
      </c>
      <c r="Q45" s="232">
        <f t="shared" si="3"/>
        <v>-15.969999999999999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22.3</v>
      </c>
      <c r="L46" s="231">
        <v>39.25</v>
      </c>
      <c r="M46" s="231">
        <v>48.64</v>
      </c>
      <c r="N46" s="231">
        <v>57.59</v>
      </c>
      <c r="O46" s="231">
        <v>70.67</v>
      </c>
      <c r="P46" s="98">
        <f t="shared" si="2"/>
        <v>0.22712276436881407</v>
      </c>
      <c r="Q46" s="230">
        <f t="shared" si="3"/>
        <v>13.079999999999998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23.33</v>
      </c>
      <c r="L47" s="235">
        <v>36.11</v>
      </c>
      <c r="M47" s="235">
        <v>43.74</v>
      </c>
      <c r="N47" s="235">
        <v>39.58</v>
      </c>
      <c r="O47" s="235">
        <v>41.85</v>
      </c>
      <c r="P47" s="102">
        <f t="shared" si="2"/>
        <v>5.7352198079838379E-2</v>
      </c>
      <c r="Q47" s="234">
        <f t="shared" si="3"/>
        <v>2.2700000000000031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23.3</v>
      </c>
      <c r="L48" s="231">
        <v>36.25</v>
      </c>
      <c r="M48" s="231">
        <v>43.06</v>
      </c>
      <c r="N48" s="231">
        <v>40.200000000000003</v>
      </c>
      <c r="O48" s="231">
        <v>42.06</v>
      </c>
      <c r="P48" s="98">
        <f t="shared" si="2"/>
        <v>4.6268656716417889E-2</v>
      </c>
      <c r="Q48" s="230">
        <f t="shared" si="3"/>
        <v>1.8599999999999994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24.64</v>
      </c>
      <c r="L49" s="233">
        <v>40.590000000000003</v>
      </c>
      <c r="M49" s="233">
        <v>46.48</v>
      </c>
      <c r="N49" s="233">
        <v>41.67</v>
      </c>
      <c r="O49" s="233">
        <v>44.29</v>
      </c>
      <c r="P49" s="100">
        <f t="shared" si="2"/>
        <v>6.2874970002399833E-2</v>
      </c>
      <c r="Q49" s="232">
        <f t="shared" si="3"/>
        <v>2.6199999999999974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18.95</v>
      </c>
      <c r="L50" s="233">
        <v>25.88</v>
      </c>
      <c r="M50" s="233">
        <v>32.79</v>
      </c>
      <c r="N50" s="233">
        <v>36.159999999999997</v>
      </c>
      <c r="O50" s="233">
        <v>36.18</v>
      </c>
      <c r="P50" s="100">
        <f t="shared" si="2"/>
        <v>5.5309734513286912E-4</v>
      </c>
      <c r="Q50" s="232">
        <f t="shared" si="3"/>
        <v>2.0000000000003126E-2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38.17</v>
      </c>
      <c r="L51" s="231">
        <v>75.7</v>
      </c>
      <c r="M51" s="231">
        <v>83.94</v>
      </c>
      <c r="N51" s="231">
        <v>34.659999999999997</v>
      </c>
      <c r="O51" s="231">
        <v>86.08</v>
      </c>
      <c r="P51" s="98">
        <f t="shared" si="2"/>
        <v>1.4835545297172534</v>
      </c>
      <c r="Q51" s="230">
        <f t="shared" si="3"/>
        <v>51.42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AE29-AD0A-4B06-A860-38E5FF8A41B0}">
  <sheetPr>
    <tabColor theme="4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8F79D-FC2F-4A7F-98B9-05595AF671A7}">
  <sheetPr>
    <tabColor theme="4" tint="0.39997558519241921"/>
  </sheetPr>
  <dimension ref="A1:AE131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265</v>
      </c>
      <c r="D5" s="174" t="s">
        <v>266</v>
      </c>
      <c r="E5" s="174" t="s">
        <v>267</v>
      </c>
      <c r="F5" s="174" t="s">
        <v>268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269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270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177</v>
      </c>
      <c r="C6" s="238">
        <v>10070</v>
      </c>
      <c r="D6" s="238">
        <v>6896</v>
      </c>
      <c r="E6" s="238">
        <v>19165</v>
      </c>
      <c r="F6" s="238">
        <v>30246</v>
      </c>
      <c r="G6" s="239">
        <f t="shared" ref="G6:G11" si="0">F6/E6-1</f>
        <v>0.57818940777458905</v>
      </c>
      <c r="H6" s="238">
        <f t="shared" ref="H6:H11" si="1">F6-E6</f>
        <v>11081</v>
      </c>
      <c r="I6" s="239"/>
      <c r="J6" s="238">
        <v>25739</v>
      </c>
      <c r="K6" s="239">
        <f t="shared" ref="K6:K11" si="2">J6/F6-1</f>
        <v>-0.14901143952919393</v>
      </c>
      <c r="L6" s="238">
        <f t="shared" ref="L6:L11" si="3">J6-F6</f>
        <v>-4507</v>
      </c>
      <c r="M6" s="239"/>
      <c r="N6" s="238">
        <v>24470</v>
      </c>
      <c r="O6" s="239">
        <f t="shared" ref="O6:O11" si="4">N6/J6-1</f>
        <v>-4.9302614709196169E-2</v>
      </c>
      <c r="P6" s="238">
        <f t="shared" ref="P6:P11" si="5">N6-J6</f>
        <v>-1269</v>
      </c>
      <c r="Q6" s="239">
        <f>N6/C6-1</f>
        <v>1.4299900695134062</v>
      </c>
      <c r="R6" s="238">
        <f>N6-C6</f>
        <v>14400</v>
      </c>
      <c r="S6" s="239"/>
      <c r="T6" s="239"/>
      <c r="V6" s="29"/>
      <c r="AE6" s="1"/>
    </row>
    <row r="7" spans="1:31" ht="18.75" x14ac:dyDescent="0.3">
      <c r="A7" s="4"/>
      <c r="B7" s="237" t="s">
        <v>178</v>
      </c>
      <c r="C7" s="238">
        <v>1123</v>
      </c>
      <c r="D7" s="238">
        <v>2321</v>
      </c>
      <c r="E7" s="238">
        <v>2543</v>
      </c>
      <c r="F7" s="238">
        <v>13397</v>
      </c>
      <c r="G7" s="239">
        <f t="shared" si="0"/>
        <v>4.2681871804954774</v>
      </c>
      <c r="H7" s="238">
        <f t="shared" si="1"/>
        <v>10854</v>
      </c>
      <c r="I7" s="239">
        <f>F7/$F$7</f>
        <v>1</v>
      </c>
      <c r="J7" s="238">
        <v>7210</v>
      </c>
      <c r="K7" s="239">
        <f t="shared" si="2"/>
        <v>-0.46181981040531461</v>
      </c>
      <c r="L7" s="238">
        <f t="shared" si="3"/>
        <v>-6187</v>
      </c>
      <c r="M7" s="239">
        <f>J7/$J$7</f>
        <v>1</v>
      </c>
      <c r="N7" s="238">
        <v>4833</v>
      </c>
      <c r="O7" s="239">
        <f t="shared" si="4"/>
        <v>-0.32968099861303746</v>
      </c>
      <c r="P7" s="238">
        <f t="shared" si="5"/>
        <v>-2377</v>
      </c>
      <c r="Q7" s="239">
        <f t="shared" ref="Q7:Q11" si="6">N7/C7-1</f>
        <v>3.3036509349955478</v>
      </c>
      <c r="R7" s="238">
        <f t="shared" ref="R7:R11" si="7">N7-C7</f>
        <v>3710</v>
      </c>
      <c r="S7" s="239">
        <f>N7/$N$7</f>
        <v>1</v>
      </c>
      <c r="T7" s="239">
        <f>N7/$N$6</f>
        <v>0.1975071516142215</v>
      </c>
      <c r="V7" s="29"/>
      <c r="W7" s="81"/>
      <c r="AE7" s="1" t="s">
        <v>179</v>
      </c>
    </row>
    <row r="8" spans="1:31" ht="15.75" x14ac:dyDescent="0.25">
      <c r="A8" s="4"/>
      <c r="B8" s="240" t="s">
        <v>102</v>
      </c>
      <c r="C8" s="241">
        <v>585</v>
      </c>
      <c r="D8" s="241">
        <v>1160</v>
      </c>
      <c r="E8" s="241">
        <v>1497</v>
      </c>
      <c r="F8" s="241">
        <v>3389</v>
      </c>
      <c r="G8" s="242">
        <f t="shared" si="0"/>
        <v>1.2638610554442216</v>
      </c>
      <c r="H8" s="241">
        <f t="shared" si="1"/>
        <v>1892</v>
      </c>
      <c r="I8" s="242">
        <f>F8/$F$7</f>
        <v>0.25296708218257818</v>
      </c>
      <c r="J8" s="241">
        <v>2330</v>
      </c>
      <c r="K8" s="242">
        <f t="shared" si="2"/>
        <v>-0.31248155798170552</v>
      </c>
      <c r="L8" s="241">
        <f t="shared" si="3"/>
        <v>-1059</v>
      </c>
      <c r="M8" s="242">
        <f>J8/$J$7</f>
        <v>0.32316227461858532</v>
      </c>
      <c r="N8" s="241">
        <v>1948</v>
      </c>
      <c r="O8" s="242">
        <f t="shared" si="4"/>
        <v>-0.16394849785407728</v>
      </c>
      <c r="P8" s="241">
        <f t="shared" si="5"/>
        <v>-382</v>
      </c>
      <c r="Q8" s="242">
        <f t="shared" si="6"/>
        <v>2.3299145299145301</v>
      </c>
      <c r="R8" s="241">
        <f t="shared" si="7"/>
        <v>1363</v>
      </c>
      <c r="S8" s="242">
        <f>N8/$N$7</f>
        <v>0.40306228015725221</v>
      </c>
      <c r="T8" s="242">
        <f>N8/$N$6</f>
        <v>7.9607682876992242E-2</v>
      </c>
      <c r="V8" s="29"/>
      <c r="W8" s="81"/>
      <c r="AE8" s="1" t="s">
        <v>180</v>
      </c>
    </row>
    <row r="9" spans="1:31" s="4" customFormat="1" x14ac:dyDescent="0.25">
      <c r="B9" s="243" t="s">
        <v>105</v>
      </c>
      <c r="C9" s="244">
        <v>538</v>
      </c>
      <c r="D9" s="244">
        <v>1161</v>
      </c>
      <c r="E9" s="244">
        <v>1046</v>
      </c>
      <c r="F9" s="244">
        <v>10008</v>
      </c>
      <c r="G9" s="245">
        <f t="shared" si="0"/>
        <v>8.5678776290630978</v>
      </c>
      <c r="H9" s="246">
        <f t="shared" si="1"/>
        <v>8962</v>
      </c>
      <c r="I9" s="247">
        <f>F9/$F$7</f>
        <v>0.74703291781742176</v>
      </c>
      <c r="J9" s="244">
        <v>4880</v>
      </c>
      <c r="K9" s="245">
        <f t="shared" si="2"/>
        <v>-0.51239008792965635</v>
      </c>
      <c r="L9" s="246">
        <f t="shared" si="3"/>
        <v>-5128</v>
      </c>
      <c r="M9" s="247">
        <f>J9/$J$7</f>
        <v>0.67683772538141473</v>
      </c>
      <c r="N9" s="244">
        <v>2885</v>
      </c>
      <c r="O9" s="245">
        <f t="shared" si="4"/>
        <v>-0.40881147540983609</v>
      </c>
      <c r="P9" s="246">
        <f t="shared" si="5"/>
        <v>-1995</v>
      </c>
      <c r="Q9" s="245">
        <f t="shared" si="6"/>
        <v>4.3624535315985131</v>
      </c>
      <c r="R9" s="246">
        <f t="shared" si="7"/>
        <v>2347</v>
      </c>
      <c r="S9" s="247">
        <f>N9/$N$7</f>
        <v>0.59693771984274779</v>
      </c>
      <c r="T9" s="247">
        <f>N9/$N$6</f>
        <v>0.11789946873722926</v>
      </c>
      <c r="V9" s="29"/>
      <c r="W9" s="81"/>
      <c r="AE9" s="1" t="s">
        <v>181</v>
      </c>
    </row>
    <row r="10" spans="1:31" s="4" customFormat="1" x14ac:dyDescent="0.25">
      <c r="B10" s="248" t="s">
        <v>182</v>
      </c>
      <c r="C10" s="29">
        <v>359</v>
      </c>
      <c r="D10" s="29">
        <v>676</v>
      </c>
      <c r="E10" s="29">
        <v>223</v>
      </c>
      <c r="F10" s="29">
        <v>7935</v>
      </c>
      <c r="G10" s="22">
        <f t="shared" si="0"/>
        <v>34.582959641255606</v>
      </c>
      <c r="H10" s="20">
        <f t="shared" si="1"/>
        <v>7712</v>
      </c>
      <c r="I10" s="31">
        <f>F10/$F$7</f>
        <v>0.59229678286183474</v>
      </c>
      <c r="J10" s="29">
        <v>3971</v>
      </c>
      <c r="K10" s="22">
        <f t="shared" si="2"/>
        <v>-0.49955891619407689</v>
      </c>
      <c r="L10" s="20">
        <f t="shared" si="3"/>
        <v>-3964</v>
      </c>
      <c r="M10" s="31">
        <f>J10/$J$7</f>
        <v>0.5507628294036061</v>
      </c>
      <c r="N10" s="29">
        <v>1830</v>
      </c>
      <c r="O10" s="22">
        <f t="shared" si="4"/>
        <v>-0.53915890203978845</v>
      </c>
      <c r="P10" s="20">
        <f t="shared" si="5"/>
        <v>-2141</v>
      </c>
      <c r="Q10" s="22">
        <f t="shared" si="6"/>
        <v>4.0974930362116995</v>
      </c>
      <c r="R10" s="20">
        <f t="shared" si="7"/>
        <v>1471</v>
      </c>
      <c r="S10" s="31">
        <f>N10/$N$7</f>
        <v>0.3786468032278088</v>
      </c>
      <c r="T10" s="31">
        <f>N10/$N$6</f>
        <v>7.478545157335513E-2</v>
      </c>
      <c r="V10" s="29"/>
      <c r="W10" s="81"/>
      <c r="AE10" s="1" t="s">
        <v>183</v>
      </c>
    </row>
    <row r="11" spans="1:31" s="4" customFormat="1" x14ac:dyDescent="0.25">
      <c r="B11" s="248" t="s">
        <v>184</v>
      </c>
      <c r="C11" s="29">
        <f>C9-C10</f>
        <v>179</v>
      </c>
      <c r="D11" s="29">
        <f>D9-D10</f>
        <v>485</v>
      </c>
      <c r="E11" s="29">
        <f>E9-E10</f>
        <v>823</v>
      </c>
      <c r="F11" s="29">
        <f>F9-F10</f>
        <v>2073</v>
      </c>
      <c r="G11" s="22">
        <f t="shared" si="0"/>
        <v>1.5188335358444713</v>
      </c>
      <c r="H11" s="20">
        <f t="shared" si="1"/>
        <v>1250</v>
      </c>
      <c r="I11" s="31">
        <f>F11/$F$7</f>
        <v>0.15473613495558708</v>
      </c>
      <c r="J11" s="29">
        <f>J9-J10</f>
        <v>909</v>
      </c>
      <c r="K11" s="22">
        <f t="shared" si="2"/>
        <v>-0.56150506512301013</v>
      </c>
      <c r="L11" s="20">
        <f t="shared" si="3"/>
        <v>-1164</v>
      </c>
      <c r="M11" s="31">
        <f>J11/$J$7</f>
        <v>0.1260748959778086</v>
      </c>
      <c r="N11" s="29">
        <f>N9-N10</f>
        <v>1055</v>
      </c>
      <c r="O11" s="22">
        <f t="shared" si="4"/>
        <v>0.16061606160616071</v>
      </c>
      <c r="P11" s="20">
        <f t="shared" si="5"/>
        <v>146</v>
      </c>
      <c r="Q11" s="22">
        <f t="shared" si="6"/>
        <v>4.8938547486033519</v>
      </c>
      <c r="R11" s="20">
        <f t="shared" si="7"/>
        <v>876</v>
      </c>
      <c r="S11" s="31">
        <f>N11/$N$7</f>
        <v>0.21829091661493896</v>
      </c>
      <c r="T11" s="31">
        <f>N11/$N$6</f>
        <v>4.3114017163874134E-2</v>
      </c>
      <c r="V11" s="29"/>
      <c r="W11" s="81"/>
      <c r="AE11" s="1" t="s">
        <v>185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186</v>
      </c>
    </row>
    <row r="13" spans="1:31" s="4" customFormat="1" x14ac:dyDescent="0.25">
      <c r="B13" s="173" t="s">
        <v>187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189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190</v>
      </c>
      <c r="N39" s="14">
        <v>2021</v>
      </c>
      <c r="O39" s="14" t="s">
        <v>190</v>
      </c>
      <c r="P39" s="14" t="s">
        <v>191</v>
      </c>
      <c r="Q39" s="14" t="s">
        <v>192</v>
      </c>
      <c r="R39" s="14" t="s">
        <v>193</v>
      </c>
      <c r="S39" s="89"/>
      <c r="T39" s="89"/>
      <c r="AE39" s="1"/>
    </row>
    <row r="40" spans="2:31" s="4" customFormat="1" ht="18.75" hidden="1" x14ac:dyDescent="0.3">
      <c r="B40" s="237" t="s">
        <v>177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178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179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180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181</v>
      </c>
    </row>
    <row r="44" spans="2:31" s="4" customFormat="1" hidden="1" x14ac:dyDescent="0.25">
      <c r="B44" s="248" t="s">
        <v>182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183</v>
      </c>
    </row>
    <row r="45" spans="2:31" s="4" customFormat="1" hidden="1" x14ac:dyDescent="0.25">
      <c r="B45" s="248" t="s">
        <v>184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185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186</v>
      </c>
    </row>
    <row r="47" spans="2:31" s="4" customFormat="1" hidden="1" x14ac:dyDescent="0.25">
      <c r="B47" s="282" t="s">
        <v>187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314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177</v>
      </c>
      <c r="C124" s="238">
        <v>12633</v>
      </c>
      <c r="D124" s="238">
        <v>20161</v>
      </c>
      <c r="E124" s="238">
        <v>37751</v>
      </c>
      <c r="F124" s="238">
        <v>51166</v>
      </c>
      <c r="G124" s="239">
        <f t="shared" ref="G124:G129" si="8">F124/E124-1</f>
        <v>0.3553548250377474</v>
      </c>
      <c r="H124" s="238">
        <f t="shared" ref="H124:H129" si="9">F124-E124</f>
        <v>13415</v>
      </c>
      <c r="I124" s="239"/>
      <c r="J124" s="238">
        <v>43737</v>
      </c>
      <c r="K124" s="239"/>
      <c r="L124" s="239">
        <f t="shared" ref="L124:L129" si="10">J124/F124-1</f>
        <v>-0.14519407418989172</v>
      </c>
      <c r="M124" s="238">
        <f t="shared" ref="M124:M129" si="11">J124-F124</f>
        <v>-7429</v>
      </c>
      <c r="N124" s="239">
        <f t="shared" ref="N124:N129" si="12">J124/D124-1</f>
        <v>1.169386439164724</v>
      </c>
      <c r="O124" s="238">
        <f t="shared" ref="O124:O129" si="13">J124-D124</f>
        <v>23576</v>
      </c>
      <c r="Z124" s="1"/>
      <c r="AE124"/>
    </row>
    <row r="125" spans="2:31" ht="18.75" x14ac:dyDescent="0.3">
      <c r="B125" s="237" t="s">
        <v>178</v>
      </c>
      <c r="C125" s="238">
        <v>2339</v>
      </c>
      <c r="D125" s="238">
        <v>4950</v>
      </c>
      <c r="E125" s="238">
        <v>6762</v>
      </c>
      <c r="F125" s="238">
        <v>20250</v>
      </c>
      <c r="G125" s="239">
        <f t="shared" si="8"/>
        <v>1.9946761313220942</v>
      </c>
      <c r="H125" s="238">
        <f t="shared" si="9"/>
        <v>13488</v>
      </c>
      <c r="I125" s="239">
        <f>F125/$F$7</f>
        <v>1.5115324326341719</v>
      </c>
      <c r="J125" s="238">
        <v>11054</v>
      </c>
      <c r="K125" s="239">
        <f>J125/$J$125</f>
        <v>1</v>
      </c>
      <c r="L125" s="239">
        <f t="shared" si="10"/>
        <v>-0.45412345679012345</v>
      </c>
      <c r="M125" s="238">
        <f t="shared" si="11"/>
        <v>-9196</v>
      </c>
      <c r="N125" s="239">
        <f t="shared" si="12"/>
        <v>1.2331313131313131</v>
      </c>
      <c r="O125" s="238">
        <f t="shared" si="13"/>
        <v>6104</v>
      </c>
      <c r="Z125" s="1"/>
      <c r="AE125"/>
    </row>
    <row r="126" spans="2:31" ht="15.75" x14ac:dyDescent="0.25">
      <c r="B126" s="240" t="s">
        <v>102</v>
      </c>
      <c r="C126" s="241">
        <v>681</v>
      </c>
      <c r="D126" s="241">
        <v>2535</v>
      </c>
      <c r="E126" s="241">
        <v>3247</v>
      </c>
      <c r="F126" s="241">
        <v>5439</v>
      </c>
      <c r="G126" s="242">
        <f t="shared" si="8"/>
        <v>0.67508469356328926</v>
      </c>
      <c r="H126" s="241">
        <f t="shared" si="9"/>
        <v>2192</v>
      </c>
      <c r="I126" s="242">
        <f>F126/$F$7</f>
        <v>0.4059864148690005</v>
      </c>
      <c r="J126" s="241">
        <v>3803</v>
      </c>
      <c r="K126" s="242">
        <f>J126/$J$125</f>
        <v>0.34403835715578074</v>
      </c>
      <c r="L126" s="242">
        <f t="shared" si="10"/>
        <v>-0.30079058650487223</v>
      </c>
      <c r="M126" s="241">
        <f t="shared" si="11"/>
        <v>-1636</v>
      </c>
      <c r="N126" s="242">
        <f t="shared" si="12"/>
        <v>0.50019723865877719</v>
      </c>
      <c r="O126" s="241">
        <f t="shared" si="13"/>
        <v>1268</v>
      </c>
      <c r="Z126" s="1"/>
      <c r="AE126"/>
    </row>
    <row r="127" spans="2:31" x14ac:dyDescent="0.25">
      <c r="B127" s="243" t="s">
        <v>105</v>
      </c>
      <c r="C127" s="244">
        <v>1658</v>
      </c>
      <c r="D127" s="244">
        <v>2415</v>
      </c>
      <c r="E127" s="244">
        <v>3515</v>
      </c>
      <c r="F127" s="244">
        <v>14811</v>
      </c>
      <c r="G127" s="245">
        <f t="shared" si="8"/>
        <v>3.2136557610241825</v>
      </c>
      <c r="H127" s="246">
        <f t="shared" si="9"/>
        <v>11296</v>
      </c>
      <c r="I127" s="247">
        <f>F127/$F$7</f>
        <v>1.1055460177651713</v>
      </c>
      <c r="J127" s="244">
        <v>7251</v>
      </c>
      <c r="K127" s="247">
        <f>J127/$J$125</f>
        <v>0.65596164284421932</v>
      </c>
      <c r="L127" s="245">
        <f t="shared" si="10"/>
        <v>-0.51043143609479436</v>
      </c>
      <c r="M127" s="246">
        <f t="shared" si="11"/>
        <v>-7560</v>
      </c>
      <c r="N127" s="245">
        <f t="shared" si="12"/>
        <v>2.0024844720496895</v>
      </c>
      <c r="O127" s="246">
        <f t="shared" si="13"/>
        <v>4836</v>
      </c>
      <c r="Z127" s="1"/>
      <c r="AE127"/>
    </row>
    <row r="128" spans="2:31" x14ac:dyDescent="0.25">
      <c r="B128" s="248" t="s">
        <v>182</v>
      </c>
      <c r="C128" s="29">
        <v>1479</v>
      </c>
      <c r="D128" s="29">
        <v>1203</v>
      </c>
      <c r="E128" s="29">
        <v>1728</v>
      </c>
      <c r="F128" s="29">
        <v>11905</v>
      </c>
      <c r="G128" s="22">
        <f t="shared" si="8"/>
        <v>5.8894675925925926</v>
      </c>
      <c r="H128" s="20">
        <f t="shared" si="9"/>
        <v>10177</v>
      </c>
      <c r="I128" s="31">
        <f>F128/$F$7</f>
        <v>0.88863178323505265</v>
      </c>
      <c r="J128" s="29">
        <v>5841</v>
      </c>
      <c r="K128" s="31">
        <f>J128/$J$125</f>
        <v>0.52840600687533923</v>
      </c>
      <c r="L128" s="22">
        <f t="shared" si="10"/>
        <v>-0.50936581268374637</v>
      </c>
      <c r="M128" s="20">
        <f t="shared" si="11"/>
        <v>-6064</v>
      </c>
      <c r="N128" s="22">
        <f t="shared" si="12"/>
        <v>3.855361596009975</v>
      </c>
      <c r="O128" s="20">
        <f t="shared" si="13"/>
        <v>4638</v>
      </c>
      <c r="Z128" s="1"/>
      <c r="AE128"/>
    </row>
    <row r="129" spans="2:31" x14ac:dyDescent="0.25">
      <c r="B129" s="248" t="s">
        <v>184</v>
      </c>
      <c r="C129" s="29">
        <f>C127-C128</f>
        <v>179</v>
      </c>
      <c r="D129" s="29">
        <f>D127-D128</f>
        <v>1212</v>
      </c>
      <c r="E129" s="29">
        <f>E127-E128</f>
        <v>1787</v>
      </c>
      <c r="F129" s="29">
        <f>F127-F128</f>
        <v>2906</v>
      </c>
      <c r="G129" s="22">
        <f t="shared" si="8"/>
        <v>0.62618914381645219</v>
      </c>
      <c r="H129" s="20">
        <f t="shared" si="9"/>
        <v>1119</v>
      </c>
      <c r="I129" s="31">
        <f>F129/$F$7</f>
        <v>0.21691423453011868</v>
      </c>
      <c r="J129" s="29">
        <f>J127-J128</f>
        <v>1410</v>
      </c>
      <c r="K129" s="31">
        <f>J129/$J$125</f>
        <v>0.12755563596888003</v>
      </c>
      <c r="L129" s="22">
        <f t="shared" si="10"/>
        <v>-0.51479697178251893</v>
      </c>
      <c r="M129" s="20">
        <f t="shared" si="11"/>
        <v>-1496</v>
      </c>
      <c r="N129" s="22">
        <f t="shared" si="12"/>
        <v>0.16336633663366329</v>
      </c>
      <c r="O129" s="20">
        <f t="shared" si="13"/>
        <v>198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187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C0FA0-9AB3-4DD4-95CC-C07A6E2EE2E3}">
  <sheetPr>
    <tabColor rgb="FF336600"/>
  </sheetPr>
  <dimension ref="A3:A23"/>
  <sheetViews>
    <sheetView showGridLines="0" workbookViewId="0">
      <selection activeCell="G18" sqref="G1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2C041-A5F7-4474-9886-9B2FEBD539A8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195</v>
      </c>
      <c r="C6" s="256">
        <v>1123</v>
      </c>
      <c r="D6" s="256">
        <v>2321</v>
      </c>
      <c r="E6" s="256">
        <v>2543</v>
      </c>
      <c r="F6" s="257">
        <f>E6/$E$6</f>
        <v>1</v>
      </c>
      <c r="G6" s="256">
        <v>13397</v>
      </c>
      <c r="H6" s="257">
        <f>G6/E6-1</f>
        <v>4.2681871804954774</v>
      </c>
      <c r="I6" s="256">
        <f>G6-E6</f>
        <v>10854</v>
      </c>
      <c r="J6" s="257">
        <f>G6/$G$6</f>
        <v>1</v>
      </c>
      <c r="K6" s="256">
        <v>7210</v>
      </c>
      <c r="L6" s="257">
        <f t="shared" ref="L6:L12" si="0">K6/G6-1</f>
        <v>-0.46181981040531461</v>
      </c>
      <c r="M6" s="256">
        <f t="shared" ref="M6:M12" si="1">K6-G6</f>
        <v>-6187</v>
      </c>
      <c r="N6" s="257">
        <f>K6/$K$6</f>
        <v>1</v>
      </c>
      <c r="O6" s="256">
        <v>4833</v>
      </c>
      <c r="P6" s="257">
        <f t="shared" ref="P6:P11" si="2">O6/K6-1</f>
        <v>-0.32968099861303746</v>
      </c>
      <c r="Q6" s="256">
        <f t="shared" ref="Q6:Q12" si="3">O6-K6</f>
        <v>-2377</v>
      </c>
      <c r="R6" s="257">
        <f>O6/C6-1</f>
        <v>3.3036509349955478</v>
      </c>
      <c r="S6" s="256">
        <f>O6-C6</f>
        <v>3710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773</v>
      </c>
      <c r="D7" s="259">
        <v>2321</v>
      </c>
      <c r="E7" s="259">
        <v>2543</v>
      </c>
      <c r="F7" s="260">
        <f t="shared" ref="F7:F12" si="4">E7/$E$6</f>
        <v>1</v>
      </c>
      <c r="G7" s="259">
        <v>13313</v>
      </c>
      <c r="H7" s="261">
        <f>G7/E7-1</f>
        <v>4.2351553283523398</v>
      </c>
      <c r="I7" s="262">
        <f>G7-E7</f>
        <v>10770</v>
      </c>
      <c r="J7" s="260">
        <f>G7/$G$6</f>
        <v>0.9937299395387027</v>
      </c>
      <c r="K7" s="259">
        <v>7143</v>
      </c>
      <c r="L7" s="263">
        <f t="shared" si="0"/>
        <v>-0.46345677157665444</v>
      </c>
      <c r="M7" s="264">
        <f t="shared" si="1"/>
        <v>-6170</v>
      </c>
      <c r="N7" s="260">
        <f>K7/$K$6</f>
        <v>0.99070735090152562</v>
      </c>
      <c r="O7" s="259">
        <v>4759</v>
      </c>
      <c r="P7" s="261">
        <f t="shared" si="2"/>
        <v>-0.33375332493350129</v>
      </c>
      <c r="Q7" s="262">
        <f t="shared" si="3"/>
        <v>-2384</v>
      </c>
      <c r="R7" s="261">
        <f t="shared" ref="R7:R10" si="5">O7/C7-1</f>
        <v>5.1565329883570508</v>
      </c>
      <c r="S7" s="262">
        <f t="shared" ref="S7:S10" si="6">O7-C7</f>
        <v>3986</v>
      </c>
      <c r="T7" s="260">
        <f>O7/$O$6</f>
        <v>0.98468859921373886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0</v>
      </c>
      <c r="D8" s="265">
        <v>787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0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 t="e">
        <f t="shared" si="5"/>
        <v>#DIV/0!</v>
      </c>
      <c r="S9" s="272">
        <f t="shared" si="6"/>
        <v>0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197</v>
      </c>
      <c r="C10" s="274">
        <v>350</v>
      </c>
      <c r="D10" s="274">
        <v>0</v>
      </c>
      <c r="E10" s="274">
        <v>0</v>
      </c>
      <c r="F10" s="275">
        <f>IFERROR(E10/$E$6,"-")</f>
        <v>0</v>
      </c>
      <c r="G10" s="274">
        <v>0</v>
      </c>
      <c r="H10" s="263" t="str">
        <f>IFERROR(G10/E10-1,"-")</f>
        <v>-</v>
      </c>
      <c r="I10" s="264">
        <f>IFERROR(G10-E10,"-")</f>
        <v>0</v>
      </c>
      <c r="J10" s="275">
        <f>IFERROR(G10/$G$6,"-")</f>
        <v>0</v>
      </c>
      <c r="K10" s="274">
        <v>0</v>
      </c>
      <c r="L10" s="263" t="str">
        <f>IFERROR(K10/G10-1,"-")</f>
        <v>-</v>
      </c>
      <c r="M10" s="264">
        <f>IFERROR(K10-G10,"-")</f>
        <v>0</v>
      </c>
      <c r="N10" s="275">
        <f>IFERROR(K10/$K$6,"-")</f>
        <v>0</v>
      </c>
      <c r="O10" s="274">
        <v>0</v>
      </c>
      <c r="P10" s="263" t="str">
        <f>IFERROR(O10/K10-1,"-")</f>
        <v>-</v>
      </c>
      <c r="Q10" s="264">
        <f>IFERROR(O10-K10,"-")</f>
        <v>0</v>
      </c>
      <c r="R10" s="263">
        <f t="shared" si="5"/>
        <v>-1</v>
      </c>
      <c r="S10" s="264">
        <f t="shared" si="6"/>
        <v>-350</v>
      </c>
      <c r="T10" s="275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179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4.759 viajeros 
cuota: 98,5%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195</v>
      </c>
      <c r="C134" s="256">
        <v>1123</v>
      </c>
      <c r="D134" s="241">
        <v>2535</v>
      </c>
      <c r="E134" s="241">
        <v>3247</v>
      </c>
      <c r="F134" s="241">
        <v>5439</v>
      </c>
      <c r="G134" s="242">
        <f>F134/E134-1</f>
        <v>0.67508469356328926</v>
      </c>
      <c r="H134" s="241">
        <f>F134-E134</f>
        <v>2192</v>
      </c>
      <c r="I134" s="242">
        <f>F134/F$134</f>
        <v>1</v>
      </c>
      <c r="J134" s="241">
        <v>3803</v>
      </c>
      <c r="K134" s="242">
        <f>J134/J$134</f>
        <v>1</v>
      </c>
      <c r="L134" s="242">
        <f>J134/F134-1</f>
        <v>-0.30079058650487223</v>
      </c>
      <c r="M134" s="241">
        <f>J134-F134</f>
        <v>-1636</v>
      </c>
      <c r="N134" s="242">
        <f>J134/D134-1</f>
        <v>0.50019723865877719</v>
      </c>
      <c r="O134" s="241">
        <f>J134-D134</f>
        <v>1268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773</v>
      </c>
      <c r="D135" s="259">
        <v>2535</v>
      </c>
      <c r="E135" s="259">
        <v>3230</v>
      </c>
      <c r="F135" s="259">
        <v>5378</v>
      </c>
      <c r="G135" s="263">
        <f>IFERROR(F135/E135-1,"-")</f>
        <v>0.66501547987616094</v>
      </c>
      <c r="H135" s="259">
        <f t="shared" ref="H135:H138" si="14">F135-E135</f>
        <v>2148</v>
      </c>
      <c r="I135" s="261">
        <f>F135/F$134</f>
        <v>0.98878470307041733</v>
      </c>
      <c r="J135" s="259">
        <v>3739</v>
      </c>
      <c r="K135" s="260">
        <f t="shared" ref="K135:K138" si="15">J135/J$134</f>
        <v>0.98317118064685771</v>
      </c>
      <c r="L135" s="261">
        <f t="shared" ref="L135:L138" si="16">J135/F135-1</f>
        <v>-0.30476013387876533</v>
      </c>
      <c r="M135" s="262">
        <f t="shared" ref="M135:M138" si="17">J135-F135</f>
        <v>-1639</v>
      </c>
      <c r="N135" s="260">
        <f t="shared" ref="N135:N138" si="18">J135/D135-1</f>
        <v>0.47495069033530579</v>
      </c>
      <c r="O135" s="259">
        <f t="shared" ref="O135:O138" si="19">J135-D135</f>
        <v>1204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179</v>
      </c>
      <c r="D138" s="259">
        <v>0</v>
      </c>
      <c r="E138" s="259">
        <v>0</v>
      </c>
      <c r="F138" s="259">
        <v>0</v>
      </c>
      <c r="G138" s="263" t="str">
        <f t="shared" si="20"/>
        <v>-</v>
      </c>
      <c r="H138" s="259">
        <f t="shared" si="14"/>
        <v>0</v>
      </c>
      <c r="I138" s="261">
        <f t="shared" si="21"/>
        <v>0</v>
      </c>
      <c r="J138" s="259">
        <v>0</v>
      </c>
      <c r="K138" s="260">
        <f t="shared" si="15"/>
        <v>0</v>
      </c>
      <c r="L138" s="261" t="e">
        <f t="shared" si="16"/>
        <v>#DIV/0!</v>
      </c>
      <c r="M138" s="262">
        <f t="shared" si="17"/>
        <v>0</v>
      </c>
      <c r="N138" s="260" t="e">
        <f t="shared" si="18"/>
        <v>#DIV/0!</v>
      </c>
      <c r="O138" s="259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BA625-26A5-46EA-A82E-7A73F851BEBC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585</v>
      </c>
      <c r="D6" s="256">
        <v>1160</v>
      </c>
      <c r="E6" s="256">
        <v>1497</v>
      </c>
      <c r="F6" s="257">
        <f>E6/$E$6</f>
        <v>1</v>
      </c>
      <c r="G6" s="256">
        <v>3389</v>
      </c>
      <c r="H6" s="257">
        <f>G6/E6-1</f>
        <v>1.2638610554442216</v>
      </c>
      <c r="I6" s="256">
        <f>G6-E6</f>
        <v>1892</v>
      </c>
      <c r="J6" s="257">
        <f>G6/$G$6</f>
        <v>1</v>
      </c>
      <c r="K6" s="256">
        <v>2330</v>
      </c>
      <c r="L6" s="257">
        <f t="shared" ref="L6:L12" si="0">K6/G6-1</f>
        <v>-0.31248155798170552</v>
      </c>
      <c r="M6" s="256">
        <f t="shared" ref="M6:M12" si="1">K6-G6</f>
        <v>-1059</v>
      </c>
      <c r="N6" s="257">
        <f>K6/$K$6</f>
        <v>1</v>
      </c>
      <c r="O6" s="256">
        <v>1948</v>
      </c>
      <c r="P6" s="257">
        <f t="shared" ref="P6:P11" si="2">O6/K6-1</f>
        <v>-0.16394849785407728</v>
      </c>
      <c r="Q6" s="256">
        <f t="shared" ref="Q6:Q12" si="3">O6-K6</f>
        <v>-382</v>
      </c>
      <c r="R6" s="257">
        <f>O6/C6-1</f>
        <v>2.3299145299145301</v>
      </c>
      <c r="S6" s="256">
        <f>O6-C6</f>
        <v>1363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406</v>
      </c>
      <c r="D7" s="259">
        <v>1160</v>
      </c>
      <c r="E7" s="259">
        <v>1497</v>
      </c>
      <c r="F7" s="260">
        <f t="shared" ref="F7:F12" si="4">E7/$E$6</f>
        <v>1</v>
      </c>
      <c r="G7" s="259">
        <v>3345</v>
      </c>
      <c r="H7" s="261">
        <f>G7/E7-1</f>
        <v>1.2344689378757514</v>
      </c>
      <c r="I7" s="262">
        <f>G7-E7</f>
        <v>1848</v>
      </c>
      <c r="J7" s="260">
        <f>G7/$G$6</f>
        <v>0.98701681912068462</v>
      </c>
      <c r="K7" s="259">
        <v>2294</v>
      </c>
      <c r="L7" s="263">
        <f t="shared" si="0"/>
        <v>-0.31420029895366219</v>
      </c>
      <c r="M7" s="264">
        <f t="shared" si="1"/>
        <v>-1051</v>
      </c>
      <c r="N7" s="260">
        <f>K7/$K$6</f>
        <v>0.98454935622317596</v>
      </c>
      <c r="O7" s="259">
        <v>1925</v>
      </c>
      <c r="P7" s="261">
        <f t="shared" si="2"/>
        <v>-0.16085440278988661</v>
      </c>
      <c r="Q7" s="262">
        <f t="shared" si="3"/>
        <v>-369</v>
      </c>
      <c r="R7" s="261">
        <f t="shared" ref="R7:R10" si="5">O7/C7-1</f>
        <v>3.7413793103448274</v>
      </c>
      <c r="S7" s="262">
        <f t="shared" ref="S7:S10" si="6">O7-C7</f>
        <v>1519</v>
      </c>
      <c r="T7" s="260">
        <f>O7/$O$6</f>
        <v>0.98819301848049279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0</v>
      </c>
      <c r="D8" s="265">
        <v>478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0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 t="e">
        <f t="shared" si="5"/>
        <v>#DIV/0!</v>
      </c>
      <c r="S9" s="272">
        <f t="shared" si="6"/>
        <v>0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197</v>
      </c>
      <c r="C10" s="274">
        <v>179</v>
      </c>
      <c r="D10" s="274">
        <v>0</v>
      </c>
      <c r="E10" s="274">
        <v>0</v>
      </c>
      <c r="F10" s="275">
        <f>IFERROR(E10/$E$6,"-")</f>
        <v>0</v>
      </c>
      <c r="G10" s="274">
        <v>0</v>
      </c>
      <c r="H10" s="263" t="str">
        <f>IFERROR(G10/E10-1,"-")</f>
        <v>-</v>
      </c>
      <c r="I10" s="264">
        <f>IFERROR(G10-E10,"-")</f>
        <v>0</v>
      </c>
      <c r="J10" s="275">
        <f>IFERROR(G10/$G$6,"-")</f>
        <v>0</v>
      </c>
      <c r="K10" s="274">
        <v>0</v>
      </c>
      <c r="L10" s="263" t="str">
        <f>IFERROR(K10/G10-1,"-")</f>
        <v>-</v>
      </c>
      <c r="M10" s="264">
        <f>IFERROR(K10-G10,"-")</f>
        <v>0</v>
      </c>
      <c r="N10" s="275">
        <f>IFERROR(K10/$K$6,"-")</f>
        <v>0</v>
      </c>
      <c r="O10" s="274">
        <v>0</v>
      </c>
      <c r="P10" s="263" t="str">
        <f>IFERROR(O10/K10-1,"-")</f>
        <v>-</v>
      </c>
      <c r="Q10" s="264">
        <f>IFERROR(O10-K10,"-")</f>
        <v>0</v>
      </c>
      <c r="R10" s="263">
        <f t="shared" si="5"/>
        <v>-1</v>
      </c>
      <c r="S10" s="264">
        <f t="shared" si="6"/>
        <v>-179</v>
      </c>
      <c r="T10" s="275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179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1.925 viajeros 
cuota: 98,8%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681</v>
      </c>
      <c r="D134" s="241">
        <v>2535</v>
      </c>
      <c r="E134" s="241">
        <v>3247</v>
      </c>
      <c r="F134" s="241">
        <v>5439</v>
      </c>
      <c r="G134" s="242">
        <f>F134/E134-1</f>
        <v>0.67508469356328926</v>
      </c>
      <c r="H134" s="241">
        <f>F134-E134</f>
        <v>2192</v>
      </c>
      <c r="I134" s="242">
        <f>F134/F$134</f>
        <v>1</v>
      </c>
      <c r="J134" s="241">
        <v>3803</v>
      </c>
      <c r="K134" s="242">
        <f>J134/J$134</f>
        <v>1</v>
      </c>
      <c r="L134" s="242">
        <f>J134/F134-1</f>
        <v>-0.30079058650487223</v>
      </c>
      <c r="M134" s="241">
        <f>J134-F134</f>
        <v>-1636</v>
      </c>
      <c r="N134" s="242">
        <f>J134/D134-1</f>
        <v>0.50019723865877719</v>
      </c>
      <c r="O134" s="241">
        <f>J134-D134</f>
        <v>1268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502</v>
      </c>
      <c r="D135" s="259">
        <v>2535</v>
      </c>
      <c r="E135" s="259">
        <v>3230</v>
      </c>
      <c r="F135" s="259">
        <v>5378</v>
      </c>
      <c r="G135" s="263">
        <f>IFERROR(F135/E135-1,"-")</f>
        <v>0.66501547987616094</v>
      </c>
      <c r="H135" s="259">
        <f t="shared" ref="H135:H138" si="14">F135-E135</f>
        <v>2148</v>
      </c>
      <c r="I135" s="261">
        <f>F135/F$134</f>
        <v>0.98878470307041733</v>
      </c>
      <c r="J135" s="259">
        <v>3739</v>
      </c>
      <c r="K135" s="260">
        <f t="shared" ref="K135:K138" si="15">J135/J$134</f>
        <v>0.98317118064685771</v>
      </c>
      <c r="L135" s="261">
        <f t="shared" ref="L135:L138" si="16">J135/F135-1</f>
        <v>-0.30476013387876533</v>
      </c>
      <c r="M135" s="262">
        <f t="shared" ref="M135:M138" si="17">J135-F135</f>
        <v>-1639</v>
      </c>
      <c r="N135" s="260">
        <f t="shared" ref="N135:N138" si="18">J135/D135-1</f>
        <v>0.47495069033530579</v>
      </c>
      <c r="O135" s="259">
        <f t="shared" ref="O135:O138" si="19">J135-D135</f>
        <v>1204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179</v>
      </c>
      <c r="D138" s="259">
        <v>0</v>
      </c>
      <c r="E138" s="259">
        <v>0</v>
      </c>
      <c r="F138" s="259">
        <v>0</v>
      </c>
      <c r="G138" s="263" t="str">
        <f t="shared" si="20"/>
        <v>-</v>
      </c>
      <c r="H138" s="259">
        <f t="shared" si="14"/>
        <v>0</v>
      </c>
      <c r="I138" s="261">
        <f t="shared" si="21"/>
        <v>0</v>
      </c>
      <c r="J138" s="259">
        <v>0</v>
      </c>
      <c r="K138" s="260">
        <f t="shared" si="15"/>
        <v>0</v>
      </c>
      <c r="L138" s="261" t="e">
        <f t="shared" si="16"/>
        <v>#DIV/0!</v>
      </c>
      <c r="M138" s="262">
        <f t="shared" si="17"/>
        <v>0</v>
      </c>
      <c r="N138" s="260" t="e">
        <f t="shared" si="18"/>
        <v>#DIV/0!</v>
      </c>
      <c r="O138" s="259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5AFA-1888-4159-9BA3-7684FD14BDC8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538</v>
      </c>
      <c r="D6" s="256">
        <v>1161</v>
      </c>
      <c r="E6" s="256">
        <v>1046</v>
      </c>
      <c r="F6" s="257">
        <f>E6/$E$6</f>
        <v>1</v>
      </c>
      <c r="G6" s="256">
        <v>10008</v>
      </c>
      <c r="H6" s="257">
        <f>G6/E6-1</f>
        <v>8.5678776290630978</v>
      </c>
      <c r="I6" s="256">
        <f>G6-E6</f>
        <v>8962</v>
      </c>
      <c r="J6" s="257">
        <f>G6/$G$6</f>
        <v>1</v>
      </c>
      <c r="K6" s="256">
        <v>4880</v>
      </c>
      <c r="L6" s="257">
        <f t="shared" ref="L6:L12" si="0">K6/G6-1</f>
        <v>-0.51239008792965635</v>
      </c>
      <c r="M6" s="256">
        <f t="shared" ref="M6:M12" si="1">K6-G6</f>
        <v>-5128</v>
      </c>
      <c r="N6" s="257">
        <f>K6/$K$6</f>
        <v>1</v>
      </c>
      <c r="O6" s="256">
        <v>2885</v>
      </c>
      <c r="P6" s="257">
        <f t="shared" ref="P6:P11" si="2">O6/K6-1</f>
        <v>-0.40881147540983609</v>
      </c>
      <c r="Q6" s="256">
        <f t="shared" ref="Q6:Q12" si="3">O6-K6</f>
        <v>-1995</v>
      </c>
      <c r="R6" s="257">
        <f>O6/C6-1</f>
        <v>4.3624535315985131</v>
      </c>
      <c r="S6" s="256">
        <f>O6-C6</f>
        <v>2347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367</v>
      </c>
      <c r="D7" s="259">
        <v>1161</v>
      </c>
      <c r="E7" s="259">
        <v>1046</v>
      </c>
      <c r="F7" s="260">
        <f t="shared" ref="F7:F12" si="4">E7/$E$6</f>
        <v>1</v>
      </c>
      <c r="G7" s="259">
        <v>9968</v>
      </c>
      <c r="H7" s="261">
        <f>G7/E7-1</f>
        <v>8.5296367112810714</v>
      </c>
      <c r="I7" s="262">
        <f>G7-E7</f>
        <v>8922</v>
      </c>
      <c r="J7" s="260">
        <f>G7/$G$6</f>
        <v>0.99600319744204635</v>
      </c>
      <c r="K7" s="259">
        <v>4849</v>
      </c>
      <c r="L7" s="263">
        <f t="shared" si="0"/>
        <v>-0.5135433386837881</v>
      </c>
      <c r="M7" s="264">
        <f t="shared" si="1"/>
        <v>-5119</v>
      </c>
      <c r="N7" s="260">
        <f>K7/$K$6</f>
        <v>0.99364754098360653</v>
      </c>
      <c r="O7" s="259">
        <v>2834</v>
      </c>
      <c r="P7" s="261">
        <f t="shared" si="2"/>
        <v>-0.41554959785522794</v>
      </c>
      <c r="Q7" s="262">
        <f t="shared" si="3"/>
        <v>-2015</v>
      </c>
      <c r="R7" s="261">
        <f t="shared" ref="R7:R10" si="5">O7/C7-1</f>
        <v>6.7220708446866482</v>
      </c>
      <c r="S7" s="262">
        <f t="shared" ref="S7:S10" si="6">O7-C7</f>
        <v>2467</v>
      </c>
      <c r="T7" s="260">
        <f>O7/$O$6</f>
        <v>0.98232235701906412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0</v>
      </c>
      <c r="D8" s="265">
        <v>309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0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 t="e">
        <f t="shared" si="5"/>
        <v>#DIV/0!</v>
      </c>
      <c r="S9" s="272">
        <f t="shared" si="6"/>
        <v>0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197</v>
      </c>
      <c r="C10" s="274">
        <v>171</v>
      </c>
      <c r="D10" s="274">
        <v>0</v>
      </c>
      <c r="E10" s="274">
        <v>0</v>
      </c>
      <c r="F10" s="275">
        <f>IFERROR(E10/$E$6,"-")</f>
        <v>0</v>
      </c>
      <c r="G10" s="274">
        <v>0</v>
      </c>
      <c r="H10" s="263" t="str">
        <f>IFERROR(G10/E10-1,"-")</f>
        <v>-</v>
      </c>
      <c r="I10" s="264">
        <f>IFERROR(G10-E10,"-")</f>
        <v>0</v>
      </c>
      <c r="J10" s="275">
        <f>IFERROR(G10/$G$6,"-")</f>
        <v>0</v>
      </c>
      <c r="K10" s="274">
        <v>0</v>
      </c>
      <c r="L10" s="263" t="str">
        <f>IFERROR(K10/G10-1,"-")</f>
        <v>-</v>
      </c>
      <c r="M10" s="264">
        <f>IFERROR(K10-G10,"-")</f>
        <v>0</v>
      </c>
      <c r="N10" s="275">
        <f>IFERROR(K10/$K$6,"-")</f>
        <v>0</v>
      </c>
      <c r="O10" s="274">
        <v>0</v>
      </c>
      <c r="P10" s="263" t="str">
        <f>IFERROR(O10/K10-1,"-")</f>
        <v>-</v>
      </c>
      <c r="Q10" s="264">
        <f>IFERROR(O10-K10,"-")</f>
        <v>0</v>
      </c>
      <c r="R10" s="263">
        <f t="shared" si="5"/>
        <v>-1</v>
      </c>
      <c r="S10" s="264">
        <f t="shared" si="6"/>
        <v>-171</v>
      </c>
      <c r="T10" s="275">
        <f>IFERROR(O10/$O$6,"-")</f>
        <v>0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171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2.834 viajeros 
cuota: 98,2%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1658</v>
      </c>
      <c r="D134" s="241">
        <v>2415</v>
      </c>
      <c r="E134" s="241">
        <v>3515</v>
      </c>
      <c r="F134" s="241">
        <v>14811</v>
      </c>
      <c r="G134" s="242">
        <f>F134/E134-1</f>
        <v>3.2136557610241825</v>
      </c>
      <c r="H134" s="241">
        <f>F134-E134</f>
        <v>11296</v>
      </c>
      <c r="I134" s="242">
        <f>F134/F$134</f>
        <v>1</v>
      </c>
      <c r="J134" s="241">
        <v>7251</v>
      </c>
      <c r="K134" s="242">
        <f>J134/J$134</f>
        <v>1</v>
      </c>
      <c r="L134" s="242">
        <f>J134/F134-1</f>
        <v>-0.51043143609479436</v>
      </c>
      <c r="M134" s="241">
        <f>J134-F134</f>
        <v>-7560</v>
      </c>
      <c r="N134" s="242">
        <f>J134/D134-1</f>
        <v>2.0024844720496895</v>
      </c>
      <c r="O134" s="241">
        <f>J134-D134</f>
        <v>4836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1487</v>
      </c>
      <c r="D135" s="259">
        <v>2415</v>
      </c>
      <c r="E135" s="259">
        <v>3508</v>
      </c>
      <c r="F135" s="259">
        <v>14700</v>
      </c>
      <c r="G135" s="263">
        <f>IFERROR(F135/E135-1,"-")</f>
        <v>3.1904218928164196</v>
      </c>
      <c r="H135" s="259">
        <f t="shared" ref="H135:H138" si="14">F135-E135</f>
        <v>11192</v>
      </c>
      <c r="I135" s="261">
        <f>F135/F$134</f>
        <v>0.99250557018432251</v>
      </c>
      <c r="J135" s="259">
        <v>7147</v>
      </c>
      <c r="K135" s="260">
        <f t="shared" ref="K135:K138" si="15">J135/J$134</f>
        <v>0.98565715073782922</v>
      </c>
      <c r="L135" s="261">
        <f t="shared" ref="L135:L138" si="16">J135/F135-1</f>
        <v>-0.51380952380952383</v>
      </c>
      <c r="M135" s="262">
        <f t="shared" ref="M135:M138" si="17">J135-F135</f>
        <v>-7553</v>
      </c>
      <c r="N135" s="260">
        <f t="shared" ref="N135:N138" si="18">J135/D135-1</f>
        <v>1.9594202898550726</v>
      </c>
      <c r="O135" s="259">
        <f t="shared" ref="O135:O138" si="19">J135-D135</f>
        <v>4732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171</v>
      </c>
      <c r="D138" s="259">
        <v>0</v>
      </c>
      <c r="E138" s="259">
        <v>0</v>
      </c>
      <c r="F138" s="259">
        <v>0</v>
      </c>
      <c r="G138" s="263" t="str">
        <f t="shared" si="20"/>
        <v>-</v>
      </c>
      <c r="H138" s="259">
        <f t="shared" si="14"/>
        <v>0</v>
      </c>
      <c r="I138" s="261">
        <f t="shared" si="21"/>
        <v>0</v>
      </c>
      <c r="J138" s="259">
        <v>0</v>
      </c>
      <c r="K138" s="260">
        <f t="shared" si="15"/>
        <v>0</v>
      </c>
      <c r="L138" s="261" t="e">
        <f t="shared" si="16"/>
        <v>#DIV/0!</v>
      </c>
      <c r="M138" s="262">
        <f t="shared" si="17"/>
        <v>0</v>
      </c>
      <c r="N138" s="260" t="e">
        <f t="shared" si="18"/>
        <v>#DIV/0!</v>
      </c>
      <c r="O138" s="259">
        <f t="shared" si="19"/>
        <v>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DC0D9-AF86-49CA-8687-B2597C25F7FC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190562</v>
      </c>
      <c r="D6" s="256">
        <v>384545</v>
      </c>
      <c r="E6" s="256">
        <v>582661</v>
      </c>
      <c r="F6" s="257">
        <f>E6/$E$6</f>
        <v>1</v>
      </c>
      <c r="G6" s="256">
        <v>610630</v>
      </c>
      <c r="H6" s="257">
        <f>G6/E6-1</f>
        <v>4.8002183087592964E-2</v>
      </c>
      <c r="I6" s="256">
        <f>G6-E6</f>
        <v>27969</v>
      </c>
      <c r="J6" s="257">
        <f>G6/$G$6</f>
        <v>1</v>
      </c>
      <c r="K6" s="256">
        <v>602747</v>
      </c>
      <c r="L6" s="257">
        <f>K6/G6-1</f>
        <v>-1.2909617935574769E-2</v>
      </c>
      <c r="M6" s="256">
        <f>K6-G6</f>
        <v>-7883</v>
      </c>
      <c r="N6" s="257">
        <f>K6/$K$6</f>
        <v>1</v>
      </c>
      <c r="O6" s="256">
        <v>610314</v>
      </c>
      <c r="P6" s="257">
        <f>O6/K6-1</f>
        <v>1.2554189402850691E-2</v>
      </c>
      <c r="Q6" s="256">
        <f>O6-K6</f>
        <v>7567</v>
      </c>
      <c r="R6" s="257">
        <f>IFERROR(O6/C6-1,"-")</f>
        <v>2.2027056810906687</v>
      </c>
      <c r="S6" s="256">
        <f>O6-C6</f>
        <v>419752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20277</v>
      </c>
      <c r="D7" s="265">
        <v>137416</v>
      </c>
      <c r="E7" s="265">
        <v>118869</v>
      </c>
      <c r="F7" s="271">
        <f t="shared" ref="F7:F16" si="0">E7/$E$6</f>
        <v>0.20401056532014328</v>
      </c>
      <c r="G7" s="265">
        <v>103873</v>
      </c>
      <c r="H7" s="273">
        <f>G7/E7-1</f>
        <v>-0.12615568398825594</v>
      </c>
      <c r="I7" s="272">
        <f>G7-E7</f>
        <v>-14996</v>
      </c>
      <c r="J7" s="271">
        <f>G7/$G$6</f>
        <v>0.17010792132715391</v>
      </c>
      <c r="K7" s="265">
        <v>88842</v>
      </c>
      <c r="L7" s="273">
        <f>K7/G7-1</f>
        <v>-0.14470555389754802</v>
      </c>
      <c r="M7" s="272">
        <f>K7-G7</f>
        <v>-15031</v>
      </c>
      <c r="N7" s="271">
        <f>K7/$K$6</f>
        <v>0.14739517575367442</v>
      </c>
      <c r="O7" s="265">
        <v>80599</v>
      </c>
      <c r="P7" s="273">
        <f>O7/K7-1</f>
        <v>-9.2782692870489236E-2</v>
      </c>
      <c r="Q7" s="272">
        <f>O7-K7</f>
        <v>-8243</v>
      </c>
      <c r="R7" s="273">
        <f t="shared" ref="R7:R16" si="1">IFERROR(O7/C7-1,"-")</f>
        <v>2.9748976673077872</v>
      </c>
      <c r="S7" s="272">
        <f t="shared" ref="S7:S16" si="2">O7-C7</f>
        <v>60322</v>
      </c>
      <c r="T7" s="271">
        <f>O7/$O$6</f>
        <v>0.13206152898344131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13953</v>
      </c>
      <c r="D8" s="265">
        <v>41134</v>
      </c>
      <c r="E8" s="265">
        <v>69906</v>
      </c>
      <c r="F8" s="271">
        <f t="shared" si="0"/>
        <v>0.11997713936577187</v>
      </c>
      <c r="G8" s="265">
        <v>63702</v>
      </c>
      <c r="H8" s="273">
        <f t="shared" ref="H8:H16" si="3">G8/E8-1</f>
        <v>-8.8747746974508601E-2</v>
      </c>
      <c r="I8" s="272">
        <f t="shared" ref="I8:I16" si="4">G8-E8</f>
        <v>-6204</v>
      </c>
      <c r="J8" s="271">
        <f t="shared" ref="J8:J16" si="5">G8/$G$6</f>
        <v>0.10432176604490444</v>
      </c>
      <c r="K8" s="265">
        <v>61151</v>
      </c>
      <c r="L8" s="273">
        <f t="shared" ref="L8:L16" si="6">K8/G8-1</f>
        <v>-4.0045838435213921E-2</v>
      </c>
      <c r="M8" s="272">
        <f t="shared" ref="M8:M16" si="7">K8-G8</f>
        <v>-2551</v>
      </c>
      <c r="N8" s="271">
        <f t="shared" ref="N8:N16" si="8">K8/$K$6</f>
        <v>0.10145384381838483</v>
      </c>
      <c r="O8" s="265">
        <v>63846</v>
      </c>
      <c r="P8" s="273">
        <f t="shared" ref="P8:P16" si="9">O8/K8-1</f>
        <v>4.4071233503949259E-2</v>
      </c>
      <c r="Q8" s="272">
        <f t="shared" ref="Q8:Q16" si="10">O8-K8</f>
        <v>2695</v>
      </c>
      <c r="R8" s="273">
        <f t="shared" si="1"/>
        <v>3.5757901526553431</v>
      </c>
      <c r="S8" s="272">
        <f t="shared" si="2"/>
        <v>49893</v>
      </c>
      <c r="T8" s="271">
        <f t="shared" ref="T8:T16" si="11">O8/$O$6</f>
        <v>0.1046117244565912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2321</v>
      </c>
      <c r="E9" s="265">
        <v>2543</v>
      </c>
      <c r="F9" s="266">
        <f t="shared" si="0"/>
        <v>4.3644589220833384E-3</v>
      </c>
      <c r="G9" s="265">
        <v>13397</v>
      </c>
      <c r="H9" s="277">
        <f t="shared" si="3"/>
        <v>4.2681871804954774</v>
      </c>
      <c r="I9" s="268">
        <f t="shared" si="4"/>
        <v>10854</v>
      </c>
      <c r="J9" s="266">
        <f t="shared" si="5"/>
        <v>2.19396361135221E-2</v>
      </c>
      <c r="K9" s="265">
        <v>7210</v>
      </c>
      <c r="L9" s="273">
        <f t="shared" si="6"/>
        <v>-0.46181981040531461</v>
      </c>
      <c r="M9" s="272">
        <f t="shared" si="7"/>
        <v>-6187</v>
      </c>
      <c r="N9" s="271">
        <f t="shared" si="8"/>
        <v>1.1961901096148135E-2</v>
      </c>
      <c r="O9" s="265">
        <v>4833</v>
      </c>
      <c r="P9" s="273">
        <f t="shared" si="9"/>
        <v>-0.32968099861303746</v>
      </c>
      <c r="Q9" s="272">
        <f t="shared" si="10"/>
        <v>-2377</v>
      </c>
      <c r="R9" s="273">
        <f t="shared" si="1"/>
        <v>3.3036509349955478</v>
      </c>
      <c r="S9" s="272">
        <f t="shared" si="2"/>
        <v>3710</v>
      </c>
      <c r="T9" s="271">
        <f t="shared" si="11"/>
        <v>7.9188745465448938E-3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66876</v>
      </c>
      <c r="E10" s="265">
        <v>197068</v>
      </c>
      <c r="F10" s="271">
        <f t="shared" si="0"/>
        <v>0.3382206806359101</v>
      </c>
      <c r="G10" s="265">
        <v>205761</v>
      </c>
      <c r="H10" s="273">
        <f t="shared" si="3"/>
        <v>4.4111677187569809E-2</v>
      </c>
      <c r="I10" s="272">
        <f t="shared" si="4"/>
        <v>8693</v>
      </c>
      <c r="J10" s="271">
        <f t="shared" si="5"/>
        <v>0.33696510161636345</v>
      </c>
      <c r="K10" s="265">
        <v>223593</v>
      </c>
      <c r="L10" s="273">
        <f t="shared" si="6"/>
        <v>8.6663653462026424E-2</v>
      </c>
      <c r="M10" s="272">
        <f t="shared" si="7"/>
        <v>17832</v>
      </c>
      <c r="N10" s="271">
        <f t="shared" si="8"/>
        <v>0.37095663686422331</v>
      </c>
      <c r="O10" s="265">
        <v>232483</v>
      </c>
      <c r="P10" s="273">
        <f t="shared" si="9"/>
        <v>3.9759742031280076E-2</v>
      </c>
      <c r="Q10" s="272">
        <f t="shared" si="10"/>
        <v>8890</v>
      </c>
      <c r="R10" s="273">
        <f t="shared" si="1"/>
        <v>3.9401402464938373</v>
      </c>
      <c r="S10" s="272">
        <f t="shared" si="2"/>
        <v>185423</v>
      </c>
      <c r="T10" s="271">
        <f>O10/$O$6</f>
        <v>0.38092359015195459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25544</v>
      </c>
      <c r="E11" s="265">
        <v>24458</v>
      </c>
      <c r="F11" s="266">
        <f t="shared" si="0"/>
        <v>4.1976380777158588E-2</v>
      </c>
      <c r="G11" s="265">
        <v>31500</v>
      </c>
      <c r="H11" s="277">
        <f t="shared" si="3"/>
        <v>0.28792215226101892</v>
      </c>
      <c r="I11" s="268">
        <f t="shared" si="4"/>
        <v>7042</v>
      </c>
      <c r="J11" s="266">
        <f t="shared" si="5"/>
        <v>5.1586066848992022E-2</v>
      </c>
      <c r="K11" s="265">
        <v>28196</v>
      </c>
      <c r="L11" s="273">
        <f t="shared" si="6"/>
        <v>-0.10488888888888892</v>
      </c>
      <c r="M11" s="272">
        <f t="shared" si="7"/>
        <v>-3304</v>
      </c>
      <c r="N11" s="271">
        <f t="shared" si="8"/>
        <v>4.6779162733286105E-2</v>
      </c>
      <c r="O11" s="265">
        <v>33627</v>
      </c>
      <c r="P11" s="273">
        <f t="shared" si="9"/>
        <v>0.19261597389700658</v>
      </c>
      <c r="Q11" s="272">
        <f t="shared" si="10"/>
        <v>5431</v>
      </c>
      <c r="R11" s="273">
        <f t="shared" si="1"/>
        <v>3.6652330743618204</v>
      </c>
      <c r="S11" s="272">
        <f t="shared" si="2"/>
        <v>26419</v>
      </c>
      <c r="T11" s="271">
        <f t="shared" si="11"/>
        <v>5.5097867655010374E-2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48582</v>
      </c>
      <c r="E12" s="265">
        <v>75501</v>
      </c>
      <c r="F12" s="271">
        <f t="shared" si="0"/>
        <v>0.12957963549988757</v>
      </c>
      <c r="G12" s="265">
        <v>88192</v>
      </c>
      <c r="H12" s="273">
        <f t="shared" si="3"/>
        <v>0.16809048886769706</v>
      </c>
      <c r="I12" s="272">
        <f t="shared" si="4"/>
        <v>12691</v>
      </c>
      <c r="J12" s="271">
        <f t="shared" si="5"/>
        <v>0.14442788595385095</v>
      </c>
      <c r="K12" s="265">
        <v>92234</v>
      </c>
      <c r="L12" s="273">
        <f t="shared" si="6"/>
        <v>4.5831821480406321E-2</v>
      </c>
      <c r="M12" s="272">
        <f t="shared" si="7"/>
        <v>4042</v>
      </c>
      <c r="N12" s="271">
        <f t="shared" si="8"/>
        <v>0.15302274420279155</v>
      </c>
      <c r="O12" s="265">
        <v>105634</v>
      </c>
      <c r="P12" s="273">
        <f t="shared" si="9"/>
        <v>0.14528265064943513</v>
      </c>
      <c r="Q12" s="272">
        <f t="shared" si="10"/>
        <v>13400</v>
      </c>
      <c r="R12" s="273">
        <f t="shared" si="1"/>
        <v>2.9210838901262064</v>
      </c>
      <c r="S12" s="272">
        <f t="shared" si="2"/>
        <v>78694</v>
      </c>
      <c r="T12" s="271">
        <f t="shared" si="11"/>
        <v>0.17308139744459408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9042</v>
      </c>
      <c r="E13" s="265">
        <v>18683</v>
      </c>
      <c r="F13" s="266">
        <f t="shared" si="0"/>
        <v>3.2064957153473461E-2</v>
      </c>
      <c r="G13" s="265">
        <v>23106</v>
      </c>
      <c r="H13" s="277">
        <f t="shared" si="3"/>
        <v>0.23673928169994118</v>
      </c>
      <c r="I13" s="268">
        <f t="shared" si="4"/>
        <v>4423</v>
      </c>
      <c r="J13" s="266">
        <f t="shared" si="5"/>
        <v>3.7839608273422531E-2</v>
      </c>
      <c r="K13" s="265">
        <v>20343</v>
      </c>
      <c r="L13" s="273">
        <f t="shared" si="6"/>
        <v>-0.11957933004414434</v>
      </c>
      <c r="M13" s="272">
        <f t="shared" si="7"/>
        <v>-2763</v>
      </c>
      <c r="N13" s="271">
        <f t="shared" si="8"/>
        <v>3.3750479056718657E-2</v>
      </c>
      <c r="O13" s="265">
        <v>19090</v>
      </c>
      <c r="P13" s="273">
        <f t="shared" si="9"/>
        <v>-6.1593668583788008E-2</v>
      </c>
      <c r="Q13" s="272">
        <f t="shared" si="10"/>
        <v>-1253</v>
      </c>
      <c r="R13" s="273">
        <f t="shared" si="1"/>
        <v>1.5610410517842768</v>
      </c>
      <c r="S13" s="272">
        <f t="shared" si="2"/>
        <v>11636</v>
      </c>
      <c r="T13" s="271">
        <f t="shared" si="11"/>
        <v>3.1278980983559281E-2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23814</v>
      </c>
      <c r="E14" s="265">
        <v>15534</v>
      </c>
      <c r="F14" s="271">
        <f t="shared" si="0"/>
        <v>2.6660442349839785E-2</v>
      </c>
      <c r="G14" s="265">
        <v>18834</v>
      </c>
      <c r="H14" s="273">
        <f t="shared" si="3"/>
        <v>0.21243723445345686</v>
      </c>
      <c r="I14" s="272">
        <f t="shared" si="4"/>
        <v>3300</v>
      </c>
      <c r="J14" s="271">
        <f t="shared" si="5"/>
        <v>3.0843555016949707E-2</v>
      </c>
      <c r="K14" s="265">
        <v>15150</v>
      </c>
      <c r="L14" s="273">
        <f t="shared" si="6"/>
        <v>-0.19560369544440903</v>
      </c>
      <c r="M14" s="272">
        <f t="shared" si="7"/>
        <v>-3684</v>
      </c>
      <c r="N14" s="271">
        <f t="shared" si="8"/>
        <v>2.5134923939895179E-2</v>
      </c>
      <c r="O14" s="265">
        <v>14655</v>
      </c>
      <c r="P14" s="273">
        <f t="shared" si="9"/>
        <v>-3.2673267326732702E-2</v>
      </c>
      <c r="Q14" s="272">
        <f t="shared" si="10"/>
        <v>-495</v>
      </c>
      <c r="R14" s="273">
        <f t="shared" si="1"/>
        <v>4.5743628756181058</v>
      </c>
      <c r="S14" s="272">
        <f t="shared" si="2"/>
        <v>12026</v>
      </c>
      <c r="T14" s="271">
        <f t="shared" si="11"/>
        <v>2.4012229770249412E-2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11048</v>
      </c>
      <c r="E15" s="265">
        <v>27158</v>
      </c>
      <c r="F15" s="266">
        <f t="shared" si="0"/>
        <v>4.6610293120699683E-2</v>
      </c>
      <c r="G15" s="265">
        <v>27541</v>
      </c>
      <c r="H15" s="277">
        <f t="shared" si="3"/>
        <v>1.4102658516827349E-2</v>
      </c>
      <c r="I15" s="268">
        <f t="shared" si="4"/>
        <v>383</v>
      </c>
      <c r="J15" s="266">
        <f t="shared" si="5"/>
        <v>4.5102598955177438E-2</v>
      </c>
      <c r="K15" s="265">
        <v>32909</v>
      </c>
      <c r="L15" s="273">
        <f t="shared" si="6"/>
        <v>0.19490940779201926</v>
      </c>
      <c r="M15" s="272">
        <f t="shared" si="7"/>
        <v>5368</v>
      </c>
      <c r="N15" s="271">
        <f t="shared" si="8"/>
        <v>5.4598363824291118E-2</v>
      </c>
      <c r="O15" s="265">
        <v>25581</v>
      </c>
      <c r="P15" s="273">
        <f t="shared" si="9"/>
        <v>-0.22267464827250905</v>
      </c>
      <c r="Q15" s="272">
        <f t="shared" si="10"/>
        <v>-7328</v>
      </c>
      <c r="R15" s="273">
        <f t="shared" si="1"/>
        <v>3.6133453561767359</v>
      </c>
      <c r="S15" s="272">
        <f t="shared" si="2"/>
        <v>20036</v>
      </c>
      <c r="T15" s="271">
        <f t="shared" si="11"/>
        <v>4.1914489918304348E-2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58373</v>
      </c>
      <c r="D16" s="265">
        <f>D6-SUM(D7:D15)</f>
        <v>18768</v>
      </c>
      <c r="E16" s="265">
        <f>E6-SUM(E7:E15)</f>
        <v>32941</v>
      </c>
      <c r="F16" s="271">
        <f t="shared" si="0"/>
        <v>5.653544685503234E-2</v>
      </c>
      <c r="G16" s="265">
        <f>G6-SUM(G7:G15)</f>
        <v>34724</v>
      </c>
      <c r="H16" s="273">
        <f t="shared" si="3"/>
        <v>5.4127075680762582E-2</v>
      </c>
      <c r="I16" s="272">
        <f t="shared" si="4"/>
        <v>1783</v>
      </c>
      <c r="J16" s="271">
        <f t="shared" si="5"/>
        <v>5.6865859849663462E-2</v>
      </c>
      <c r="K16" s="265">
        <f>K6-SUM(K7:K15)</f>
        <v>33119</v>
      </c>
      <c r="L16" s="273">
        <f t="shared" si="6"/>
        <v>-4.6221633452367183E-2</v>
      </c>
      <c r="M16" s="272">
        <f t="shared" si="7"/>
        <v>-1605</v>
      </c>
      <c r="N16" s="271">
        <f t="shared" si="8"/>
        <v>5.4946768710586701E-2</v>
      </c>
      <c r="O16" s="265">
        <f>O6-SUM(O7:O15)</f>
        <v>29966</v>
      </c>
      <c r="P16" s="273">
        <f t="shared" si="9"/>
        <v>-9.5202149823364279E-2</v>
      </c>
      <c r="Q16" s="272">
        <f t="shared" si="10"/>
        <v>-3153</v>
      </c>
      <c r="R16" s="273">
        <f t="shared" si="1"/>
        <v>-0.48664622342521369</v>
      </c>
      <c r="S16" s="272">
        <f t="shared" si="2"/>
        <v>-28407</v>
      </c>
      <c r="T16" s="271">
        <f t="shared" si="11"/>
        <v>4.9099316089750523E-2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69BE1-4035-415B-8D09-F91084B2784D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113171</v>
      </c>
      <c r="D6" s="256">
        <v>155072</v>
      </c>
      <c r="E6" s="256">
        <v>329527</v>
      </c>
      <c r="F6" s="257">
        <f>E6/$E$6</f>
        <v>1</v>
      </c>
      <c r="G6" s="256">
        <v>355640</v>
      </c>
      <c r="H6" s="257">
        <f>G6/E6-1</f>
        <v>7.9243885933474312E-2</v>
      </c>
      <c r="I6" s="256">
        <f>G6-E6</f>
        <v>26113</v>
      </c>
      <c r="J6" s="257">
        <f>G6/$G$6</f>
        <v>1</v>
      </c>
      <c r="K6" s="256">
        <v>359830</v>
      </c>
      <c r="L6" s="257">
        <f>K6/G6-1</f>
        <v>1.1781576875492084E-2</v>
      </c>
      <c r="M6" s="256">
        <f>K6-G6</f>
        <v>4190</v>
      </c>
      <c r="N6" s="257">
        <f>K6/$K$6</f>
        <v>1</v>
      </c>
      <c r="O6" s="256">
        <v>378180</v>
      </c>
      <c r="P6" s="257">
        <f>O6/K6-1</f>
        <v>5.0996303810132648E-2</v>
      </c>
      <c r="Q6" s="256">
        <f>O6-K6</f>
        <v>18350</v>
      </c>
      <c r="R6" s="257">
        <f>IFERROR(O6/C6-1,"-")</f>
        <v>2.3416688020782708</v>
      </c>
      <c r="S6" s="256">
        <f>O6-C6</f>
        <v>265009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10899</v>
      </c>
      <c r="D7" s="265">
        <v>57500</v>
      </c>
      <c r="E7" s="265">
        <v>66436</v>
      </c>
      <c r="F7" s="271">
        <f t="shared" ref="F7:F16" si="0">E7/$E$6</f>
        <v>0.20161018672218059</v>
      </c>
      <c r="G7" s="265">
        <v>59643</v>
      </c>
      <c r="H7" s="273">
        <f>G7/E7-1</f>
        <v>-0.10224878078150401</v>
      </c>
      <c r="I7" s="272">
        <f>G7-E7</f>
        <v>-6793</v>
      </c>
      <c r="J7" s="271">
        <f>G7/$G$6</f>
        <v>0.16770610729951638</v>
      </c>
      <c r="K7" s="265">
        <v>54537</v>
      </c>
      <c r="L7" s="273">
        <f>K7/G7-1</f>
        <v>-8.5609375785926312E-2</v>
      </c>
      <c r="M7" s="272">
        <f>K7-G7</f>
        <v>-5106</v>
      </c>
      <c r="N7" s="271">
        <f>K7/$K$6</f>
        <v>0.15156323819581469</v>
      </c>
      <c r="O7" s="265">
        <v>44885</v>
      </c>
      <c r="P7" s="273">
        <f>O7/K7-1</f>
        <v>-0.17698076535196283</v>
      </c>
      <c r="Q7" s="272">
        <f>O7-K7</f>
        <v>-9652</v>
      </c>
      <c r="R7" s="273">
        <f t="shared" ref="R7:R16" si="1">IFERROR(O7/C7-1,"-")</f>
        <v>3.1182677309844937</v>
      </c>
      <c r="S7" s="272">
        <f t="shared" ref="S7:S16" si="2">O7-C7</f>
        <v>33986</v>
      </c>
      <c r="T7" s="271">
        <f>O7/$O$6</f>
        <v>0.11868686868686869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8874</v>
      </c>
      <c r="D8" s="265">
        <v>12365</v>
      </c>
      <c r="E8" s="265">
        <v>40782</v>
      </c>
      <c r="F8" s="271">
        <f t="shared" si="0"/>
        <v>0.12375920637762611</v>
      </c>
      <c r="G8" s="265">
        <v>36779</v>
      </c>
      <c r="H8" s="273">
        <f t="shared" ref="H8:H16" si="3">G8/E8-1</f>
        <v>-9.8156049237408616E-2</v>
      </c>
      <c r="I8" s="272">
        <f t="shared" ref="I8:I16" si="4">G8-E8</f>
        <v>-4003</v>
      </c>
      <c r="J8" s="271">
        <f t="shared" ref="J8:J16" si="5">G8/$G$6</f>
        <v>0.10341637611067371</v>
      </c>
      <c r="K8" s="265">
        <v>34129</v>
      </c>
      <c r="L8" s="273">
        <f t="shared" ref="L8:L16" si="6">K8/G8-1</f>
        <v>-7.2051986187770201E-2</v>
      </c>
      <c r="M8" s="272">
        <f t="shared" ref="M8:M16" si="7">K8-G8</f>
        <v>-2650</v>
      </c>
      <c r="N8" s="271">
        <f t="shared" ref="N8:N16" si="8">K8/$K$6</f>
        <v>9.484756690659478E-2</v>
      </c>
      <c r="O8" s="265">
        <v>37277</v>
      </c>
      <c r="P8" s="273">
        <f t="shared" ref="P8:P16" si="9">O8/K8-1</f>
        <v>9.2238272436930391E-2</v>
      </c>
      <c r="Q8" s="272">
        <f t="shared" ref="Q8:Q16" si="10">O8-K8</f>
        <v>3148</v>
      </c>
      <c r="R8" s="273">
        <f t="shared" si="1"/>
        <v>3.2006986702727067</v>
      </c>
      <c r="S8" s="272">
        <f t="shared" si="2"/>
        <v>28403</v>
      </c>
      <c r="T8" s="271">
        <f t="shared" ref="T8:T16" si="11">O8/$O$6</f>
        <v>9.8569464276270558E-2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1160</v>
      </c>
      <c r="E9" s="265">
        <v>1497</v>
      </c>
      <c r="F9" s="266">
        <f t="shared" si="0"/>
        <v>4.5428750906602493E-3</v>
      </c>
      <c r="G9" s="265">
        <v>3389</v>
      </c>
      <c r="H9" s="277">
        <f t="shared" si="3"/>
        <v>1.2638610554442216</v>
      </c>
      <c r="I9" s="268">
        <f t="shared" si="4"/>
        <v>1892</v>
      </c>
      <c r="J9" s="266">
        <f t="shared" si="5"/>
        <v>9.5292992914182886E-3</v>
      </c>
      <c r="K9" s="265">
        <v>2330</v>
      </c>
      <c r="L9" s="273">
        <f t="shared" si="6"/>
        <v>-0.31248155798170552</v>
      </c>
      <c r="M9" s="272">
        <f t="shared" si="7"/>
        <v>-1059</v>
      </c>
      <c r="N9" s="271">
        <f t="shared" si="8"/>
        <v>6.4752799933301833E-3</v>
      </c>
      <c r="O9" s="265">
        <v>1948</v>
      </c>
      <c r="P9" s="273">
        <f t="shared" si="9"/>
        <v>-0.16394849785407728</v>
      </c>
      <c r="Q9" s="272">
        <f t="shared" si="10"/>
        <v>-382</v>
      </c>
      <c r="R9" s="273">
        <f t="shared" si="1"/>
        <v>2.3299145299145301</v>
      </c>
      <c r="S9" s="272">
        <f t="shared" si="2"/>
        <v>1363</v>
      </c>
      <c r="T9" s="271">
        <f t="shared" si="11"/>
        <v>5.1509863028187637E-3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39205</v>
      </c>
      <c r="E10" s="265">
        <v>139217</v>
      </c>
      <c r="F10" s="271">
        <f t="shared" si="0"/>
        <v>0.4224752448206065</v>
      </c>
      <c r="G10" s="265">
        <v>149908</v>
      </c>
      <c r="H10" s="273">
        <f t="shared" si="3"/>
        <v>7.6793782368532515E-2</v>
      </c>
      <c r="I10" s="272">
        <f t="shared" si="4"/>
        <v>10691</v>
      </c>
      <c r="J10" s="271">
        <f t="shared" si="5"/>
        <v>0.42151613991676978</v>
      </c>
      <c r="K10" s="265">
        <v>158283</v>
      </c>
      <c r="L10" s="273">
        <f t="shared" si="6"/>
        <v>5.5867598793926998E-2</v>
      </c>
      <c r="M10" s="272">
        <f t="shared" si="7"/>
        <v>8375</v>
      </c>
      <c r="N10" s="271">
        <f t="shared" si="8"/>
        <v>0.4398827223966873</v>
      </c>
      <c r="O10" s="265">
        <v>177318</v>
      </c>
      <c r="P10" s="273">
        <f t="shared" si="9"/>
        <v>0.12025928242451811</v>
      </c>
      <c r="Q10" s="272">
        <f t="shared" si="10"/>
        <v>19035</v>
      </c>
      <c r="R10" s="273">
        <f t="shared" si="1"/>
        <v>3.6287459538477602</v>
      </c>
      <c r="S10" s="272">
        <f t="shared" si="2"/>
        <v>139010</v>
      </c>
      <c r="T10" s="271">
        <f>O10/$O$6</f>
        <v>0.46887196573060447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9171</v>
      </c>
      <c r="E11" s="265">
        <v>15618</v>
      </c>
      <c r="F11" s="266">
        <f t="shared" si="0"/>
        <v>4.7395205855665846E-2</v>
      </c>
      <c r="G11" s="265">
        <v>18555</v>
      </c>
      <c r="H11" s="277">
        <f t="shared" si="3"/>
        <v>0.18805224740683824</v>
      </c>
      <c r="I11" s="268">
        <f t="shared" si="4"/>
        <v>2937</v>
      </c>
      <c r="J11" s="266">
        <f t="shared" si="5"/>
        <v>5.2173546282757846E-2</v>
      </c>
      <c r="K11" s="265">
        <v>19490</v>
      </c>
      <c r="L11" s="273">
        <f t="shared" si="6"/>
        <v>5.0390730261385075E-2</v>
      </c>
      <c r="M11" s="272">
        <f t="shared" si="7"/>
        <v>935</v>
      </c>
      <c r="N11" s="271">
        <f t="shared" si="8"/>
        <v>5.4164466553650335E-2</v>
      </c>
      <c r="O11" s="265">
        <v>20654</v>
      </c>
      <c r="P11" s="273">
        <f t="shared" si="9"/>
        <v>5.9722934838378761E-2</v>
      </c>
      <c r="Q11" s="272">
        <f t="shared" si="10"/>
        <v>1164</v>
      </c>
      <c r="R11" s="273">
        <f t="shared" si="1"/>
        <v>2.5876324474552717</v>
      </c>
      <c r="S11" s="272">
        <f t="shared" si="2"/>
        <v>14897</v>
      </c>
      <c r="T11" s="271">
        <f t="shared" si="11"/>
        <v>5.4614204875984979E-2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23118</v>
      </c>
      <c r="E12" s="265">
        <v>36702</v>
      </c>
      <c r="F12" s="271">
        <f t="shared" si="0"/>
        <v>0.11137782336500499</v>
      </c>
      <c r="G12" s="265">
        <v>48144</v>
      </c>
      <c r="H12" s="273">
        <f t="shared" si="3"/>
        <v>0.31175412784044476</v>
      </c>
      <c r="I12" s="272">
        <f t="shared" si="4"/>
        <v>11442</v>
      </c>
      <c r="J12" s="271">
        <f t="shared" si="5"/>
        <v>0.13537284894837476</v>
      </c>
      <c r="K12" s="265">
        <v>48247</v>
      </c>
      <c r="L12" s="273">
        <f t="shared" si="6"/>
        <v>2.1394150880691409E-3</v>
      </c>
      <c r="M12" s="272">
        <f t="shared" si="7"/>
        <v>103</v>
      </c>
      <c r="N12" s="271">
        <f t="shared" si="8"/>
        <v>0.13408276130394908</v>
      </c>
      <c r="O12" s="265">
        <v>50408</v>
      </c>
      <c r="P12" s="273">
        <f t="shared" si="9"/>
        <v>4.4790349659046269E-2</v>
      </c>
      <c r="Q12" s="272">
        <f t="shared" si="10"/>
        <v>2161</v>
      </c>
      <c r="R12" s="273">
        <f t="shared" si="1"/>
        <v>2.811568998109641</v>
      </c>
      <c r="S12" s="272">
        <f t="shared" si="2"/>
        <v>37183</v>
      </c>
      <c r="T12" s="271">
        <f t="shared" si="11"/>
        <v>0.13329102543762231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4159</v>
      </c>
      <c r="E13" s="265">
        <v>9476</v>
      </c>
      <c r="F13" s="266">
        <f t="shared" si="0"/>
        <v>2.8756368977352387E-2</v>
      </c>
      <c r="G13" s="265">
        <v>15942</v>
      </c>
      <c r="H13" s="277">
        <f t="shared" si="3"/>
        <v>0.6823554242296328</v>
      </c>
      <c r="I13" s="268">
        <f t="shared" si="4"/>
        <v>6466</v>
      </c>
      <c r="J13" s="266">
        <f t="shared" si="5"/>
        <v>4.4826228770666963E-2</v>
      </c>
      <c r="K13" s="265">
        <v>14063</v>
      </c>
      <c r="L13" s="273">
        <f t="shared" si="6"/>
        <v>-0.11786475975410859</v>
      </c>
      <c r="M13" s="272">
        <f t="shared" si="7"/>
        <v>-1879</v>
      </c>
      <c r="N13" s="271">
        <f t="shared" si="8"/>
        <v>3.9082344440430204E-2</v>
      </c>
      <c r="O13" s="265">
        <v>12878</v>
      </c>
      <c r="P13" s="273">
        <f t="shared" si="9"/>
        <v>-8.4263670625044473E-2</v>
      </c>
      <c r="Q13" s="272">
        <f t="shared" si="10"/>
        <v>-1185</v>
      </c>
      <c r="R13" s="273">
        <f t="shared" si="1"/>
        <v>3.005598755832037</v>
      </c>
      <c r="S13" s="272">
        <f t="shared" si="2"/>
        <v>9663</v>
      </c>
      <c r="T13" s="271">
        <f t="shared" si="11"/>
        <v>3.4052567560420965E-2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5034</v>
      </c>
      <c r="E14" s="265">
        <v>4983</v>
      </c>
      <c r="F14" s="271">
        <f t="shared" si="0"/>
        <v>1.5121674399973296E-2</v>
      </c>
      <c r="G14" s="265">
        <v>6449</v>
      </c>
      <c r="H14" s="273">
        <f t="shared" si="3"/>
        <v>0.29420028095524775</v>
      </c>
      <c r="I14" s="272">
        <f t="shared" si="4"/>
        <v>1466</v>
      </c>
      <c r="J14" s="271">
        <f t="shared" si="5"/>
        <v>1.813350579237431E-2</v>
      </c>
      <c r="K14" s="265">
        <v>5126</v>
      </c>
      <c r="L14" s="273">
        <f t="shared" si="6"/>
        <v>-0.20514808497441461</v>
      </c>
      <c r="M14" s="272">
        <f t="shared" si="7"/>
        <v>-1323</v>
      </c>
      <c r="N14" s="271">
        <f t="shared" si="8"/>
        <v>1.4245615985326403E-2</v>
      </c>
      <c r="O14" s="265">
        <v>6087</v>
      </c>
      <c r="P14" s="273">
        <f t="shared" si="9"/>
        <v>0.18747561451424111</v>
      </c>
      <c r="Q14" s="272">
        <f t="shared" si="10"/>
        <v>961</v>
      </c>
      <c r="R14" s="273">
        <f t="shared" si="1"/>
        <v>6.0288683602771362</v>
      </c>
      <c r="S14" s="272">
        <f t="shared" si="2"/>
        <v>5221</v>
      </c>
      <c r="T14" s="271">
        <f t="shared" si="11"/>
        <v>1.6095510074567665E-2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474</v>
      </c>
      <c r="E15" s="265">
        <v>5175</v>
      </c>
      <c r="F15" s="266">
        <f t="shared" si="0"/>
        <v>1.5704327718214291E-2</v>
      </c>
      <c r="G15" s="265">
        <v>6685</v>
      </c>
      <c r="H15" s="277">
        <f t="shared" si="3"/>
        <v>0.29178743961352649</v>
      </c>
      <c r="I15" s="268">
        <f t="shared" si="4"/>
        <v>1510</v>
      </c>
      <c r="J15" s="266">
        <f t="shared" si="5"/>
        <v>1.8797098189180069E-2</v>
      </c>
      <c r="K15" s="265">
        <v>13110</v>
      </c>
      <c r="L15" s="273">
        <f t="shared" si="6"/>
        <v>0.96110695587135386</v>
      </c>
      <c r="M15" s="272">
        <f t="shared" si="7"/>
        <v>6425</v>
      </c>
      <c r="N15" s="271">
        <f t="shared" si="8"/>
        <v>3.6433871550454383E-2</v>
      </c>
      <c r="O15" s="265">
        <v>15532</v>
      </c>
      <c r="P15" s="273">
        <f t="shared" si="9"/>
        <v>0.184744469870328</v>
      </c>
      <c r="Q15" s="272">
        <f t="shared" si="10"/>
        <v>2422</v>
      </c>
      <c r="R15" s="273">
        <f t="shared" si="1"/>
        <v>3.7324801950030473</v>
      </c>
      <c r="S15" s="272">
        <f t="shared" si="2"/>
        <v>12250</v>
      </c>
      <c r="T15" s="271">
        <f t="shared" si="11"/>
        <v>4.1070389761489239E-2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28160</v>
      </c>
      <c r="D16" s="265">
        <f>D6-SUM(D7:D15)</f>
        <v>2886</v>
      </c>
      <c r="E16" s="265">
        <f>E6-SUM(E7:E15)</f>
        <v>9641</v>
      </c>
      <c r="F16" s="271">
        <f t="shared" si="0"/>
        <v>2.9257086672715742E-2</v>
      </c>
      <c r="G16" s="265">
        <f>G6-SUM(G7:G15)</f>
        <v>10146</v>
      </c>
      <c r="H16" s="273">
        <f t="shared" si="3"/>
        <v>5.2380458458666013E-2</v>
      </c>
      <c r="I16" s="272">
        <f t="shared" si="4"/>
        <v>505</v>
      </c>
      <c r="J16" s="271">
        <f t="shared" si="5"/>
        <v>2.852884939826791E-2</v>
      </c>
      <c r="K16" s="265">
        <f>K6-SUM(K7:K15)</f>
        <v>10515</v>
      </c>
      <c r="L16" s="273">
        <f t="shared" si="6"/>
        <v>3.6369012418687063E-2</v>
      </c>
      <c r="M16" s="272">
        <f t="shared" si="7"/>
        <v>369</v>
      </c>
      <c r="N16" s="271">
        <f t="shared" si="8"/>
        <v>2.922213267376261E-2</v>
      </c>
      <c r="O16" s="265">
        <f>O6-SUM(O7:O15)</f>
        <v>11193</v>
      </c>
      <c r="P16" s="273">
        <f t="shared" si="9"/>
        <v>6.447931526390871E-2</v>
      </c>
      <c r="Q16" s="272">
        <f t="shared" si="10"/>
        <v>678</v>
      </c>
      <c r="R16" s="273">
        <f t="shared" si="1"/>
        <v>-0.60252130681818183</v>
      </c>
      <c r="S16" s="272">
        <f t="shared" si="2"/>
        <v>-16967</v>
      </c>
      <c r="T16" s="271">
        <f t="shared" si="11"/>
        <v>2.9597017293352373E-2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4C5EF-A015-478B-B8AC-6A5C8D8124CB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77391</v>
      </c>
      <c r="D6" s="256">
        <v>229473</v>
      </c>
      <c r="E6" s="256">
        <v>253134</v>
      </c>
      <c r="F6" s="257">
        <f>E6/$E$6</f>
        <v>1</v>
      </c>
      <c r="G6" s="256">
        <v>254990</v>
      </c>
      <c r="H6" s="257">
        <f>G6/E6-1</f>
        <v>7.3320849826574719E-3</v>
      </c>
      <c r="I6" s="256">
        <f>G6-E6</f>
        <v>1856</v>
      </c>
      <c r="J6" s="257">
        <f>G6/$G$6</f>
        <v>1</v>
      </c>
      <c r="K6" s="256">
        <v>242917</v>
      </c>
      <c r="L6" s="257">
        <f>K6/G6-1</f>
        <v>-4.7346954782540474E-2</v>
      </c>
      <c r="M6" s="256">
        <f>K6-G6</f>
        <v>-12073</v>
      </c>
      <c r="N6" s="257">
        <f>K6/$K$6</f>
        <v>1</v>
      </c>
      <c r="O6" s="256">
        <v>232134</v>
      </c>
      <c r="P6" s="257">
        <f>O6/K6-1</f>
        <v>-4.4389647492764972E-2</v>
      </c>
      <c r="Q6" s="256">
        <f>O6-K6</f>
        <v>-10783</v>
      </c>
      <c r="R6" s="257">
        <f>IFERROR(O6/C6-1,"-")</f>
        <v>1.9994960654339651</v>
      </c>
      <c r="S6" s="256">
        <f>O6-C6</f>
        <v>154743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9378</v>
      </c>
      <c r="D7" s="265">
        <v>79916</v>
      </c>
      <c r="E7" s="265">
        <v>52433</v>
      </c>
      <c r="F7" s="271">
        <f t="shared" ref="F7:F16" si="0">E7/$E$6</f>
        <v>0.20713535123689431</v>
      </c>
      <c r="G7" s="265">
        <v>44230</v>
      </c>
      <c r="H7" s="273">
        <f>G7/E7-1</f>
        <v>-0.15644727557072835</v>
      </c>
      <c r="I7" s="272">
        <f>G7-E7</f>
        <v>-8203</v>
      </c>
      <c r="J7" s="271">
        <f>G7/$G$6</f>
        <v>0.17345778265814346</v>
      </c>
      <c r="K7" s="265">
        <v>34305</v>
      </c>
      <c r="L7" s="273">
        <f>K7/G7-1</f>
        <v>-0.22439520687316306</v>
      </c>
      <c r="M7" s="272">
        <f>K7-G7</f>
        <v>-9925</v>
      </c>
      <c r="N7" s="271">
        <f>K7/$K$6</f>
        <v>0.14122107551138866</v>
      </c>
      <c r="O7" s="265">
        <v>35714</v>
      </c>
      <c r="P7" s="273">
        <f>O7/K7-1</f>
        <v>4.1072729922751794E-2</v>
      </c>
      <c r="Q7" s="272">
        <f>O7-K7</f>
        <v>1409</v>
      </c>
      <c r="R7" s="273">
        <f t="shared" ref="R7:R16" si="1">IFERROR(O7/C7-1,"-")</f>
        <v>2.8082746854339944</v>
      </c>
      <c r="S7" s="272">
        <f t="shared" ref="S7:S16" si="2">O7-C7</f>
        <v>26336</v>
      </c>
      <c r="T7" s="271">
        <f>O7/$O$6</f>
        <v>0.15385079307641275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5079</v>
      </c>
      <c r="D8" s="265">
        <v>28769</v>
      </c>
      <c r="E8" s="265">
        <v>29124</v>
      </c>
      <c r="F8" s="271">
        <f t="shared" si="0"/>
        <v>0.11505368698001849</v>
      </c>
      <c r="G8" s="265">
        <v>26923</v>
      </c>
      <c r="H8" s="273">
        <f t="shared" ref="H8:H16" si="3">G8/E8-1</f>
        <v>-7.5573410245845296E-2</v>
      </c>
      <c r="I8" s="272">
        <f t="shared" ref="I8:I16" si="4">G8-E8</f>
        <v>-2201</v>
      </c>
      <c r="J8" s="271">
        <f t="shared" ref="J8:J16" si="5">G8/$G$6</f>
        <v>0.10558453272677359</v>
      </c>
      <c r="K8" s="265">
        <v>27022</v>
      </c>
      <c r="L8" s="273">
        <f t="shared" ref="L8:L16" si="6">K8/G8-1</f>
        <v>3.6771533632953268E-3</v>
      </c>
      <c r="M8" s="272">
        <f t="shared" ref="M8:M16" si="7">K8-G8</f>
        <v>99</v>
      </c>
      <c r="N8" s="271">
        <f t="shared" ref="N8:N16" si="8">K8/$K$6</f>
        <v>0.111239641523648</v>
      </c>
      <c r="O8" s="265">
        <v>26569</v>
      </c>
      <c r="P8" s="273">
        <f t="shared" ref="P8:P16" si="9">O8/K8-1</f>
        <v>-1.676411812597145E-2</v>
      </c>
      <c r="Q8" s="272">
        <f t="shared" ref="Q8:Q16" si="10">O8-K8</f>
        <v>-453</v>
      </c>
      <c r="R8" s="273">
        <f t="shared" si="1"/>
        <v>4.2311478637527076</v>
      </c>
      <c r="S8" s="272">
        <f t="shared" si="2"/>
        <v>21490</v>
      </c>
      <c r="T8" s="271">
        <f t="shared" ref="T8:T16" si="11">O8/$O$6</f>
        <v>0.1144554438384726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1161</v>
      </c>
      <c r="E9" s="265">
        <v>1046</v>
      </c>
      <c r="F9" s="266">
        <f t="shared" si="0"/>
        <v>4.1321987563898962E-3</v>
      </c>
      <c r="G9" s="265">
        <v>10008</v>
      </c>
      <c r="H9" s="277">
        <f t="shared" si="3"/>
        <v>8.5678776290630978</v>
      </c>
      <c r="I9" s="268">
        <f t="shared" si="4"/>
        <v>8962</v>
      </c>
      <c r="J9" s="266">
        <f t="shared" si="5"/>
        <v>3.9248597984234676E-2</v>
      </c>
      <c r="K9" s="265">
        <v>4880</v>
      </c>
      <c r="L9" s="273">
        <f t="shared" si="6"/>
        <v>-0.51239008792965635</v>
      </c>
      <c r="M9" s="272">
        <f t="shared" si="7"/>
        <v>-5128</v>
      </c>
      <c r="N9" s="271">
        <f t="shared" si="8"/>
        <v>2.008916625843395E-2</v>
      </c>
      <c r="O9" s="265">
        <v>2885</v>
      </c>
      <c r="P9" s="273">
        <f t="shared" si="9"/>
        <v>-0.40881147540983609</v>
      </c>
      <c r="Q9" s="272">
        <f t="shared" si="10"/>
        <v>-1995</v>
      </c>
      <c r="R9" s="273">
        <f t="shared" si="1"/>
        <v>4.3624535315985131</v>
      </c>
      <c r="S9" s="272">
        <f t="shared" si="2"/>
        <v>2347</v>
      </c>
      <c r="T9" s="271">
        <f t="shared" si="11"/>
        <v>1.2428166490044544E-2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27671</v>
      </c>
      <c r="E10" s="265">
        <v>57851</v>
      </c>
      <c r="F10" s="271">
        <f t="shared" si="0"/>
        <v>0.22853903466148365</v>
      </c>
      <c r="G10" s="265">
        <v>55853</v>
      </c>
      <c r="H10" s="273">
        <f t="shared" si="3"/>
        <v>-3.4537000224715175E-2</v>
      </c>
      <c r="I10" s="272">
        <f t="shared" si="4"/>
        <v>-1998</v>
      </c>
      <c r="J10" s="271">
        <f t="shared" si="5"/>
        <v>0.21903996235146475</v>
      </c>
      <c r="K10" s="265">
        <v>65310</v>
      </c>
      <c r="L10" s="273">
        <f t="shared" si="6"/>
        <v>0.16931946359192884</v>
      </c>
      <c r="M10" s="272">
        <f t="shared" si="7"/>
        <v>9457</v>
      </c>
      <c r="N10" s="271">
        <f t="shared" si="8"/>
        <v>0.26885726400375437</v>
      </c>
      <c r="O10" s="265">
        <v>55165</v>
      </c>
      <c r="P10" s="273">
        <f t="shared" si="9"/>
        <v>-0.15533608941969068</v>
      </c>
      <c r="Q10" s="272">
        <f t="shared" si="10"/>
        <v>-10145</v>
      </c>
      <c r="R10" s="273">
        <f t="shared" si="1"/>
        <v>5.3031307129798906</v>
      </c>
      <c r="S10" s="272">
        <f t="shared" si="2"/>
        <v>46413</v>
      </c>
      <c r="T10" s="271">
        <f>O10/$O$6</f>
        <v>0.23764291314499383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16373</v>
      </c>
      <c r="E11" s="265">
        <v>8840</v>
      </c>
      <c r="F11" s="266">
        <f t="shared" si="0"/>
        <v>3.4922215111363938E-2</v>
      </c>
      <c r="G11" s="265">
        <v>12945</v>
      </c>
      <c r="H11" s="277">
        <f t="shared" si="3"/>
        <v>0.46436651583710398</v>
      </c>
      <c r="I11" s="268">
        <f t="shared" si="4"/>
        <v>4105</v>
      </c>
      <c r="J11" s="266">
        <f t="shared" si="5"/>
        <v>5.0766696733205226E-2</v>
      </c>
      <c r="K11" s="265">
        <v>8706</v>
      </c>
      <c r="L11" s="273">
        <f t="shared" si="6"/>
        <v>-0.32746234067207414</v>
      </c>
      <c r="M11" s="272">
        <f t="shared" si="7"/>
        <v>-4239</v>
      </c>
      <c r="N11" s="271">
        <f t="shared" si="8"/>
        <v>3.5839401935640572E-2</v>
      </c>
      <c r="O11" s="265">
        <v>12973</v>
      </c>
      <c r="P11" s="273">
        <f t="shared" si="9"/>
        <v>0.49012175511141742</v>
      </c>
      <c r="Q11" s="272">
        <f t="shared" si="10"/>
        <v>4267</v>
      </c>
      <c r="R11" s="273">
        <f t="shared" si="1"/>
        <v>7.940730530668505</v>
      </c>
      <c r="S11" s="272">
        <f t="shared" si="2"/>
        <v>11522</v>
      </c>
      <c r="T11" s="271">
        <f t="shared" si="11"/>
        <v>5.5885824566845009E-2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25464</v>
      </c>
      <c r="E12" s="265">
        <v>38799</v>
      </c>
      <c r="F12" s="271">
        <f t="shared" si="0"/>
        <v>0.15327455023821376</v>
      </c>
      <c r="G12" s="265">
        <v>40048</v>
      </c>
      <c r="H12" s="273">
        <f t="shared" si="3"/>
        <v>3.2191551328642598E-2</v>
      </c>
      <c r="I12" s="272">
        <f t="shared" si="4"/>
        <v>1249</v>
      </c>
      <c r="J12" s="271">
        <f t="shared" si="5"/>
        <v>0.15705713949566649</v>
      </c>
      <c r="K12" s="265">
        <v>43987</v>
      </c>
      <c r="L12" s="273">
        <f t="shared" si="6"/>
        <v>9.8356971634039114E-2</v>
      </c>
      <c r="M12" s="272">
        <f t="shared" si="7"/>
        <v>3939</v>
      </c>
      <c r="N12" s="271">
        <f t="shared" si="8"/>
        <v>0.18107831069871602</v>
      </c>
      <c r="O12" s="265">
        <v>55226</v>
      </c>
      <c r="P12" s="273">
        <f t="shared" si="9"/>
        <v>0.2555073089776525</v>
      </c>
      <c r="Q12" s="272">
        <f t="shared" si="10"/>
        <v>11239</v>
      </c>
      <c r="R12" s="273">
        <f t="shared" si="1"/>
        <v>3.0266861100984324</v>
      </c>
      <c r="S12" s="272">
        <f t="shared" si="2"/>
        <v>41511</v>
      </c>
      <c r="T12" s="271">
        <f t="shared" si="11"/>
        <v>0.2379056924018024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4883</v>
      </c>
      <c r="E13" s="265">
        <v>9207</v>
      </c>
      <c r="F13" s="266">
        <f t="shared" si="0"/>
        <v>3.6372040105240699E-2</v>
      </c>
      <c r="G13" s="265">
        <v>7164</v>
      </c>
      <c r="H13" s="277">
        <f t="shared" si="3"/>
        <v>-0.22189638318670579</v>
      </c>
      <c r="I13" s="268">
        <f t="shared" si="4"/>
        <v>-2043</v>
      </c>
      <c r="J13" s="266">
        <f t="shared" si="5"/>
        <v>2.8095219420369428E-2</v>
      </c>
      <c r="K13" s="265">
        <v>6280</v>
      </c>
      <c r="L13" s="273">
        <f t="shared" si="6"/>
        <v>-0.12339475153545509</v>
      </c>
      <c r="M13" s="272">
        <f t="shared" si="7"/>
        <v>-884</v>
      </c>
      <c r="N13" s="271">
        <f t="shared" si="8"/>
        <v>2.5852451660443691E-2</v>
      </c>
      <c r="O13" s="265">
        <v>6212</v>
      </c>
      <c r="P13" s="273">
        <f t="shared" si="9"/>
        <v>-1.0828025477707004E-2</v>
      </c>
      <c r="Q13" s="272">
        <f t="shared" si="10"/>
        <v>-68</v>
      </c>
      <c r="R13" s="273">
        <f t="shared" si="1"/>
        <v>0.46543996225524897</v>
      </c>
      <c r="S13" s="272">
        <f t="shared" si="2"/>
        <v>1973</v>
      </c>
      <c r="T13" s="271">
        <f t="shared" si="11"/>
        <v>2.6760405627783951E-2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18780</v>
      </c>
      <c r="E14" s="265">
        <v>10551</v>
      </c>
      <c r="F14" s="271">
        <f t="shared" si="0"/>
        <v>4.1681480954751236E-2</v>
      </c>
      <c r="G14" s="265">
        <v>12385</v>
      </c>
      <c r="H14" s="273">
        <f t="shared" si="3"/>
        <v>0.17382238650364901</v>
      </c>
      <c r="I14" s="272">
        <f t="shared" si="4"/>
        <v>1834</v>
      </c>
      <c r="J14" s="271">
        <f t="shared" si="5"/>
        <v>4.857053217773246E-2</v>
      </c>
      <c r="K14" s="265">
        <v>10024</v>
      </c>
      <c r="L14" s="273">
        <f t="shared" si="6"/>
        <v>-0.19063383124747679</v>
      </c>
      <c r="M14" s="272">
        <f t="shared" si="7"/>
        <v>-2361</v>
      </c>
      <c r="N14" s="271">
        <f t="shared" si="8"/>
        <v>4.1265123478389738E-2</v>
      </c>
      <c r="O14" s="265">
        <v>8568</v>
      </c>
      <c r="P14" s="273">
        <f t="shared" si="9"/>
        <v>-0.14525139664804465</v>
      </c>
      <c r="Q14" s="272">
        <f t="shared" si="10"/>
        <v>-1456</v>
      </c>
      <c r="R14" s="273">
        <f t="shared" si="1"/>
        <v>3.8598979013045946</v>
      </c>
      <c r="S14" s="272">
        <f t="shared" si="2"/>
        <v>6805</v>
      </c>
      <c r="T14" s="271">
        <f t="shared" si="11"/>
        <v>3.6909715939931247E-2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10574</v>
      </c>
      <c r="E15" s="265">
        <v>21983</v>
      </c>
      <c r="F15" s="266">
        <f t="shared" si="0"/>
        <v>8.6843331990171219E-2</v>
      </c>
      <c r="G15" s="265">
        <v>20856</v>
      </c>
      <c r="H15" s="277">
        <f t="shared" si="3"/>
        <v>-5.1266888049856685E-2</v>
      </c>
      <c r="I15" s="268">
        <f t="shared" si="4"/>
        <v>-1127</v>
      </c>
      <c r="J15" s="266">
        <f t="shared" si="5"/>
        <v>8.1791442801678493E-2</v>
      </c>
      <c r="K15" s="265">
        <v>19799</v>
      </c>
      <c r="L15" s="273">
        <f t="shared" si="6"/>
        <v>-5.0680859225163077E-2</v>
      </c>
      <c r="M15" s="272">
        <f t="shared" si="7"/>
        <v>-1057</v>
      </c>
      <c r="N15" s="271">
        <f t="shared" si="8"/>
        <v>8.150520548170774E-2</v>
      </c>
      <c r="O15" s="265">
        <v>10049</v>
      </c>
      <c r="P15" s="273">
        <f t="shared" si="9"/>
        <v>-0.49244911359159549</v>
      </c>
      <c r="Q15" s="272">
        <f t="shared" si="10"/>
        <v>-9750</v>
      </c>
      <c r="R15" s="273">
        <f t="shared" si="1"/>
        <v>3.440565620857269</v>
      </c>
      <c r="S15" s="272">
        <f t="shared" si="2"/>
        <v>7786</v>
      </c>
      <c r="T15" s="271">
        <f t="shared" si="11"/>
        <v>4.3289651666709748E-2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30213</v>
      </c>
      <c r="D16" s="265">
        <f>D6-SUM(D7:D15)</f>
        <v>15882</v>
      </c>
      <c r="E16" s="265">
        <f>E6-SUM(E7:E15)</f>
        <v>23300</v>
      </c>
      <c r="F16" s="271">
        <f t="shared" si="0"/>
        <v>9.2046109965472828E-2</v>
      </c>
      <c r="G16" s="265">
        <f>G6-SUM(G7:G15)</f>
        <v>24578</v>
      </c>
      <c r="H16" s="273">
        <f t="shared" si="3"/>
        <v>5.4849785407725227E-2</v>
      </c>
      <c r="I16" s="272">
        <f t="shared" si="4"/>
        <v>1278</v>
      </c>
      <c r="J16" s="271">
        <f t="shared" si="5"/>
        <v>9.6388093650731407E-2</v>
      </c>
      <c r="K16" s="265">
        <f>K6-SUM(K7:K15)</f>
        <v>22604</v>
      </c>
      <c r="L16" s="273">
        <f t="shared" si="6"/>
        <v>-8.0315729514199741E-2</v>
      </c>
      <c r="M16" s="272">
        <f t="shared" si="7"/>
        <v>-1974</v>
      </c>
      <c r="N16" s="271">
        <f t="shared" si="8"/>
        <v>9.3052359447877264E-2</v>
      </c>
      <c r="O16" s="265">
        <f>O6-SUM(O7:O15)</f>
        <v>18773</v>
      </c>
      <c r="P16" s="273">
        <f t="shared" si="9"/>
        <v>-0.16948327729605384</v>
      </c>
      <c r="Q16" s="272">
        <f t="shared" si="10"/>
        <v>-3831</v>
      </c>
      <c r="R16" s="273">
        <f t="shared" si="1"/>
        <v>-0.37864495415880584</v>
      </c>
      <c r="S16" s="272">
        <f t="shared" si="2"/>
        <v>-11440</v>
      </c>
      <c r="T16" s="271">
        <f t="shared" si="11"/>
        <v>8.0871393247003889E-2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8D143-42AD-4134-A05E-B1C132B9DF8B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11054</v>
      </c>
      <c r="D8" s="121">
        <f t="shared" ref="D8:D21" si="0">C8/C9-1</f>
        <v>-0.45412345679012345</v>
      </c>
    </row>
    <row r="9" spans="1:5" x14ac:dyDescent="0.25">
      <c r="A9" s="1"/>
      <c r="B9" s="119">
        <v>2023</v>
      </c>
      <c r="C9" s="120">
        <v>20250</v>
      </c>
      <c r="D9" s="121">
        <f t="shared" si="0"/>
        <v>1.9946761313220942</v>
      </c>
    </row>
    <row r="10" spans="1:5" x14ac:dyDescent="0.25">
      <c r="A10" s="1"/>
      <c r="B10" s="119">
        <v>2022</v>
      </c>
      <c r="C10" s="120">
        <v>6762</v>
      </c>
      <c r="D10" s="121">
        <f t="shared" si="0"/>
        <v>0.36606060606060598</v>
      </c>
    </row>
    <row r="11" spans="1:5" x14ac:dyDescent="0.25">
      <c r="A11" s="1"/>
      <c r="B11" s="119">
        <v>2021</v>
      </c>
      <c r="C11" s="120">
        <v>4950</v>
      </c>
      <c r="D11" s="121">
        <f t="shared" si="0"/>
        <v>1.116289012398461</v>
      </c>
    </row>
    <row r="12" spans="1:5" x14ac:dyDescent="0.25">
      <c r="A12" s="1" t="s">
        <v>74</v>
      </c>
      <c r="B12" s="119">
        <v>2020</v>
      </c>
      <c r="C12" s="120">
        <v>2339</v>
      </c>
      <c r="D12" s="121">
        <f t="shared" si="0"/>
        <v>-0.7774288704919593</v>
      </c>
    </row>
    <row r="13" spans="1:5" x14ac:dyDescent="0.25">
      <c r="A13" s="1" t="s">
        <v>76</v>
      </c>
      <c r="B13" s="119">
        <v>2019</v>
      </c>
      <c r="C13" s="120">
        <v>10509</v>
      </c>
      <c r="D13" s="121">
        <f t="shared" si="0"/>
        <v>-9.8790841265757656E-2</v>
      </c>
    </row>
    <row r="14" spans="1:5" x14ac:dyDescent="0.25">
      <c r="A14" s="1" t="s">
        <v>78</v>
      </c>
      <c r="B14" s="119">
        <v>2018</v>
      </c>
      <c r="C14" s="120">
        <v>11661</v>
      </c>
      <c r="D14" s="121">
        <f t="shared" si="0"/>
        <v>5.5007690219849747E-2</v>
      </c>
    </row>
    <row r="15" spans="1:5" x14ac:dyDescent="0.25">
      <c r="A15" s="1" t="s">
        <v>80</v>
      </c>
      <c r="B15" s="119">
        <v>2017</v>
      </c>
      <c r="C15" s="120">
        <v>11053</v>
      </c>
      <c r="D15" s="121">
        <f t="shared" si="0"/>
        <v>-6.9299427416638637E-2</v>
      </c>
    </row>
    <row r="16" spans="1:5" x14ac:dyDescent="0.25">
      <c r="A16" s="1" t="s">
        <v>82</v>
      </c>
      <c r="B16" s="119">
        <v>2016</v>
      </c>
      <c r="C16" s="120">
        <v>11876</v>
      </c>
      <c r="D16" s="121">
        <f>C16/C17-1</f>
        <v>2.0537939331442878E-2</v>
      </c>
    </row>
    <row r="17" spans="1:4" x14ac:dyDescent="0.25">
      <c r="A17" s="1" t="s">
        <v>84</v>
      </c>
      <c r="B17" s="119">
        <v>2015</v>
      </c>
      <c r="C17" s="120">
        <v>11637</v>
      </c>
      <c r="D17" s="121">
        <f t="shared" si="0"/>
        <v>-8.029716272820675E-2</v>
      </c>
    </row>
    <row r="18" spans="1:4" x14ac:dyDescent="0.25">
      <c r="A18" s="1" t="s">
        <v>86</v>
      </c>
      <c r="B18" s="119">
        <v>2014</v>
      </c>
      <c r="C18" s="120">
        <v>12653</v>
      </c>
      <c r="D18" s="121">
        <f t="shared" si="0"/>
        <v>0.6922562525076903</v>
      </c>
    </row>
    <row r="19" spans="1:4" x14ac:dyDescent="0.25">
      <c r="A19" s="1" t="s">
        <v>88</v>
      </c>
      <c r="B19" s="119">
        <v>2013</v>
      </c>
      <c r="C19" s="120">
        <v>7477</v>
      </c>
      <c r="D19" s="121">
        <f t="shared" si="0"/>
        <v>-0.26269598658909377</v>
      </c>
    </row>
    <row r="20" spans="1:4" x14ac:dyDescent="0.25">
      <c r="A20" s="1" t="s">
        <v>90</v>
      </c>
      <c r="B20" s="119">
        <v>2012</v>
      </c>
      <c r="C20" s="120">
        <v>10141</v>
      </c>
      <c r="D20" s="121">
        <f>C20/C21-1</f>
        <v>-0.19960536700868192</v>
      </c>
    </row>
    <row r="21" spans="1:4" x14ac:dyDescent="0.25">
      <c r="A21" s="1" t="s">
        <v>92</v>
      </c>
      <c r="B21" s="119">
        <v>2011</v>
      </c>
      <c r="C21" s="120">
        <v>12670</v>
      </c>
      <c r="D21" s="121">
        <f t="shared" si="0"/>
        <v>-6.5840890658408924E-2</v>
      </c>
    </row>
    <row r="22" spans="1:4" x14ac:dyDescent="0.25">
      <c r="A22" s="1" t="s">
        <v>94</v>
      </c>
      <c r="B22" s="119">
        <v>2010</v>
      </c>
      <c r="C22" s="120">
        <v>13563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29568-D804-46AC-99E8-A3118B056340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319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211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3803</v>
      </c>
      <c r="D8" s="121">
        <f t="shared" ref="D8:D21" si="0">C8/C9-1</f>
        <v>-0.30079058650487223</v>
      </c>
    </row>
    <row r="9" spans="1:5" x14ac:dyDescent="0.25">
      <c r="A9" s="1"/>
      <c r="B9" s="119">
        <v>2023</v>
      </c>
      <c r="C9" s="120">
        <v>5439</v>
      </c>
      <c r="D9" s="121">
        <f t="shared" si="0"/>
        <v>0.67508469356328926</v>
      </c>
    </row>
    <row r="10" spans="1:5" x14ac:dyDescent="0.25">
      <c r="A10" s="1"/>
      <c r="B10" s="119">
        <v>2022</v>
      </c>
      <c r="C10" s="120">
        <v>3247</v>
      </c>
      <c r="D10" s="121">
        <f t="shared" si="0"/>
        <v>0.28086785009861925</v>
      </c>
    </row>
    <row r="11" spans="1:5" x14ac:dyDescent="0.25">
      <c r="A11" s="1"/>
      <c r="B11" s="119">
        <v>2021</v>
      </c>
      <c r="C11" s="120">
        <v>2535</v>
      </c>
      <c r="D11" s="121">
        <f t="shared" si="0"/>
        <v>2.7224669603524227</v>
      </c>
    </row>
    <row r="12" spans="1:5" x14ac:dyDescent="0.25">
      <c r="A12" s="1" t="s">
        <v>74</v>
      </c>
      <c r="B12" s="119">
        <v>2020</v>
      </c>
      <c r="C12" s="120">
        <v>681</v>
      </c>
      <c r="D12" s="121">
        <f t="shared" si="0"/>
        <v>-0.85082146768893763</v>
      </c>
    </row>
    <row r="13" spans="1:5" x14ac:dyDescent="0.25">
      <c r="A13" s="1" t="s">
        <v>76</v>
      </c>
      <c r="B13" s="119">
        <v>2019</v>
      </c>
      <c r="C13" s="120">
        <v>4565</v>
      </c>
      <c r="D13" s="121">
        <f t="shared" si="0"/>
        <v>4.0337283500455845E-2</v>
      </c>
    </row>
    <row r="14" spans="1:5" x14ac:dyDescent="0.25">
      <c r="A14" s="1" t="s">
        <v>78</v>
      </c>
      <c r="B14" s="119">
        <v>2018</v>
      </c>
      <c r="C14" s="120">
        <v>4388</v>
      </c>
      <c r="D14" s="121">
        <f t="shared" si="0"/>
        <v>0.13267940113577703</v>
      </c>
    </row>
    <row r="15" spans="1:5" x14ac:dyDescent="0.25">
      <c r="A15" s="1" t="s">
        <v>80</v>
      </c>
      <c r="B15" s="119">
        <v>2017</v>
      </c>
      <c r="C15" s="120">
        <v>3874</v>
      </c>
      <c r="D15" s="121">
        <f>C15/C16-1</f>
        <v>-7.0760374190453335E-2</v>
      </c>
    </row>
    <row r="16" spans="1:5" x14ac:dyDescent="0.25">
      <c r="A16" s="1" t="s">
        <v>82</v>
      </c>
      <c r="B16" s="119">
        <v>2016</v>
      </c>
      <c r="C16" s="120">
        <v>4169</v>
      </c>
      <c r="D16" s="121">
        <f>C16/C17-1</f>
        <v>9.2505241090146795E-2</v>
      </c>
    </row>
    <row r="17" spans="1:4" x14ac:dyDescent="0.25">
      <c r="A17" s="1" t="s">
        <v>84</v>
      </c>
      <c r="B17" s="119">
        <v>2015</v>
      </c>
      <c r="C17" s="120">
        <v>3816</v>
      </c>
      <c r="D17" s="121">
        <f t="shared" si="0"/>
        <v>-0.32745858301022202</v>
      </c>
    </row>
    <row r="18" spans="1:4" x14ac:dyDescent="0.25">
      <c r="A18" s="1" t="s">
        <v>86</v>
      </c>
      <c r="B18" s="119">
        <v>2014</v>
      </c>
      <c r="C18" s="120">
        <v>5674</v>
      </c>
      <c r="D18" s="121">
        <f t="shared" si="0"/>
        <v>0.91559756920999336</v>
      </c>
    </row>
    <row r="19" spans="1:4" x14ac:dyDescent="0.25">
      <c r="A19" s="1" t="s">
        <v>88</v>
      </c>
      <c r="B19" s="119">
        <v>2013</v>
      </c>
      <c r="C19" s="120">
        <v>2962</v>
      </c>
      <c r="D19" s="121">
        <f t="shared" si="0"/>
        <v>-0.27703197461557239</v>
      </c>
    </row>
    <row r="20" spans="1:4" x14ac:dyDescent="0.25">
      <c r="A20" s="1" t="s">
        <v>90</v>
      </c>
      <c r="B20" s="119">
        <v>2012</v>
      </c>
      <c r="C20" s="120">
        <v>4097</v>
      </c>
      <c r="D20" s="121">
        <f>C20/C21-1</f>
        <v>0.12031719989062073</v>
      </c>
    </row>
    <row r="21" spans="1:4" x14ac:dyDescent="0.25">
      <c r="A21" s="1" t="s">
        <v>92</v>
      </c>
      <c r="B21" s="119">
        <v>2011</v>
      </c>
      <c r="C21" s="120">
        <v>3657</v>
      </c>
      <c r="D21" s="121">
        <f t="shared" si="0"/>
        <v>-0.12616487455197134</v>
      </c>
    </row>
    <row r="22" spans="1:4" x14ac:dyDescent="0.25">
      <c r="A22" s="1" t="s">
        <v>94</v>
      </c>
      <c r="B22" s="119">
        <v>2010</v>
      </c>
      <c r="C22" s="120">
        <v>4185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C510D-967B-430E-8620-BA6F4206F00A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320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212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7251</v>
      </c>
      <c r="D8" s="121">
        <f t="shared" ref="D8:D21" si="0">C8/C9-1</f>
        <v>-0.51043143609479436</v>
      </c>
    </row>
    <row r="9" spans="1:5" x14ac:dyDescent="0.25">
      <c r="A9" s="1"/>
      <c r="B9" s="119">
        <v>2023</v>
      </c>
      <c r="C9" s="120">
        <v>14811</v>
      </c>
      <c r="D9" s="121">
        <f t="shared" si="0"/>
        <v>3.2136557610241825</v>
      </c>
    </row>
    <row r="10" spans="1:5" x14ac:dyDescent="0.25">
      <c r="A10" s="1"/>
      <c r="B10" s="119">
        <v>2022</v>
      </c>
      <c r="C10" s="120">
        <v>3515</v>
      </c>
      <c r="D10" s="121">
        <f t="shared" si="0"/>
        <v>0.45548654244306408</v>
      </c>
    </row>
    <row r="11" spans="1:5" x14ac:dyDescent="0.25">
      <c r="A11" s="1"/>
      <c r="B11" s="119">
        <v>2021</v>
      </c>
      <c r="C11" s="120">
        <v>2415</v>
      </c>
      <c r="D11" s="121">
        <f t="shared" si="0"/>
        <v>0.45657418576598308</v>
      </c>
    </row>
    <row r="12" spans="1:5" x14ac:dyDescent="0.25">
      <c r="A12" s="1" t="s">
        <v>74</v>
      </c>
      <c r="B12" s="119">
        <v>2020</v>
      </c>
      <c r="C12" s="120">
        <v>1658</v>
      </c>
      <c r="D12" s="121">
        <f t="shared" si="0"/>
        <v>-0.72106325706594887</v>
      </c>
    </row>
    <row r="13" spans="1:5" x14ac:dyDescent="0.25">
      <c r="A13" s="1" t="s">
        <v>76</v>
      </c>
      <c r="B13" s="119">
        <v>2019</v>
      </c>
      <c r="C13" s="120">
        <v>5944</v>
      </c>
      <c r="D13" s="121">
        <f t="shared" si="0"/>
        <v>-0.182730647600715</v>
      </c>
    </row>
    <row r="14" spans="1:5" x14ac:dyDescent="0.25">
      <c r="A14" s="1" t="s">
        <v>78</v>
      </c>
      <c r="B14" s="119">
        <v>2018</v>
      </c>
      <c r="C14" s="120">
        <v>7273</v>
      </c>
      <c r="D14" s="121">
        <f t="shared" si="0"/>
        <v>1.3093745647026145E-2</v>
      </c>
    </row>
    <row r="15" spans="1:5" x14ac:dyDescent="0.25">
      <c r="A15" s="1" t="s">
        <v>80</v>
      </c>
      <c r="B15" s="119">
        <v>2017</v>
      </c>
      <c r="C15" s="120">
        <v>7179</v>
      </c>
      <c r="D15" s="121">
        <f>C15/C16-1</f>
        <v>-6.8509147528221126E-2</v>
      </c>
    </row>
    <row r="16" spans="1:5" x14ac:dyDescent="0.25">
      <c r="A16" s="1" t="s">
        <v>82</v>
      </c>
      <c r="B16" s="119">
        <v>2016</v>
      </c>
      <c r="C16" s="120">
        <v>7707</v>
      </c>
      <c r="D16" s="121">
        <f>C16/C17-1</f>
        <v>-1.4576141158419653E-2</v>
      </c>
    </row>
    <row r="17" spans="1:4" x14ac:dyDescent="0.25">
      <c r="A17" s="1" t="s">
        <v>84</v>
      </c>
      <c r="B17" s="119">
        <v>2015</v>
      </c>
      <c r="C17" s="120">
        <v>7821</v>
      </c>
      <c r="D17" s="121">
        <f t="shared" si="0"/>
        <v>0.12064765725748683</v>
      </c>
    </row>
    <row r="18" spans="1:4" x14ac:dyDescent="0.25">
      <c r="A18" s="1" t="s">
        <v>86</v>
      </c>
      <c r="B18" s="119">
        <v>2014</v>
      </c>
      <c r="C18" s="120">
        <v>6979</v>
      </c>
      <c r="D18" s="121">
        <f t="shared" si="0"/>
        <v>0.54573643410852712</v>
      </c>
    </row>
    <row r="19" spans="1:4" x14ac:dyDescent="0.25">
      <c r="A19" s="1" t="s">
        <v>88</v>
      </c>
      <c r="B19" s="119">
        <v>2013</v>
      </c>
      <c r="C19" s="120">
        <v>4515</v>
      </c>
      <c r="D19" s="121">
        <f t="shared" si="0"/>
        <v>-0.25297816015883523</v>
      </c>
    </row>
    <row r="20" spans="1:4" x14ac:dyDescent="0.25">
      <c r="A20" s="1" t="s">
        <v>90</v>
      </c>
      <c r="B20" s="119">
        <v>2012</v>
      </c>
      <c r="C20" s="120">
        <v>6044</v>
      </c>
      <c r="D20" s="121">
        <f>C20/C21-1</f>
        <v>-0.32941307000998554</v>
      </c>
    </row>
    <row r="21" spans="1:4" x14ac:dyDescent="0.25">
      <c r="A21" s="1" t="s">
        <v>92</v>
      </c>
      <c r="B21" s="119">
        <v>2011</v>
      </c>
      <c r="C21" s="120">
        <v>9013</v>
      </c>
      <c r="D21" s="121">
        <f t="shared" si="0"/>
        <v>-3.8920878652164648E-2</v>
      </c>
    </row>
    <row r="22" spans="1:4" x14ac:dyDescent="0.25">
      <c r="A22" s="1" t="s">
        <v>94</v>
      </c>
      <c r="B22" s="119">
        <v>2010</v>
      </c>
      <c r="C22" s="120">
        <v>9378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ACF1-8BEB-44C0-9101-FD1F33118B1A}">
  <sheetPr>
    <tabColor rgb="FF92D050"/>
  </sheetPr>
  <dimension ref="B1:W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228</v>
      </c>
      <c r="O6" s="92" t="s">
        <v>229</v>
      </c>
      <c r="P6" s="92" t="s">
        <v>230</v>
      </c>
      <c r="Q6" s="92" t="s">
        <v>231</v>
      </c>
      <c r="R6" s="92" t="s">
        <v>232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94967</v>
      </c>
      <c r="O7" s="94">
        <v>124574</v>
      </c>
      <c r="P7" s="94">
        <v>123897</v>
      </c>
      <c r="Q7" s="94">
        <v>127527</v>
      </c>
      <c r="R7" s="94">
        <v>124520</v>
      </c>
      <c r="S7" s="95">
        <f t="shared" ref="S7:S52" si="4">IFERROR(R7/Q7-1,"-")</f>
        <v>-2.3579320457628561E-2</v>
      </c>
      <c r="T7" s="95">
        <f t="shared" ref="T7:T52" si="5">IFERROR(R7/N7-1,"-")</f>
        <v>0.31119230890730454</v>
      </c>
      <c r="U7" s="94">
        <f t="shared" ref="U7:U52" si="6">IFERROR(R7-Q7,"-")</f>
        <v>-3007</v>
      </c>
      <c r="V7" s="94">
        <f t="shared" ref="V7:V52" si="7">IFERROR(R7-N7,"-")</f>
        <v>29553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67574</v>
      </c>
      <c r="O8" s="97">
        <v>89647</v>
      </c>
      <c r="P8" s="97">
        <v>87893</v>
      </c>
      <c r="Q8" s="97">
        <v>91960</v>
      </c>
      <c r="R8" s="97">
        <v>88502</v>
      </c>
      <c r="S8" s="98">
        <f t="shared" si="4"/>
        <v>-3.7603305785123942E-2</v>
      </c>
      <c r="T8" s="98">
        <f t="shared" si="5"/>
        <v>0.30970491609198803</v>
      </c>
      <c r="U8" s="97">
        <f t="shared" si="6"/>
        <v>-3458</v>
      </c>
      <c r="V8" s="97">
        <f t="shared" si="7"/>
        <v>20928</v>
      </c>
      <c r="W8" s="98">
        <f>R8/R7</f>
        <v>0.71074526180533248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54907</v>
      </c>
      <c r="O9" s="53">
        <v>71632</v>
      </c>
      <c r="P9" s="53">
        <v>72266</v>
      </c>
      <c r="Q9" s="53">
        <v>75407</v>
      </c>
      <c r="R9" s="53">
        <v>72822</v>
      </c>
      <c r="S9" s="100">
        <f t="shared" si="4"/>
        <v>-3.4280637076133491E-2</v>
      </c>
      <c r="T9" s="100">
        <f t="shared" si="5"/>
        <v>0.32627898082211737</v>
      </c>
      <c r="U9" s="53">
        <f t="shared" si="6"/>
        <v>-2585</v>
      </c>
      <c r="V9" s="53">
        <f t="shared" si="7"/>
        <v>17915</v>
      </c>
      <c r="W9" s="100">
        <f>R9/R7</f>
        <v>0.58482171538708638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12667</v>
      </c>
      <c r="O10" s="53">
        <v>18015</v>
      </c>
      <c r="P10" s="53">
        <v>15627</v>
      </c>
      <c r="Q10" s="53">
        <v>16553</v>
      </c>
      <c r="R10" s="53">
        <v>15680</v>
      </c>
      <c r="S10" s="100">
        <f t="shared" si="4"/>
        <v>-5.2739684649308227E-2</v>
      </c>
      <c r="T10" s="100">
        <f t="shared" si="5"/>
        <v>0.2378621615220653</v>
      </c>
      <c r="U10" s="53">
        <f t="shared" si="6"/>
        <v>-873</v>
      </c>
      <c r="V10" s="53">
        <f t="shared" si="7"/>
        <v>3013</v>
      </c>
      <c r="W10" s="100">
        <f>R10/R7</f>
        <v>0.12592354641824607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27393</v>
      </c>
      <c r="O11" s="97">
        <v>34927</v>
      </c>
      <c r="P11" s="97">
        <v>36004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0.31486146095717893</v>
      </c>
      <c r="U11" s="97">
        <f t="shared" si="6"/>
        <v>451</v>
      </c>
      <c r="V11" s="97">
        <f t="shared" si="7"/>
        <v>8625</v>
      </c>
      <c r="W11" s="98">
        <f>R11/R7</f>
        <v>0.28925473819466752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36110</v>
      </c>
      <c r="O12" s="101">
        <v>44069</v>
      </c>
      <c r="P12" s="101">
        <v>44891</v>
      </c>
      <c r="Q12" s="101">
        <v>46362</v>
      </c>
      <c r="R12" s="101">
        <v>44311</v>
      </c>
      <c r="S12" s="102">
        <f t="shared" si="4"/>
        <v>-4.4238816271946813E-2</v>
      </c>
      <c r="T12" s="102">
        <f t="shared" si="5"/>
        <v>0.22711160343395176</v>
      </c>
      <c r="U12" s="101">
        <f t="shared" si="6"/>
        <v>-2051</v>
      </c>
      <c r="V12" s="101">
        <f t="shared" si="7"/>
        <v>8201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28843</v>
      </c>
      <c r="O13" s="97">
        <v>34314</v>
      </c>
      <c r="P13" s="97">
        <v>34058</v>
      </c>
      <c r="Q13" s="97">
        <v>34975</v>
      </c>
      <c r="R13" s="97">
        <v>32692</v>
      </c>
      <c r="S13" s="98">
        <f t="shared" si="4"/>
        <v>-6.5275196568977845E-2</v>
      </c>
      <c r="T13" s="98">
        <f t="shared" si="5"/>
        <v>0.13344659016052418</v>
      </c>
      <c r="U13" s="97">
        <f t="shared" si="6"/>
        <v>-2283</v>
      </c>
      <c r="V13" s="97">
        <f t="shared" si="7"/>
        <v>3849</v>
      </c>
      <c r="W13" s="98">
        <f>R13/R12</f>
        <v>0.73778520006318971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24921</v>
      </c>
      <c r="O14" s="53">
        <v>29302</v>
      </c>
      <c r="P14" s="53">
        <v>29733</v>
      </c>
      <c r="Q14" s="53">
        <v>30970</v>
      </c>
      <c r="R14" s="53">
        <v>28587</v>
      </c>
      <c r="S14" s="100">
        <f t="shared" si="4"/>
        <v>-7.6945431062318326E-2</v>
      </c>
      <c r="T14" s="100">
        <f t="shared" si="5"/>
        <v>0.14710485133020335</v>
      </c>
      <c r="U14" s="53">
        <f t="shared" si="6"/>
        <v>-2383</v>
      </c>
      <c r="V14" s="53">
        <f t="shared" si="7"/>
        <v>3666</v>
      </c>
      <c r="W14" s="100">
        <f>R14/R12</f>
        <v>0.64514454650086883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9.2640653562320874E-2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0.26221479993681029</v>
      </c>
    </row>
    <row r="17" spans="2:23" x14ac:dyDescent="0.25">
      <c r="B17" s="93" t="s">
        <v>48</v>
      </c>
      <c r="C17" s="101">
        <v>1127</v>
      </c>
      <c r="D17" s="101">
        <v>437</v>
      </c>
      <c r="E17" s="101">
        <v>669</v>
      </c>
      <c r="F17" s="101">
        <v>857</v>
      </c>
      <c r="G17" s="101">
        <v>900</v>
      </c>
      <c r="H17" s="101">
        <v>900</v>
      </c>
      <c r="I17" s="102">
        <f t="shared" si="0"/>
        <v>0</v>
      </c>
      <c r="J17" s="102">
        <f t="shared" si="1"/>
        <v>1.0594965675057209</v>
      </c>
      <c r="K17" s="101">
        <f t="shared" si="2"/>
        <v>0</v>
      </c>
      <c r="L17" s="101">
        <f t="shared" si="3"/>
        <v>463</v>
      </c>
      <c r="M17" s="95">
        <f>H17/H17</f>
        <v>1</v>
      </c>
      <c r="N17" s="101">
        <v>802</v>
      </c>
      <c r="O17" s="101">
        <v>844</v>
      </c>
      <c r="P17" s="101">
        <v>763</v>
      </c>
      <c r="Q17" s="101">
        <v>912</v>
      </c>
      <c r="R17" s="101">
        <v>916</v>
      </c>
      <c r="S17" s="102">
        <f t="shared" si="4"/>
        <v>4.3859649122806044E-3</v>
      </c>
      <c r="T17" s="102">
        <f t="shared" si="5"/>
        <v>0.14214463840398994</v>
      </c>
      <c r="U17" s="101">
        <f t="shared" si="6"/>
        <v>4</v>
      </c>
      <c r="V17" s="101">
        <f t="shared" si="7"/>
        <v>114</v>
      </c>
      <c r="W17" s="95">
        <f>R17/R17</f>
        <v>1</v>
      </c>
    </row>
    <row r="18" spans="2:23" x14ac:dyDescent="0.25">
      <c r="B18" s="96" t="s">
        <v>62</v>
      </c>
      <c r="C18" s="97">
        <v>917</v>
      </c>
      <c r="D18" s="97">
        <v>386</v>
      </c>
      <c r="E18" s="97">
        <v>669</v>
      </c>
      <c r="F18" s="97">
        <v>855</v>
      </c>
      <c r="G18" s="97">
        <v>886</v>
      </c>
      <c r="H18" s="97">
        <v>886</v>
      </c>
      <c r="I18" s="98">
        <f t="shared" si="0"/>
        <v>0</v>
      </c>
      <c r="J18" s="98">
        <f t="shared" si="1"/>
        <v>1.295336787564767</v>
      </c>
      <c r="K18" s="97">
        <f t="shared" si="2"/>
        <v>0</v>
      </c>
      <c r="L18" s="97">
        <f t="shared" si="3"/>
        <v>500</v>
      </c>
      <c r="M18" s="98">
        <f>H18/H17</f>
        <v>0.98444444444444446</v>
      </c>
      <c r="N18" s="97">
        <v>802</v>
      </c>
      <c r="O18" s="97">
        <v>844</v>
      </c>
      <c r="P18" s="97">
        <v>749</v>
      </c>
      <c r="Q18" s="97">
        <v>898</v>
      </c>
      <c r="R18" s="97">
        <v>898</v>
      </c>
      <c r="S18" s="98">
        <f t="shared" si="4"/>
        <v>0</v>
      </c>
      <c r="T18" s="98">
        <f t="shared" si="5"/>
        <v>0.1197007481296759</v>
      </c>
      <c r="U18" s="97">
        <f t="shared" si="6"/>
        <v>0</v>
      </c>
      <c r="V18" s="97">
        <f t="shared" si="7"/>
        <v>96</v>
      </c>
      <c r="W18" s="98">
        <f>R18/R17</f>
        <v>0.98034934497816595</v>
      </c>
    </row>
    <row r="19" spans="2:23" x14ac:dyDescent="0.25"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 t="str">
        <f t="shared" si="5"/>
        <v>-</v>
      </c>
      <c r="U19" s="53">
        <f t="shared" si="6"/>
        <v>0</v>
      </c>
      <c r="V19" s="53">
        <f t="shared" si="7"/>
        <v>0</v>
      </c>
      <c r="W19" s="100">
        <f>R19/R17</f>
        <v>0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210</v>
      </c>
      <c r="D21" s="97">
        <v>51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>
        <f t="shared" si="1"/>
        <v>-1</v>
      </c>
      <c r="K21" s="97">
        <f t="shared" si="2"/>
        <v>0</v>
      </c>
      <c r="L21" s="97">
        <f t="shared" si="3"/>
        <v>-51</v>
      </c>
      <c r="M21" s="98">
        <f>H21/H17</f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8" t="str">
        <f t="shared" si="4"/>
        <v>-</v>
      </c>
      <c r="T21" s="98" t="str">
        <f t="shared" si="5"/>
        <v>-</v>
      </c>
      <c r="U21" s="97">
        <f t="shared" si="6"/>
        <v>0</v>
      </c>
      <c r="V21" s="97">
        <f t="shared" si="7"/>
        <v>0</v>
      </c>
      <c r="W21" s="98">
        <f>R21/R17</f>
        <v>0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763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749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13664</v>
      </c>
      <c r="O29" s="101">
        <v>18637</v>
      </c>
      <c r="P29" s="101">
        <v>19295</v>
      </c>
      <c r="Q29" s="101">
        <v>20140</v>
      </c>
      <c r="R29" s="101">
        <v>20107</v>
      </c>
      <c r="S29" s="102">
        <f t="shared" si="4"/>
        <v>-1.6385302879841079E-3</v>
      </c>
      <c r="T29" s="102">
        <f t="shared" si="5"/>
        <v>0.47153103044496492</v>
      </c>
      <c r="U29" s="101">
        <f t="shared" si="6"/>
        <v>-33</v>
      </c>
      <c r="V29" s="101">
        <f t="shared" si="7"/>
        <v>6443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10280</v>
      </c>
      <c r="O30" s="97">
        <v>14288</v>
      </c>
      <c r="P30" s="97">
        <v>14948</v>
      </c>
      <c r="Q30" s="97">
        <v>15777</v>
      </c>
      <c r="R30" s="97">
        <v>15654</v>
      </c>
      <c r="S30" s="98">
        <f t="shared" si="4"/>
        <v>-7.7961589655828334E-3</v>
      </c>
      <c r="T30" s="98">
        <f t="shared" si="5"/>
        <v>0.52276264591439681</v>
      </c>
      <c r="U30" s="97">
        <f t="shared" si="6"/>
        <v>-123</v>
      </c>
      <c r="V30" s="97">
        <f t="shared" si="7"/>
        <v>5374</v>
      </c>
      <c r="W30" s="98">
        <f>R30/R29</f>
        <v>0.77853483861341821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9016</v>
      </c>
      <c r="O31" s="53">
        <v>12383</v>
      </c>
      <c r="P31" s="53">
        <v>12849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0.49711623779946756</v>
      </c>
      <c r="U31" s="53">
        <f t="shared" si="6"/>
        <v>-176</v>
      </c>
      <c r="V31" s="53">
        <f t="shared" si="7"/>
        <v>4482</v>
      </c>
      <c r="W31" s="100">
        <f>R31/R29</f>
        <v>0.67130849952752769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2156</v>
      </c>
      <c r="S32" s="100">
        <f t="shared" si="4"/>
        <v>2.5202092249167807E-2</v>
      </c>
      <c r="T32" s="100">
        <f t="shared" si="5"/>
        <v>0.70569620253164556</v>
      </c>
      <c r="U32" s="53">
        <f t="shared" si="6"/>
        <v>53</v>
      </c>
      <c r="V32" s="53">
        <f t="shared" si="7"/>
        <v>892</v>
      </c>
      <c r="W32" s="100">
        <f>R32/R29</f>
        <v>0.10722633908589048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3384</v>
      </c>
      <c r="O33" s="97">
        <v>4349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0.31589834515366433</v>
      </c>
      <c r="U33" s="97">
        <f t="shared" si="6"/>
        <v>90</v>
      </c>
      <c r="V33" s="97">
        <f t="shared" si="7"/>
        <v>1069</v>
      </c>
      <c r="W33" s="98">
        <f>R33/R29</f>
        <v>0.22146516138658179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3192</v>
      </c>
      <c r="O36" s="101">
        <v>4653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0.44266917293233088</v>
      </c>
      <c r="U36" s="101">
        <f t="shared" si="6"/>
        <v>-192</v>
      </c>
      <c r="V36" s="101">
        <f t="shared" si="7"/>
        <v>1413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3809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0.27064846416382249</v>
      </c>
      <c r="U37" s="97">
        <f t="shared" si="6"/>
        <v>-192</v>
      </c>
      <c r="V37" s="97">
        <f t="shared" si="7"/>
        <v>793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2640</v>
      </c>
      <c r="P39" s="101">
        <v>2646</v>
      </c>
      <c r="Q39" s="101">
        <v>2773</v>
      </c>
      <c r="R39" s="101">
        <v>2675</v>
      </c>
      <c r="S39" s="102">
        <f t="shared" si="4"/>
        <v>-3.5340786152181725E-2</v>
      </c>
      <c r="T39" s="102">
        <f t="shared" si="5"/>
        <v>0.12489486963835161</v>
      </c>
      <c r="U39" s="101">
        <f t="shared" si="6"/>
        <v>-98</v>
      </c>
      <c r="V39" s="101">
        <f t="shared" si="7"/>
        <v>297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2640</v>
      </c>
      <c r="P40" s="97">
        <v>2646</v>
      </c>
      <c r="Q40" s="97">
        <v>2773</v>
      </c>
      <c r="R40" s="97">
        <v>2675</v>
      </c>
      <c r="S40" s="98">
        <f t="shared" si="4"/>
        <v>-3.5340786152181725E-2</v>
      </c>
      <c r="T40" s="98">
        <f t="shared" si="5"/>
        <v>0.12489486963835161</v>
      </c>
      <c r="U40" s="97">
        <f t="shared" si="6"/>
        <v>-98</v>
      </c>
      <c r="V40" s="97">
        <f t="shared" si="7"/>
        <v>297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0.69046728971962612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966</v>
      </c>
      <c r="P42" s="53">
        <v>972</v>
      </c>
      <c r="Q42" s="53">
        <v>1092</v>
      </c>
      <c r="R42" s="53">
        <v>828</v>
      </c>
      <c r="S42" s="100">
        <f t="shared" si="4"/>
        <v>-0.24175824175824179</v>
      </c>
      <c r="T42" s="100">
        <f t="shared" si="5"/>
        <v>0.14999999999999991</v>
      </c>
      <c r="U42" s="53">
        <f t="shared" si="6"/>
        <v>-264</v>
      </c>
      <c r="V42" s="53">
        <f t="shared" si="7"/>
        <v>108</v>
      </c>
      <c r="W42" s="100">
        <f>R42/R39</f>
        <v>0.30953271028037382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6412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4752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3691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3053</v>
      </c>
      <c r="P48" s="101">
        <v>3053</v>
      </c>
      <c r="Q48" s="101">
        <v>3077</v>
      </c>
      <c r="R48" s="101">
        <v>3105</v>
      </c>
      <c r="S48" s="102">
        <f t="shared" si="4"/>
        <v>9.0997725056873868E-3</v>
      </c>
      <c r="T48" s="102">
        <f t="shared" si="5"/>
        <v>0.11650485436893199</v>
      </c>
      <c r="U48" s="101">
        <f t="shared" si="6"/>
        <v>28</v>
      </c>
      <c r="V48" s="101">
        <f t="shared" si="7"/>
        <v>324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2849</v>
      </c>
      <c r="P49" s="97">
        <v>2639</v>
      </c>
      <c r="Q49" s="97">
        <v>2689</v>
      </c>
      <c r="R49" s="97">
        <v>2717</v>
      </c>
      <c r="S49" s="98">
        <f t="shared" si="4"/>
        <v>1.0412792859799236E-2</v>
      </c>
      <c r="T49" s="98">
        <f t="shared" si="5"/>
        <v>-1.2359142130134448E-2</v>
      </c>
      <c r="U49" s="97">
        <f t="shared" si="6"/>
        <v>28</v>
      </c>
      <c r="V49" s="97">
        <f t="shared" si="7"/>
        <v>-34</v>
      </c>
      <c r="W49" s="98">
        <f>R49/R48</f>
        <v>0.87504025764895332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0.66119162640901774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796</v>
      </c>
      <c r="P51" s="53">
        <v>586</v>
      </c>
      <c r="Q51" s="53">
        <v>636</v>
      </c>
      <c r="R51" s="53">
        <v>664</v>
      </c>
      <c r="S51" s="100">
        <f t="shared" si="4"/>
        <v>4.4025157232704393E-2</v>
      </c>
      <c r="T51" s="100">
        <f t="shared" si="5"/>
        <v>0.13310580204778155</v>
      </c>
      <c r="U51" s="53">
        <f t="shared" si="6"/>
        <v>28</v>
      </c>
      <c r="V51" s="53">
        <f t="shared" si="7"/>
        <v>78</v>
      </c>
      <c r="W51" s="100">
        <f>R51/R48</f>
        <v>0.21384863123993558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0.35040257648953299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3747A-634E-41C6-9F52-C836813397B6}">
  <sheetPr>
    <tabColor rgb="FF92D050"/>
  </sheetPr>
  <dimension ref="B1:S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228</v>
      </c>
      <c r="M6" s="92" t="s">
        <v>229</v>
      </c>
      <c r="N6" s="92" t="s">
        <v>230</v>
      </c>
      <c r="O6" s="92" t="s">
        <v>231</v>
      </c>
      <c r="P6" s="92" t="s">
        <v>232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209</v>
      </c>
      <c r="M7" s="94">
        <v>293</v>
      </c>
      <c r="N7" s="94">
        <v>301</v>
      </c>
      <c r="O7" s="94">
        <v>320</v>
      </c>
      <c r="P7" s="94">
        <v>322</v>
      </c>
      <c r="Q7" s="95">
        <f t="shared" ref="Q7:Q52" si="0">IFERROR(P7/O7-1,"-")</f>
        <v>6.2500000000000888E-3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137</v>
      </c>
      <c r="M8" s="97">
        <v>193</v>
      </c>
      <c r="N8" s="97">
        <v>193</v>
      </c>
      <c r="O8" s="97">
        <v>209</v>
      </c>
      <c r="P8" s="97">
        <v>209</v>
      </c>
      <c r="Q8" s="98">
        <f t="shared" si="0"/>
        <v>0</v>
      </c>
      <c r="R8" s="97">
        <f t="shared" si="1"/>
        <v>0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96</v>
      </c>
      <c r="M9" s="53">
        <v>129</v>
      </c>
      <c r="N9" s="53">
        <v>131</v>
      </c>
      <c r="O9" s="53">
        <v>136</v>
      </c>
      <c r="P9" s="53">
        <v>135</v>
      </c>
      <c r="Q9" s="100">
        <f t="shared" si="0"/>
        <v>-7.3529411764705621E-3</v>
      </c>
      <c r="R9" s="53">
        <f t="shared" si="1"/>
        <v>-1</v>
      </c>
      <c r="S9" s="100">
        <f>P9/P7</f>
        <v>0.41925465838509318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41</v>
      </c>
      <c r="M10" s="53">
        <v>64</v>
      </c>
      <c r="N10" s="53">
        <v>62</v>
      </c>
      <c r="O10" s="53">
        <v>73</v>
      </c>
      <c r="P10" s="53">
        <v>74</v>
      </c>
      <c r="Q10" s="100">
        <f t="shared" si="0"/>
        <v>1.3698630136986356E-2</v>
      </c>
      <c r="R10" s="53">
        <f t="shared" si="1"/>
        <v>1</v>
      </c>
      <c r="S10" s="100">
        <f>P10/P7</f>
        <v>0.22981366459627328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72</v>
      </c>
      <c r="M11" s="97">
        <v>100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65</v>
      </c>
      <c r="M12" s="101">
        <v>84</v>
      </c>
      <c r="N12" s="101">
        <v>88</v>
      </c>
      <c r="O12" s="101">
        <v>94</v>
      </c>
      <c r="P12" s="101">
        <v>91</v>
      </c>
      <c r="Q12" s="102">
        <f t="shared" si="0"/>
        <v>-3.1914893617021267E-2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47</v>
      </c>
      <c r="M13" s="97">
        <v>60</v>
      </c>
      <c r="N13" s="97">
        <v>60</v>
      </c>
      <c r="O13" s="97">
        <v>62</v>
      </c>
      <c r="P13" s="97">
        <v>59</v>
      </c>
      <c r="Q13" s="98">
        <f t="shared" si="0"/>
        <v>-4.8387096774193505E-2</v>
      </c>
      <c r="R13" s="97">
        <f t="shared" si="1"/>
        <v>-3</v>
      </c>
      <c r="S13" s="98">
        <f>P13/P12</f>
        <v>0.64835164835164838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39</v>
      </c>
      <c r="M14" s="53">
        <v>48</v>
      </c>
      <c r="N14" s="53">
        <v>49</v>
      </c>
      <c r="O14" s="53">
        <v>51</v>
      </c>
      <c r="P14" s="53">
        <v>48</v>
      </c>
      <c r="Q14" s="100">
        <f t="shared" si="0"/>
        <v>-5.8823529411764719E-2</v>
      </c>
      <c r="R14" s="53">
        <f t="shared" si="1"/>
        <v>-3</v>
      </c>
      <c r="S14" s="100">
        <f>P14/P12</f>
        <v>0.52747252747252749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0.12087912087912088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0.35164835164835168</v>
      </c>
    </row>
    <row r="17" spans="2:19" x14ac:dyDescent="0.25">
      <c r="B17" s="93" t="s">
        <v>48</v>
      </c>
      <c r="C17" s="101">
        <v>13</v>
      </c>
      <c r="D17" s="101">
        <v>4</v>
      </c>
      <c r="E17" s="101">
        <v>4</v>
      </c>
      <c r="F17" s="101">
        <v>5</v>
      </c>
      <c r="G17" s="101">
        <v>7</v>
      </c>
      <c r="H17" s="101">
        <v>7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4</v>
      </c>
      <c r="M17" s="101">
        <v>5</v>
      </c>
      <c r="N17" s="101">
        <v>6</v>
      </c>
      <c r="O17" s="101">
        <v>7</v>
      </c>
      <c r="P17" s="101">
        <v>8</v>
      </c>
      <c r="Q17" s="102">
        <f t="shared" si="0"/>
        <v>0.14285714285714279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7</v>
      </c>
      <c r="D18" s="97">
        <v>3</v>
      </c>
      <c r="E18" s="97">
        <v>4</v>
      </c>
      <c r="F18" s="97">
        <v>5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0.8571428571428571</v>
      </c>
      <c r="L18" s="97">
        <v>4</v>
      </c>
      <c r="M18" s="97">
        <v>5</v>
      </c>
      <c r="N18" s="97">
        <v>5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0.75</v>
      </c>
    </row>
    <row r="19" spans="2:19" x14ac:dyDescent="0.25">
      <c r="B19" s="99" t="s">
        <v>63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6</v>
      </c>
      <c r="D21" s="97">
        <v>1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8" t="str">
        <f t="shared" si="0"/>
        <v>-</v>
      </c>
      <c r="R21" s="97">
        <f t="shared" si="1"/>
        <v>0</v>
      </c>
      <c r="S21" s="98">
        <f>P21/P17</f>
        <v>0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6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5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41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28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18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7</v>
      </c>
      <c r="M36" s="101">
        <v>11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17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17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10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15</v>
      </c>
      <c r="N48" s="101">
        <v>15</v>
      </c>
      <c r="O48" s="101">
        <v>17</v>
      </c>
      <c r="P48" s="101">
        <v>18</v>
      </c>
      <c r="Q48" s="102">
        <f t="shared" si="0"/>
        <v>5.8823529411764719E-2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13</v>
      </c>
      <c r="N49" s="97">
        <v>12</v>
      </c>
      <c r="O49" s="97">
        <v>14</v>
      </c>
      <c r="P49" s="97">
        <v>15</v>
      </c>
      <c r="Q49" s="98">
        <f t="shared" si="0"/>
        <v>7.1428571428571397E-2</v>
      </c>
      <c r="R49" s="97">
        <f t="shared" si="1"/>
        <v>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5</v>
      </c>
      <c r="N51" s="53">
        <v>4</v>
      </c>
      <c r="O51" s="53">
        <v>6</v>
      </c>
      <c r="P51" s="53">
        <v>7</v>
      </c>
      <c r="Q51" s="100">
        <f t="shared" si="0"/>
        <v>0.16666666666666674</v>
      </c>
      <c r="R51" s="53">
        <f t="shared" si="1"/>
        <v>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18BD2-A10D-4845-9386-4595BB44D7A4}">
  <sheetPr>
    <tabColor theme="7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0E30-1112-4F79-A7C2-BDD9319C9470}">
  <sheetPr>
    <tabColor theme="7" tint="0.79998168889431442"/>
  </sheetPr>
  <dimension ref="A4:O290"/>
  <sheetViews>
    <sheetView showGridLines="0" topLeftCell="F1" zoomScaleNormal="100" workbookViewId="0">
      <selection activeCell="P230" sqref="P230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3774</v>
      </c>
      <c r="D9" s="121">
        <v>-0.24820717131474102</v>
      </c>
      <c r="E9" s="120">
        <v>596</v>
      </c>
      <c r="F9" s="121">
        <f t="shared" ref="F9:L21" si="0">IFERROR(E9/C9-1,"-")</f>
        <v>-0.84207737148913619</v>
      </c>
      <c r="G9" s="120">
        <v>2563</v>
      </c>
      <c r="H9" s="121">
        <f>IFERROR(G9/E9-1,"-")</f>
        <v>3.300335570469799</v>
      </c>
      <c r="I9" s="120">
        <v>6916</v>
      </c>
      <c r="J9" s="121">
        <f t="shared" si="0"/>
        <v>1.6984003121342175</v>
      </c>
      <c r="K9" s="120">
        <v>4476</v>
      </c>
      <c r="L9" s="121">
        <f t="shared" si="0"/>
        <v>-0.35280508964719492</v>
      </c>
      <c r="M9" s="120">
        <v>4609</v>
      </c>
      <c r="N9" s="121">
        <f t="shared" ref="N9:N15" si="1">IFERROR(M9/K9-1,"-")</f>
        <v>2.9714030384271561E-2</v>
      </c>
    </row>
    <row r="10" spans="1:15" x14ac:dyDescent="0.25">
      <c r="A10" s="1" t="s">
        <v>74</v>
      </c>
      <c r="B10" s="119" t="s">
        <v>75</v>
      </c>
      <c r="C10" s="120">
        <v>4632</v>
      </c>
      <c r="D10" s="121">
        <v>0.22507273208145984</v>
      </c>
      <c r="E10" s="120">
        <v>335</v>
      </c>
      <c r="F10" s="121">
        <f t="shared" si="0"/>
        <v>-0.92767702936096719</v>
      </c>
      <c r="G10" s="120">
        <v>2789</v>
      </c>
      <c r="H10" s="121">
        <f t="shared" si="0"/>
        <v>7.325373134328359</v>
      </c>
      <c r="I10" s="120">
        <v>4514</v>
      </c>
      <c r="J10" s="121">
        <f t="shared" si="0"/>
        <v>0.61850125493008257</v>
      </c>
      <c r="K10" s="120">
        <v>4771</v>
      </c>
      <c r="L10" s="121">
        <f t="shared" si="0"/>
        <v>5.6933983163491408E-2</v>
      </c>
      <c r="M10" s="120">
        <v>3980</v>
      </c>
      <c r="N10" s="121">
        <f t="shared" si="1"/>
        <v>-0.16579333473066438</v>
      </c>
    </row>
    <row r="11" spans="1:15" x14ac:dyDescent="0.25">
      <c r="A11" s="1" t="s">
        <v>76</v>
      </c>
      <c r="B11" s="119" t="s">
        <v>77</v>
      </c>
      <c r="C11" s="120">
        <v>1664</v>
      </c>
      <c r="D11" s="121">
        <v>-0.63185840707964602</v>
      </c>
      <c r="E11" s="120">
        <v>838</v>
      </c>
      <c r="F11" s="121">
        <f t="shared" si="0"/>
        <v>-0.49639423076923073</v>
      </c>
      <c r="G11" s="120">
        <v>3577</v>
      </c>
      <c r="H11" s="121">
        <f t="shared" si="0"/>
        <v>3.2684964200477324</v>
      </c>
      <c r="I11" s="120">
        <v>4873</v>
      </c>
      <c r="J11" s="121">
        <f t="shared" si="0"/>
        <v>0.36231478892927038</v>
      </c>
      <c r="K11" s="120">
        <v>5862</v>
      </c>
      <c r="L11" s="121">
        <f t="shared" si="0"/>
        <v>0.20295505848553264</v>
      </c>
      <c r="M11" s="120">
        <v>4020</v>
      </c>
      <c r="N11" s="121">
        <f t="shared" si="1"/>
        <v>-0.31422722620266119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596</v>
      </c>
      <c r="F12" s="121" t="str">
        <f t="shared" si="0"/>
        <v>-</v>
      </c>
      <c r="G12" s="120">
        <v>2979</v>
      </c>
      <c r="H12" s="121">
        <f t="shared" si="0"/>
        <v>3.9983221476510069</v>
      </c>
      <c r="I12" s="120">
        <v>4452</v>
      </c>
      <c r="J12" s="121">
        <f t="shared" si="0"/>
        <v>0.49446122860020147</v>
      </c>
      <c r="K12" s="120">
        <v>3875</v>
      </c>
      <c r="L12" s="121">
        <f t="shared" si="0"/>
        <v>-0.12960467205750226</v>
      </c>
      <c r="M12" s="120">
        <v>3213</v>
      </c>
      <c r="N12" s="121">
        <f t="shared" si="1"/>
        <v>-0.17083870967741932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1098</v>
      </c>
      <c r="F13" s="121" t="str">
        <f t="shared" si="0"/>
        <v>-</v>
      </c>
      <c r="G13" s="120">
        <v>2392</v>
      </c>
      <c r="H13" s="121">
        <f t="shared" si="0"/>
        <v>1.1785063752276868</v>
      </c>
      <c r="I13" s="120">
        <v>3611</v>
      </c>
      <c r="J13" s="121">
        <f t="shared" si="0"/>
        <v>0.50961538461538458</v>
      </c>
      <c r="K13" s="120">
        <v>1870</v>
      </c>
      <c r="L13" s="121">
        <f t="shared" si="0"/>
        <v>-0.48213791193575184</v>
      </c>
      <c r="M13" s="120">
        <v>2625</v>
      </c>
      <c r="N13" s="121">
        <f t="shared" si="1"/>
        <v>0.40374331550802145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1595</v>
      </c>
      <c r="F14" s="121" t="str">
        <f t="shared" si="0"/>
        <v>-</v>
      </c>
      <c r="G14" s="120">
        <v>2523</v>
      </c>
      <c r="H14" s="121">
        <f t="shared" si="0"/>
        <v>0.58181818181818179</v>
      </c>
      <c r="I14" s="120">
        <v>3080</v>
      </c>
      <c r="J14" s="121">
        <f t="shared" si="0"/>
        <v>0.22076892588188657</v>
      </c>
      <c r="K14" s="120">
        <v>2377</v>
      </c>
      <c r="L14" s="121">
        <f t="shared" si="0"/>
        <v>-0.22824675324675325</v>
      </c>
      <c r="M14" s="120">
        <v>3338</v>
      </c>
      <c r="N14" s="121">
        <f t="shared" si="1"/>
        <v>0.40429112326461936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1838</v>
      </c>
      <c r="F15" s="121" t="str">
        <f t="shared" si="0"/>
        <v>-</v>
      </c>
      <c r="G15" s="120">
        <v>2342</v>
      </c>
      <c r="H15" s="121">
        <f t="shared" si="0"/>
        <v>0.27421109902067475</v>
      </c>
      <c r="I15" s="120">
        <v>2800</v>
      </c>
      <c r="J15" s="121">
        <f t="shared" si="0"/>
        <v>0.19555935098206656</v>
      </c>
      <c r="K15" s="120">
        <v>2508</v>
      </c>
      <c r="L15" s="121">
        <f t="shared" si="0"/>
        <v>-0.10428571428571431</v>
      </c>
      <c r="M15" s="120">
        <v>2685</v>
      </c>
      <c r="N15" s="121">
        <f t="shared" si="1"/>
        <v>7.0574162679425845E-2</v>
      </c>
    </row>
    <row r="16" spans="1:15" x14ac:dyDescent="0.25">
      <c r="A16" s="1" t="s">
        <v>86</v>
      </c>
      <c r="B16" s="119" t="s">
        <v>87</v>
      </c>
      <c r="C16" s="120">
        <v>1055</v>
      </c>
      <c r="D16" s="121">
        <v>-0.69925883694412772</v>
      </c>
      <c r="E16" s="120">
        <v>2316</v>
      </c>
      <c r="F16" s="121">
        <f t="shared" si="0"/>
        <v>1.195260663507109</v>
      </c>
      <c r="G16" s="120">
        <v>3343</v>
      </c>
      <c r="H16" s="121">
        <f t="shared" si="0"/>
        <v>0.44343696027633861</v>
      </c>
      <c r="I16" s="120">
        <v>3080</v>
      </c>
      <c r="J16" s="121">
        <f t="shared" si="0"/>
        <v>-7.8671851630272238E-2</v>
      </c>
      <c r="K16" s="120">
        <v>3161</v>
      </c>
      <c r="L16" s="121">
        <f t="shared" si="0"/>
        <v>2.6298701298701266E-2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220</v>
      </c>
      <c r="D17" s="121">
        <v>-0.9370349170005724</v>
      </c>
      <c r="E17" s="120">
        <v>2289</v>
      </c>
      <c r="F17" s="121">
        <f t="shared" si="0"/>
        <v>9.4045454545454543</v>
      </c>
      <c r="G17" s="120">
        <v>3143</v>
      </c>
      <c r="H17" s="121">
        <f t="shared" si="0"/>
        <v>0.37308868501529058</v>
      </c>
      <c r="I17" s="120">
        <v>3734</v>
      </c>
      <c r="J17" s="121">
        <f t="shared" si="0"/>
        <v>0.18803690741329948</v>
      </c>
      <c r="K17" s="120">
        <v>3135</v>
      </c>
      <c r="L17" s="121">
        <f t="shared" si="0"/>
        <v>-0.16041778253883232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283</v>
      </c>
      <c r="D18" s="121">
        <v>-0.9188879335053024</v>
      </c>
      <c r="E18" s="120">
        <v>3184</v>
      </c>
      <c r="F18" s="121">
        <f t="shared" si="0"/>
        <v>10.250883392226148</v>
      </c>
      <c r="G18" s="120">
        <v>3407</v>
      </c>
      <c r="H18" s="121">
        <f t="shared" si="0"/>
        <v>7.0037688442211143E-2</v>
      </c>
      <c r="I18" s="120">
        <v>4248</v>
      </c>
      <c r="J18" s="121">
        <f t="shared" si="0"/>
        <v>0.24684473143528041</v>
      </c>
      <c r="K18" s="120">
        <v>3960</v>
      </c>
      <c r="L18" s="121">
        <f t="shared" si="0"/>
        <v>-6.7796610169491567E-2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452</v>
      </c>
      <c r="D19" s="121">
        <v>-0.90131004366812228</v>
      </c>
      <c r="E19" s="120">
        <v>2997</v>
      </c>
      <c r="F19" s="121">
        <f t="shared" si="0"/>
        <v>5.6305309734513278</v>
      </c>
      <c r="G19" s="120">
        <v>4018</v>
      </c>
      <c r="H19" s="121">
        <f t="shared" si="0"/>
        <v>0.34067400734067399</v>
      </c>
      <c r="I19" s="120">
        <v>4366</v>
      </c>
      <c r="J19" s="121">
        <f t="shared" si="0"/>
        <v>8.661025385764054E-2</v>
      </c>
      <c r="K19" s="120">
        <v>3262</v>
      </c>
      <c r="L19" s="121">
        <f t="shared" si="0"/>
        <v>-0.25286303252404951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469</v>
      </c>
      <c r="D20" s="121">
        <v>-0.87069203198235456</v>
      </c>
      <c r="E20" s="120">
        <v>2479</v>
      </c>
      <c r="F20" s="121">
        <f t="shared" si="0"/>
        <v>4.2857142857142856</v>
      </c>
      <c r="G20" s="120">
        <v>4675</v>
      </c>
      <c r="H20" s="121">
        <f t="shared" si="0"/>
        <v>0.8858410649455426</v>
      </c>
      <c r="I20" s="120">
        <v>5492</v>
      </c>
      <c r="J20" s="121">
        <f t="shared" si="0"/>
        <v>0.17475935828877009</v>
      </c>
      <c r="K20" s="120">
        <v>4480</v>
      </c>
      <c r="L20" s="121">
        <f t="shared" si="0"/>
        <v>-0.1842680262199563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12633</v>
      </c>
      <c r="D21" s="124">
        <v>-0.71973999467565886</v>
      </c>
      <c r="E21" s="123">
        <v>20161</v>
      </c>
      <c r="F21" s="124">
        <f t="shared" si="0"/>
        <v>0.59589962795852136</v>
      </c>
      <c r="G21" s="123">
        <v>37751</v>
      </c>
      <c r="H21" s="124">
        <f t="shared" si="0"/>
        <v>0.87247656366251669</v>
      </c>
      <c r="I21" s="123">
        <v>51166</v>
      </c>
      <c r="J21" s="124">
        <f t="shared" si="0"/>
        <v>0.3553548250377474</v>
      </c>
      <c r="K21" s="123">
        <v>43737</v>
      </c>
      <c r="L21" s="124">
        <f t="shared" si="0"/>
        <v>-0.14519407418989172</v>
      </c>
      <c r="M21" s="123">
        <v>24470</v>
      </c>
      <c r="N21" s="124">
        <v>-4.9302614709196169E-2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240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425</v>
      </c>
      <c r="D31" s="121">
        <v>-0.57753479125248508</v>
      </c>
      <c r="E31" s="120">
        <v>107</v>
      </c>
      <c r="F31" s="121">
        <f t="shared" ref="F31:L43" si="2">IFERROR(E31/C31-1,"-")</f>
        <v>-0.74823529411764711</v>
      </c>
      <c r="G31" s="120">
        <v>161</v>
      </c>
      <c r="H31" s="121">
        <f t="shared" si="2"/>
        <v>0.50467289719626174</v>
      </c>
      <c r="I31" s="120">
        <v>3478</v>
      </c>
      <c r="J31" s="121">
        <f t="shared" si="2"/>
        <v>20.602484472049689</v>
      </c>
      <c r="K31" s="120">
        <v>596</v>
      </c>
      <c r="L31" s="121">
        <f t="shared" si="2"/>
        <v>-0.82863714778608399</v>
      </c>
      <c r="M31" s="120">
        <v>902</v>
      </c>
      <c r="N31" s="121">
        <f t="shared" ref="N31" si="3">IFERROR(M31/K31-1,"-")</f>
        <v>0.51342281879194629</v>
      </c>
    </row>
    <row r="32" spans="1:15" x14ac:dyDescent="0.25">
      <c r="B32" s="119" t="s">
        <v>75</v>
      </c>
      <c r="C32" s="120">
        <v>458</v>
      </c>
      <c r="D32" s="121">
        <v>-0.30182926829268297</v>
      </c>
      <c r="E32" s="120">
        <v>35</v>
      </c>
      <c r="F32" s="121">
        <f t="shared" si="2"/>
        <v>-0.92358078602620086</v>
      </c>
      <c r="G32" s="120">
        <v>119</v>
      </c>
      <c r="H32" s="121">
        <f t="shared" si="2"/>
        <v>2.4</v>
      </c>
      <c r="I32" s="120">
        <v>1606</v>
      </c>
      <c r="J32" s="121">
        <f t="shared" si="2"/>
        <v>12.495798319327731</v>
      </c>
      <c r="K32" s="120">
        <v>924</v>
      </c>
      <c r="L32" s="121">
        <f t="shared" si="2"/>
        <v>-0.42465753424657537</v>
      </c>
      <c r="M32" s="120">
        <v>571</v>
      </c>
      <c r="N32" s="121">
        <f>IFERROR(M32/K32-1,"-")</f>
        <v>-0.38203463203463206</v>
      </c>
    </row>
    <row r="33" spans="2:15" x14ac:dyDescent="0.25">
      <c r="B33" s="119" t="s">
        <v>77</v>
      </c>
      <c r="C33" s="120">
        <v>240</v>
      </c>
      <c r="D33" s="121">
        <v>-0.68627450980392157</v>
      </c>
      <c r="E33" s="120">
        <v>170</v>
      </c>
      <c r="F33" s="121">
        <f t="shared" si="2"/>
        <v>-0.29166666666666663</v>
      </c>
      <c r="G33" s="120">
        <v>470</v>
      </c>
      <c r="H33" s="121">
        <f t="shared" si="2"/>
        <v>1.7647058823529411</v>
      </c>
      <c r="I33" s="120">
        <v>1531</v>
      </c>
      <c r="J33" s="121">
        <f t="shared" si="2"/>
        <v>2.2574468085106383</v>
      </c>
      <c r="K33" s="120">
        <v>2301</v>
      </c>
      <c r="L33" s="121">
        <f t="shared" si="2"/>
        <v>0.50293925538863493</v>
      </c>
      <c r="M33" s="120">
        <v>740</v>
      </c>
      <c r="N33" s="121">
        <f>IFERROR(M33/K33-1,"-")</f>
        <v>-0.67840069534984782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149</v>
      </c>
      <c r="F34" s="121" t="str">
        <f t="shared" si="2"/>
        <v>-</v>
      </c>
      <c r="G34" s="120">
        <v>241</v>
      </c>
      <c r="H34" s="121">
        <f t="shared" si="2"/>
        <v>0.6174496644295302</v>
      </c>
      <c r="I34" s="120">
        <v>1949</v>
      </c>
      <c r="J34" s="121">
        <f t="shared" si="2"/>
        <v>7.0871369294605806</v>
      </c>
      <c r="K34" s="120">
        <v>1208</v>
      </c>
      <c r="L34" s="121">
        <f t="shared" si="2"/>
        <v>-0.38019497178040018</v>
      </c>
      <c r="M34" s="120">
        <v>698</v>
      </c>
      <c r="N34" s="121">
        <f>IFERROR(M34/K34-1,"-")</f>
        <v>-0.42218543046357615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326</v>
      </c>
      <c r="F35" s="121" t="str">
        <f t="shared" si="2"/>
        <v>-</v>
      </c>
      <c r="G35" s="120">
        <v>491</v>
      </c>
      <c r="H35" s="121">
        <f t="shared" si="2"/>
        <v>0.50613496932515334</v>
      </c>
      <c r="I35" s="120">
        <v>2051</v>
      </c>
      <c r="J35" s="121">
        <f t="shared" si="2"/>
        <v>3.1771894093686353</v>
      </c>
      <c r="K35" s="120">
        <v>644</v>
      </c>
      <c r="L35" s="121">
        <f t="shared" si="2"/>
        <v>-0.68600682593856654</v>
      </c>
      <c r="M35" s="120">
        <v>570</v>
      </c>
      <c r="N35" s="121">
        <f>IFERROR(M35/K35-1,"-")</f>
        <v>-0.1149068322981367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715</v>
      </c>
      <c r="F36" s="121" t="str">
        <f t="shared" si="2"/>
        <v>-</v>
      </c>
      <c r="G36" s="120">
        <v>533</v>
      </c>
      <c r="H36" s="121">
        <f t="shared" si="2"/>
        <v>-0.25454545454545452</v>
      </c>
      <c r="I36" s="120">
        <v>1450</v>
      </c>
      <c r="J36" s="121">
        <f t="shared" si="2"/>
        <v>1.7204502814258911</v>
      </c>
      <c r="K36" s="120">
        <v>646</v>
      </c>
      <c r="L36" s="121">
        <f t="shared" si="2"/>
        <v>-0.55448275862068963</v>
      </c>
      <c r="M36" s="120">
        <v>908</v>
      </c>
      <c r="N36" s="121">
        <f t="shared" ref="N36:N37" si="4">IFERROR(M36/K36-1,"-")</f>
        <v>0.40557275541795668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819</v>
      </c>
      <c r="F37" s="121" t="str">
        <f t="shared" si="2"/>
        <v>-</v>
      </c>
      <c r="G37" s="120">
        <v>528</v>
      </c>
      <c r="H37" s="121">
        <f t="shared" si="2"/>
        <v>-0.35531135531135527</v>
      </c>
      <c r="I37" s="120">
        <v>1332</v>
      </c>
      <c r="J37" s="121">
        <f t="shared" si="2"/>
        <v>1.5227272727272729</v>
      </c>
      <c r="K37" s="120">
        <v>891</v>
      </c>
      <c r="L37" s="121">
        <f t="shared" si="2"/>
        <v>-0.33108108108108103</v>
      </c>
      <c r="M37" s="120">
        <v>444</v>
      </c>
      <c r="N37" s="121">
        <f t="shared" si="4"/>
        <v>-0.50168350168350173</v>
      </c>
    </row>
    <row r="38" spans="2:15" x14ac:dyDescent="0.25">
      <c r="B38" s="119" t="s">
        <v>87</v>
      </c>
      <c r="C38" s="120">
        <v>890</v>
      </c>
      <c r="D38" s="121">
        <v>-0.33283358320839584</v>
      </c>
      <c r="E38" s="120">
        <v>984</v>
      </c>
      <c r="F38" s="121">
        <f t="shared" si="2"/>
        <v>0.10561797752808988</v>
      </c>
      <c r="G38" s="120">
        <v>1168</v>
      </c>
      <c r="H38" s="121">
        <f t="shared" si="2"/>
        <v>0.18699186991869921</v>
      </c>
      <c r="I38" s="120">
        <v>1285</v>
      </c>
      <c r="J38" s="121">
        <f t="shared" si="2"/>
        <v>0.10017123287671237</v>
      </c>
      <c r="K38" s="120">
        <v>654</v>
      </c>
      <c r="L38" s="121">
        <f t="shared" si="2"/>
        <v>-0.49105058365758758</v>
      </c>
      <c r="M38" s="120"/>
      <c r="N38" s="121"/>
    </row>
    <row r="39" spans="2:15" x14ac:dyDescent="0.25">
      <c r="B39" s="119" t="s">
        <v>89</v>
      </c>
      <c r="C39" s="120">
        <v>116</v>
      </c>
      <c r="D39" s="121">
        <v>-0.89179104477611937</v>
      </c>
      <c r="E39" s="120">
        <v>638</v>
      </c>
      <c r="F39" s="121">
        <f t="shared" si="2"/>
        <v>4.5</v>
      </c>
      <c r="G39" s="120">
        <v>517</v>
      </c>
      <c r="H39" s="121">
        <f t="shared" si="2"/>
        <v>-0.18965517241379315</v>
      </c>
      <c r="I39" s="120">
        <v>1723</v>
      </c>
      <c r="J39" s="121">
        <f t="shared" si="2"/>
        <v>2.3326885880077368</v>
      </c>
      <c r="K39" s="120">
        <v>878</v>
      </c>
      <c r="L39" s="121">
        <f t="shared" si="2"/>
        <v>-0.49042367962855482</v>
      </c>
      <c r="M39" s="120"/>
      <c r="N39" s="121"/>
    </row>
    <row r="40" spans="2:15" x14ac:dyDescent="0.25">
      <c r="B40" s="119" t="s">
        <v>91</v>
      </c>
      <c r="C40" s="120">
        <v>115</v>
      </c>
      <c r="D40" s="121">
        <v>-0.85837438423645318</v>
      </c>
      <c r="E40" s="120">
        <v>622</v>
      </c>
      <c r="F40" s="121">
        <f t="shared" si="2"/>
        <v>4.4086956521739129</v>
      </c>
      <c r="G40" s="120">
        <v>628</v>
      </c>
      <c r="H40" s="121">
        <f t="shared" si="2"/>
        <v>9.6463022508037621E-3</v>
      </c>
      <c r="I40" s="120">
        <v>1095</v>
      </c>
      <c r="J40" s="121">
        <f t="shared" si="2"/>
        <v>0.74363057324840764</v>
      </c>
      <c r="K40" s="120">
        <v>1069</v>
      </c>
      <c r="L40" s="121">
        <f t="shared" si="2"/>
        <v>-2.3744292237442899E-2</v>
      </c>
      <c r="M40" s="120"/>
      <c r="N40" s="121"/>
    </row>
    <row r="41" spans="2:15" x14ac:dyDescent="0.25">
      <c r="B41" s="119" t="s">
        <v>93</v>
      </c>
      <c r="C41" s="120">
        <v>88</v>
      </c>
      <c r="D41" s="121">
        <v>-0.87570621468926557</v>
      </c>
      <c r="E41" s="120">
        <v>176</v>
      </c>
      <c r="F41" s="121">
        <f t="shared" si="2"/>
        <v>1</v>
      </c>
      <c r="G41" s="120">
        <v>681</v>
      </c>
      <c r="H41" s="121">
        <f t="shared" si="2"/>
        <v>2.8693181818181817</v>
      </c>
      <c r="I41" s="120">
        <v>764</v>
      </c>
      <c r="J41" s="121">
        <f t="shared" si="2"/>
        <v>0.12187958883994132</v>
      </c>
      <c r="K41" s="120">
        <v>259</v>
      </c>
      <c r="L41" s="121">
        <f t="shared" si="2"/>
        <v>-0.66099476439790572</v>
      </c>
      <c r="M41" s="120"/>
      <c r="N41" s="121"/>
    </row>
    <row r="42" spans="2:15" x14ac:dyDescent="0.25">
      <c r="B42" s="119" t="s">
        <v>95</v>
      </c>
      <c r="C42" s="120">
        <v>3</v>
      </c>
      <c r="D42" s="121">
        <v>-0.9939879759519038</v>
      </c>
      <c r="E42" s="120">
        <v>209</v>
      </c>
      <c r="F42" s="121">
        <f t="shared" si="2"/>
        <v>68.666666666666671</v>
      </c>
      <c r="G42" s="120">
        <v>1225</v>
      </c>
      <c r="H42" s="121">
        <f t="shared" si="2"/>
        <v>4.8612440191387556</v>
      </c>
      <c r="I42" s="120">
        <v>1986</v>
      </c>
      <c r="J42" s="121">
        <f t="shared" si="2"/>
        <v>0.62122448979591827</v>
      </c>
      <c r="K42" s="120">
        <v>984</v>
      </c>
      <c r="L42" s="121">
        <f t="shared" si="2"/>
        <v>-0.50453172205438068</v>
      </c>
      <c r="M42" s="120"/>
      <c r="N42" s="121"/>
    </row>
    <row r="43" spans="2:15" ht="15.75" x14ac:dyDescent="0.25">
      <c r="B43" s="122" t="s">
        <v>32</v>
      </c>
      <c r="C43" s="123">
        <v>2339</v>
      </c>
      <c r="D43" s="124">
        <v>-0.7774288704919593</v>
      </c>
      <c r="E43" s="123">
        <v>4950</v>
      </c>
      <c r="F43" s="124">
        <f t="shared" si="2"/>
        <v>1.116289012398461</v>
      </c>
      <c r="G43" s="123">
        <v>6762</v>
      </c>
      <c r="H43" s="124">
        <f t="shared" si="2"/>
        <v>0.36606060606060598</v>
      </c>
      <c r="I43" s="123">
        <v>20250</v>
      </c>
      <c r="J43" s="124">
        <f t="shared" si="2"/>
        <v>1.9946761313220942</v>
      </c>
      <c r="K43" s="123">
        <v>11054</v>
      </c>
      <c r="L43" s="124">
        <f t="shared" si="2"/>
        <v>-0.45412345679012345</v>
      </c>
      <c r="M43" s="123">
        <v>4833</v>
      </c>
      <c r="N43" s="124">
        <v>-0.32968099861303746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217</v>
      </c>
      <c r="D53" s="121">
        <v>-0.56072874493927127</v>
      </c>
      <c r="E53" s="120">
        <v>62</v>
      </c>
      <c r="F53" s="121">
        <f>IFERROR(E53/C53-1,"-")</f>
        <v>-0.7142857142857143</v>
      </c>
      <c r="G53" s="120">
        <v>125</v>
      </c>
      <c r="H53" s="121">
        <f>IFERROR(G53/E53-1,"-")</f>
        <v>1.0161290322580645</v>
      </c>
      <c r="I53" s="120">
        <v>741</v>
      </c>
      <c r="J53" s="121">
        <f>IFERROR(I53/G53-1,"-")</f>
        <v>4.9279999999999999</v>
      </c>
      <c r="K53" s="120">
        <v>317</v>
      </c>
      <c r="L53" s="121">
        <f>IFERROR(K53/I53-1,"-")</f>
        <v>-0.57219973009446701</v>
      </c>
      <c r="M53" s="120">
        <v>505</v>
      </c>
      <c r="N53" s="121">
        <f t="shared" ref="N53:N59" si="5">IFERROR(M53/K53-1,"-")</f>
        <v>0.59305993690851744</v>
      </c>
    </row>
    <row r="54" spans="1:15" x14ac:dyDescent="0.25">
      <c r="A54" s="1">
        <v>2</v>
      </c>
      <c r="B54" s="119" t="s">
        <v>75</v>
      </c>
      <c r="C54" s="120">
        <v>262</v>
      </c>
      <c r="D54" s="121">
        <v>-0.14379084967320266</v>
      </c>
      <c r="E54" s="120">
        <v>12</v>
      </c>
      <c r="F54" s="121">
        <f t="shared" ref="F54:L65" si="6">IFERROR(E54/C54-1,"-")</f>
        <v>-0.95419847328244278</v>
      </c>
      <c r="G54" s="120">
        <v>91</v>
      </c>
      <c r="H54" s="121">
        <f t="shared" si="6"/>
        <v>6.583333333333333</v>
      </c>
      <c r="I54" s="120">
        <v>455</v>
      </c>
      <c r="J54" s="121">
        <f t="shared" si="6"/>
        <v>4</v>
      </c>
      <c r="K54" s="120">
        <v>554</v>
      </c>
      <c r="L54" s="121">
        <f t="shared" si="6"/>
        <v>0.21758241758241748</v>
      </c>
      <c r="M54" s="120">
        <v>210</v>
      </c>
      <c r="N54" s="121">
        <f t="shared" si="5"/>
        <v>-0.62093862815884471</v>
      </c>
    </row>
    <row r="55" spans="1:15" x14ac:dyDescent="0.25">
      <c r="A55" s="1">
        <v>3</v>
      </c>
      <c r="B55" s="119" t="s">
        <v>77</v>
      </c>
      <c r="C55" s="120">
        <v>106</v>
      </c>
      <c r="D55" s="121">
        <v>-0.65472312703583069</v>
      </c>
      <c r="E55" s="120">
        <v>122</v>
      </c>
      <c r="F55" s="121">
        <f t="shared" si="6"/>
        <v>0.15094339622641506</v>
      </c>
      <c r="G55" s="120">
        <v>335</v>
      </c>
      <c r="H55" s="121">
        <f t="shared" si="6"/>
        <v>1.7459016393442623</v>
      </c>
      <c r="I55" s="120">
        <v>614</v>
      </c>
      <c r="J55" s="121">
        <f t="shared" si="6"/>
        <v>0.83283582089552244</v>
      </c>
      <c r="K55" s="120">
        <v>578</v>
      </c>
      <c r="L55" s="121">
        <f t="shared" si="6"/>
        <v>-5.8631921824104261E-2</v>
      </c>
      <c r="M55" s="120">
        <v>194</v>
      </c>
      <c r="N55" s="121">
        <f t="shared" si="5"/>
        <v>-0.66435986159169547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84</v>
      </c>
      <c r="F56" s="121" t="str">
        <f t="shared" si="6"/>
        <v>-</v>
      </c>
      <c r="G56" s="120">
        <v>211</v>
      </c>
      <c r="H56" s="121">
        <f t="shared" si="6"/>
        <v>1.5119047619047619</v>
      </c>
      <c r="I56" s="120">
        <v>477</v>
      </c>
      <c r="J56" s="121">
        <f t="shared" si="6"/>
        <v>1.2606635071090047</v>
      </c>
      <c r="K56" s="120">
        <v>238</v>
      </c>
      <c r="L56" s="121">
        <f t="shared" si="6"/>
        <v>-0.50104821802935007</v>
      </c>
      <c r="M56" s="120">
        <v>153</v>
      </c>
      <c r="N56" s="121">
        <f t="shared" si="5"/>
        <v>-0.3571428571428571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198</v>
      </c>
      <c r="F57" s="121" t="str">
        <f t="shared" si="6"/>
        <v>-</v>
      </c>
      <c r="G57" s="120">
        <v>241</v>
      </c>
      <c r="H57" s="121">
        <f t="shared" si="6"/>
        <v>0.21717171717171713</v>
      </c>
      <c r="I57" s="120">
        <v>437</v>
      </c>
      <c r="J57" s="121">
        <f t="shared" si="6"/>
        <v>0.81327800829875518</v>
      </c>
      <c r="K57" s="120">
        <v>107</v>
      </c>
      <c r="L57" s="121">
        <f t="shared" si="6"/>
        <v>-0.75514874141876431</v>
      </c>
      <c r="M57" s="120">
        <v>234</v>
      </c>
      <c r="N57" s="121">
        <f t="shared" si="5"/>
        <v>1.1869158878504673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339</v>
      </c>
      <c r="F58" s="121" t="str">
        <f t="shared" si="6"/>
        <v>-</v>
      </c>
      <c r="G58" s="120">
        <v>238</v>
      </c>
      <c r="H58" s="121">
        <f t="shared" si="6"/>
        <v>-0.29793510324483774</v>
      </c>
      <c r="I58" s="120">
        <v>374</v>
      </c>
      <c r="J58" s="121">
        <f t="shared" si="6"/>
        <v>0.5714285714285714</v>
      </c>
      <c r="K58" s="120">
        <v>283</v>
      </c>
      <c r="L58" s="121">
        <f t="shared" si="6"/>
        <v>-0.24331550802139035</v>
      </c>
      <c r="M58" s="120">
        <v>249</v>
      </c>
      <c r="N58" s="121">
        <f t="shared" si="5"/>
        <v>-0.12014134275618371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343</v>
      </c>
      <c r="F59" s="121" t="str">
        <f t="shared" si="6"/>
        <v>-</v>
      </c>
      <c r="G59" s="120">
        <v>256</v>
      </c>
      <c r="H59" s="121">
        <f t="shared" si="6"/>
        <v>-0.25364431486880468</v>
      </c>
      <c r="I59" s="120">
        <v>291</v>
      </c>
      <c r="J59" s="121">
        <f t="shared" si="6"/>
        <v>0.13671875</v>
      </c>
      <c r="K59" s="120">
        <v>253</v>
      </c>
      <c r="L59" s="121">
        <f t="shared" si="6"/>
        <v>-0.13058419243986252</v>
      </c>
      <c r="M59" s="120">
        <v>403</v>
      </c>
      <c r="N59" s="121">
        <f t="shared" si="5"/>
        <v>0.59288537549407105</v>
      </c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474</v>
      </c>
      <c r="F60" s="121" t="str">
        <f t="shared" si="6"/>
        <v>-</v>
      </c>
      <c r="G60" s="120">
        <v>311</v>
      </c>
      <c r="H60" s="121">
        <f t="shared" si="6"/>
        <v>-0.34388185654008441</v>
      </c>
      <c r="I60" s="120">
        <v>397</v>
      </c>
      <c r="J60" s="121">
        <f t="shared" si="6"/>
        <v>0.27652733118971051</v>
      </c>
      <c r="K60" s="120">
        <v>272</v>
      </c>
      <c r="L60" s="121">
        <f t="shared" si="6"/>
        <v>-0.31486146095717882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41</v>
      </c>
      <c r="D61" s="121">
        <v>-0.89672544080604533</v>
      </c>
      <c r="E61" s="120">
        <v>315</v>
      </c>
      <c r="F61" s="121">
        <f t="shared" si="6"/>
        <v>6.6829268292682924</v>
      </c>
      <c r="G61" s="120">
        <v>233</v>
      </c>
      <c r="H61" s="121">
        <f t="shared" si="6"/>
        <v>-0.26031746031746028</v>
      </c>
      <c r="I61" s="120">
        <v>337</v>
      </c>
      <c r="J61" s="121">
        <f t="shared" si="6"/>
        <v>0.44635193133047202</v>
      </c>
      <c r="K61" s="120">
        <v>209</v>
      </c>
      <c r="L61" s="121">
        <f t="shared" si="6"/>
        <v>-0.37982195845697331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26</v>
      </c>
      <c r="D62" s="121">
        <v>-0.94970986460348161</v>
      </c>
      <c r="E62" s="120">
        <v>281</v>
      </c>
      <c r="F62" s="121">
        <f t="shared" si="6"/>
        <v>9.8076923076923084</v>
      </c>
      <c r="G62" s="120">
        <v>224</v>
      </c>
      <c r="H62" s="121">
        <f t="shared" si="6"/>
        <v>-0.20284697508896798</v>
      </c>
      <c r="I62" s="120">
        <v>456</v>
      </c>
      <c r="J62" s="121">
        <f t="shared" si="6"/>
        <v>1.0357142857142856</v>
      </c>
      <c r="K62" s="120">
        <v>295</v>
      </c>
      <c r="L62" s="121">
        <f t="shared" si="6"/>
        <v>-0.35307017543859653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26</v>
      </c>
      <c r="D63" s="121">
        <v>-0.91719745222929938</v>
      </c>
      <c r="E63" s="120">
        <v>161</v>
      </c>
      <c r="F63" s="121">
        <f t="shared" si="6"/>
        <v>5.1923076923076925</v>
      </c>
      <c r="G63" s="120">
        <v>527</v>
      </c>
      <c r="H63" s="121">
        <f t="shared" si="6"/>
        <v>2.2732919254658386</v>
      </c>
      <c r="I63" s="120">
        <v>377</v>
      </c>
      <c r="J63" s="121">
        <f t="shared" si="6"/>
        <v>-0.28462998102466797</v>
      </c>
      <c r="K63" s="120">
        <v>259</v>
      </c>
      <c r="L63" s="121">
        <f t="shared" si="6"/>
        <v>-0.3129973474801061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</v>
      </c>
      <c r="D64" s="121">
        <v>-0.98522167487684731</v>
      </c>
      <c r="E64" s="120">
        <v>144</v>
      </c>
      <c r="F64" s="121">
        <f t="shared" si="6"/>
        <v>47</v>
      </c>
      <c r="G64" s="120">
        <v>455</v>
      </c>
      <c r="H64" s="121">
        <f t="shared" si="6"/>
        <v>2.1597222222222223</v>
      </c>
      <c r="I64" s="120">
        <v>483</v>
      </c>
      <c r="J64" s="121">
        <f t="shared" si="6"/>
        <v>6.1538461538461542E-2</v>
      </c>
      <c r="K64" s="120">
        <v>438</v>
      </c>
      <c r="L64" s="121">
        <f t="shared" si="6"/>
        <v>-9.3167701863353991E-2</v>
      </c>
      <c r="M64" s="120"/>
      <c r="N64" s="121"/>
    </row>
    <row r="65" spans="1:15" ht="15.75" x14ac:dyDescent="0.25">
      <c r="B65" s="122" t="s">
        <v>32</v>
      </c>
      <c r="C65" s="123">
        <v>681</v>
      </c>
      <c r="D65" s="124">
        <v>-0.85082146768893763</v>
      </c>
      <c r="E65" s="123">
        <v>2535</v>
      </c>
      <c r="F65" s="124">
        <f t="shared" si="6"/>
        <v>2.7224669603524227</v>
      </c>
      <c r="G65" s="123">
        <v>3247</v>
      </c>
      <c r="H65" s="124">
        <f t="shared" si="6"/>
        <v>0.28086785009861925</v>
      </c>
      <c r="I65" s="123">
        <v>5439</v>
      </c>
      <c r="J65" s="124">
        <f t="shared" si="6"/>
        <v>0.67508469356328926</v>
      </c>
      <c r="K65" s="123">
        <v>3803</v>
      </c>
      <c r="L65" s="124">
        <f t="shared" si="6"/>
        <v>-0.30079058650487223</v>
      </c>
      <c r="M65" s="123">
        <v>1948</v>
      </c>
      <c r="N65" s="124">
        <v>-0.16394849785407728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208</v>
      </c>
      <c r="D75" s="121">
        <v>-0.59375</v>
      </c>
      <c r="E75" s="120">
        <v>45</v>
      </c>
      <c r="F75" s="121">
        <f>IFERROR(E75/C75-1,"-")</f>
        <v>-0.78365384615384615</v>
      </c>
      <c r="G75" s="120">
        <v>36</v>
      </c>
      <c r="H75" s="121">
        <f>IFERROR(G75/E75-1,"-")</f>
        <v>-0.19999999999999996</v>
      </c>
      <c r="I75" s="120">
        <v>2737</v>
      </c>
      <c r="J75" s="121">
        <f>IFERROR(I75/G75-1,"-")</f>
        <v>75.027777777777771</v>
      </c>
      <c r="K75" s="120">
        <v>279</v>
      </c>
      <c r="L75" s="121">
        <f>IFERROR(K75/I75-1,"-")</f>
        <v>-0.8980635732553891</v>
      </c>
      <c r="M75" s="120">
        <v>397</v>
      </c>
      <c r="N75" s="121">
        <f t="shared" ref="N75:N81" si="7">IFERROR(M75/K75-1,"-")</f>
        <v>0.42293906810035842</v>
      </c>
    </row>
    <row r="76" spans="1:15" x14ac:dyDescent="0.25">
      <c r="A76" s="1">
        <v>2</v>
      </c>
      <c r="B76" s="119" t="s">
        <v>75</v>
      </c>
      <c r="C76" s="120">
        <v>196</v>
      </c>
      <c r="D76" s="121">
        <v>-0.43999999999999995</v>
      </c>
      <c r="E76" s="120">
        <v>23</v>
      </c>
      <c r="F76" s="121">
        <f t="shared" ref="F76:L87" si="8">IFERROR(E76/C76-1,"-")</f>
        <v>-0.88265306122448983</v>
      </c>
      <c r="G76" s="120">
        <v>28</v>
      </c>
      <c r="H76" s="121">
        <f t="shared" si="8"/>
        <v>0.21739130434782616</v>
      </c>
      <c r="I76" s="120">
        <v>1151</v>
      </c>
      <c r="J76" s="121">
        <f t="shared" si="8"/>
        <v>40.107142857142854</v>
      </c>
      <c r="K76" s="120">
        <v>370</v>
      </c>
      <c r="L76" s="121">
        <f t="shared" si="8"/>
        <v>-0.67854039965247614</v>
      </c>
      <c r="M76" s="120">
        <v>361</v>
      </c>
      <c r="N76" s="121">
        <f t="shared" si="7"/>
        <v>-2.4324324324324298E-2</v>
      </c>
    </row>
    <row r="77" spans="1:15" x14ac:dyDescent="0.25">
      <c r="A77" s="1">
        <v>3</v>
      </c>
      <c r="B77" s="119" t="s">
        <v>77</v>
      </c>
      <c r="C77" s="120">
        <v>134</v>
      </c>
      <c r="D77" s="121">
        <v>-0.70742358078602618</v>
      </c>
      <c r="E77" s="120">
        <v>48</v>
      </c>
      <c r="F77" s="121">
        <f t="shared" si="8"/>
        <v>-0.64179104477611948</v>
      </c>
      <c r="G77" s="120">
        <v>135</v>
      </c>
      <c r="H77" s="121">
        <f t="shared" si="8"/>
        <v>1.8125</v>
      </c>
      <c r="I77" s="120">
        <v>917</v>
      </c>
      <c r="J77" s="121">
        <f t="shared" si="8"/>
        <v>5.7925925925925927</v>
      </c>
      <c r="K77" s="120">
        <v>1723</v>
      </c>
      <c r="L77" s="121">
        <f t="shared" si="8"/>
        <v>0.87895310796074155</v>
      </c>
      <c r="M77" s="120">
        <v>546</v>
      </c>
      <c r="N77" s="121">
        <f t="shared" si="7"/>
        <v>-0.68311085316308762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65</v>
      </c>
      <c r="F78" s="121" t="str">
        <f t="shared" si="8"/>
        <v>-</v>
      </c>
      <c r="G78" s="120">
        <v>30</v>
      </c>
      <c r="H78" s="121">
        <f t="shared" si="8"/>
        <v>-0.53846153846153844</v>
      </c>
      <c r="I78" s="120">
        <v>1472</v>
      </c>
      <c r="J78" s="121">
        <f t="shared" si="8"/>
        <v>48.06666666666667</v>
      </c>
      <c r="K78" s="120">
        <v>970</v>
      </c>
      <c r="L78" s="121">
        <f t="shared" si="8"/>
        <v>-0.34103260869565222</v>
      </c>
      <c r="M78" s="120">
        <v>545</v>
      </c>
      <c r="N78" s="121">
        <f t="shared" si="7"/>
        <v>-0.43814432989690721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128</v>
      </c>
      <c r="F79" s="121" t="str">
        <f t="shared" si="8"/>
        <v>-</v>
      </c>
      <c r="G79" s="120">
        <v>250</v>
      </c>
      <c r="H79" s="121">
        <f t="shared" si="8"/>
        <v>0.953125</v>
      </c>
      <c r="I79" s="120">
        <v>1614</v>
      </c>
      <c r="J79" s="121">
        <f t="shared" si="8"/>
        <v>5.4560000000000004</v>
      </c>
      <c r="K79" s="120">
        <v>537</v>
      </c>
      <c r="L79" s="121">
        <f t="shared" si="8"/>
        <v>-0.66728624535315983</v>
      </c>
      <c r="M79" s="120">
        <v>336</v>
      </c>
      <c r="N79" s="121">
        <f t="shared" si="7"/>
        <v>-0.37430167597765363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376</v>
      </c>
      <c r="F80" s="121" t="str">
        <f t="shared" si="8"/>
        <v>-</v>
      </c>
      <c r="G80" s="120">
        <v>295</v>
      </c>
      <c r="H80" s="121">
        <f t="shared" si="8"/>
        <v>-0.21542553191489366</v>
      </c>
      <c r="I80" s="120">
        <v>1076</v>
      </c>
      <c r="J80" s="121">
        <f t="shared" si="8"/>
        <v>2.6474576271186439</v>
      </c>
      <c r="K80" s="120">
        <v>363</v>
      </c>
      <c r="L80" s="121">
        <f t="shared" si="8"/>
        <v>-0.66263940520446096</v>
      </c>
      <c r="M80" s="120">
        <v>659</v>
      </c>
      <c r="N80" s="121">
        <f t="shared" si="7"/>
        <v>0.81542699724517909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476</v>
      </c>
      <c r="F81" s="121" t="str">
        <f t="shared" si="8"/>
        <v>-</v>
      </c>
      <c r="G81" s="120">
        <v>272</v>
      </c>
      <c r="H81" s="121">
        <f t="shared" si="8"/>
        <v>-0.4285714285714286</v>
      </c>
      <c r="I81" s="120">
        <v>1041</v>
      </c>
      <c r="J81" s="121">
        <f t="shared" si="8"/>
        <v>2.8272058823529411</v>
      </c>
      <c r="K81" s="120">
        <v>638</v>
      </c>
      <c r="L81" s="121">
        <f t="shared" si="8"/>
        <v>-0.38712776176753128</v>
      </c>
      <c r="M81" s="120">
        <v>41</v>
      </c>
      <c r="N81" s="121">
        <f t="shared" si="7"/>
        <v>-0.9357366771159874</v>
      </c>
    </row>
    <row r="82" spans="1:15" x14ac:dyDescent="0.25">
      <c r="A82" s="1">
        <v>8</v>
      </c>
      <c r="B82" s="119" t="s">
        <v>87</v>
      </c>
      <c r="C82" s="120">
        <v>890</v>
      </c>
      <c r="D82" s="121">
        <v>-8.7179487179487203E-2</v>
      </c>
      <c r="E82" s="120">
        <v>510</v>
      </c>
      <c r="F82" s="121">
        <f t="shared" si="8"/>
        <v>-0.4269662921348315</v>
      </c>
      <c r="G82" s="120">
        <v>857</v>
      </c>
      <c r="H82" s="121">
        <f t="shared" si="8"/>
        <v>0.68039215686274512</v>
      </c>
      <c r="I82" s="120">
        <v>888</v>
      </c>
      <c r="J82" s="121">
        <f t="shared" si="8"/>
        <v>3.6172695449241621E-2</v>
      </c>
      <c r="K82" s="120">
        <v>382</v>
      </c>
      <c r="L82" s="121">
        <f t="shared" si="8"/>
        <v>-0.56981981981981988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75</v>
      </c>
      <c r="D83" s="121">
        <v>-0.88888888888888884</v>
      </c>
      <c r="E83" s="120">
        <v>323</v>
      </c>
      <c r="F83" s="121">
        <f t="shared" si="8"/>
        <v>3.3066666666666666</v>
      </c>
      <c r="G83" s="120">
        <v>284</v>
      </c>
      <c r="H83" s="121">
        <f t="shared" si="8"/>
        <v>-0.12074303405572751</v>
      </c>
      <c r="I83" s="120">
        <v>1386</v>
      </c>
      <c r="J83" s="121">
        <f t="shared" si="8"/>
        <v>3.880281690140845</v>
      </c>
      <c r="K83" s="120">
        <v>669</v>
      </c>
      <c r="L83" s="121">
        <f t="shared" si="8"/>
        <v>-0.5173160173160174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89</v>
      </c>
      <c r="D84" s="121">
        <v>-0.69830508474576269</v>
      </c>
      <c r="E84" s="120">
        <v>341</v>
      </c>
      <c r="F84" s="121">
        <f t="shared" si="8"/>
        <v>2.8314606741573032</v>
      </c>
      <c r="G84" s="120">
        <v>404</v>
      </c>
      <c r="H84" s="121">
        <f t="shared" si="8"/>
        <v>0.18475073313782997</v>
      </c>
      <c r="I84" s="120">
        <v>639</v>
      </c>
      <c r="J84" s="121">
        <f t="shared" si="8"/>
        <v>0.58168316831683176</v>
      </c>
      <c r="K84" s="120">
        <v>774</v>
      </c>
      <c r="L84" s="121">
        <f t="shared" si="8"/>
        <v>0.21126760563380276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62</v>
      </c>
      <c r="D85" s="121">
        <v>-0.84263959390862941</v>
      </c>
      <c r="E85" s="120">
        <v>15</v>
      </c>
      <c r="F85" s="121">
        <f t="shared" si="8"/>
        <v>-0.75806451612903225</v>
      </c>
      <c r="G85" s="120">
        <v>154</v>
      </c>
      <c r="H85" s="121">
        <f t="shared" si="8"/>
        <v>9.2666666666666675</v>
      </c>
      <c r="I85" s="120">
        <v>387</v>
      </c>
      <c r="J85" s="121">
        <f t="shared" si="8"/>
        <v>1.5129870129870131</v>
      </c>
      <c r="K85" s="120">
        <v>0</v>
      </c>
      <c r="L85" s="121">
        <f t="shared" si="8"/>
        <v>-1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65</v>
      </c>
      <c r="F86" s="121" t="str">
        <f t="shared" si="8"/>
        <v>-</v>
      </c>
      <c r="G86" s="120">
        <v>770</v>
      </c>
      <c r="H86" s="121">
        <f t="shared" si="8"/>
        <v>10.846153846153847</v>
      </c>
      <c r="I86" s="120">
        <v>1503</v>
      </c>
      <c r="J86" s="121">
        <f t="shared" si="8"/>
        <v>0.95194805194805188</v>
      </c>
      <c r="K86" s="120">
        <v>546</v>
      </c>
      <c r="L86" s="121">
        <f t="shared" si="8"/>
        <v>-0.63672654690618757</v>
      </c>
      <c r="M86" s="120"/>
      <c r="N86" s="121"/>
    </row>
    <row r="87" spans="1:15" ht="15.75" x14ac:dyDescent="0.25">
      <c r="B87" s="122" t="s">
        <v>32</v>
      </c>
      <c r="C87" s="123">
        <v>1658</v>
      </c>
      <c r="D87" s="124">
        <v>-0.72106325706594887</v>
      </c>
      <c r="E87" s="123">
        <v>2415</v>
      </c>
      <c r="F87" s="124">
        <f t="shared" si="8"/>
        <v>0.45657418576598308</v>
      </c>
      <c r="G87" s="123">
        <v>3515</v>
      </c>
      <c r="H87" s="124">
        <f t="shared" si="8"/>
        <v>0.45548654244306408</v>
      </c>
      <c r="I87" s="123">
        <v>14811</v>
      </c>
      <c r="J87" s="124">
        <f t="shared" si="8"/>
        <v>3.2136557610241825</v>
      </c>
      <c r="K87" s="123">
        <v>7251</v>
      </c>
      <c r="L87" s="124">
        <f t="shared" si="8"/>
        <v>-0.51043143609479436</v>
      </c>
      <c r="M87" s="123">
        <v>2885</v>
      </c>
      <c r="N87" s="124">
        <v>-0.40881147540983609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3349</v>
      </c>
      <c r="D97" s="121">
        <v>-0.16567015445939215</v>
      </c>
      <c r="E97" s="120">
        <v>489</v>
      </c>
      <c r="F97" s="121">
        <f t="shared" ref="F97:L109" si="9">IFERROR(E97/C97-1,"-")</f>
        <v>-0.85398626455658411</v>
      </c>
      <c r="G97" s="120">
        <v>2402</v>
      </c>
      <c r="H97" s="121">
        <f t="shared" si="9"/>
        <v>3.9120654396728014</v>
      </c>
      <c r="I97" s="120">
        <v>3438</v>
      </c>
      <c r="J97" s="121">
        <f t="shared" si="9"/>
        <v>0.43130724396336384</v>
      </c>
      <c r="K97" s="120">
        <v>3880</v>
      </c>
      <c r="L97" s="121">
        <f t="shared" si="9"/>
        <v>0.12856311809191401</v>
      </c>
      <c r="M97" s="120">
        <v>3707</v>
      </c>
      <c r="N97" s="121">
        <f t="shared" ref="N97:N103" si="10">IFERROR(M97/K97-1,"-")</f>
        <v>-4.4587628865979334E-2</v>
      </c>
    </row>
    <row r="98" spans="2:14" x14ac:dyDescent="0.25">
      <c r="B98" s="119" t="s">
        <v>75</v>
      </c>
      <c r="C98" s="120">
        <v>4174</v>
      </c>
      <c r="D98" s="121">
        <v>0.33567999999999998</v>
      </c>
      <c r="E98" s="120">
        <v>300</v>
      </c>
      <c r="F98" s="121">
        <f t="shared" si="9"/>
        <v>-0.92812649736463826</v>
      </c>
      <c r="G98" s="120">
        <v>2670</v>
      </c>
      <c r="H98" s="121">
        <f t="shared" si="9"/>
        <v>7.9</v>
      </c>
      <c r="I98" s="120">
        <v>2908</v>
      </c>
      <c r="J98" s="121">
        <f t="shared" si="9"/>
        <v>8.9138576779026257E-2</v>
      </c>
      <c r="K98" s="120">
        <v>3847</v>
      </c>
      <c r="L98" s="121">
        <f t="shared" si="9"/>
        <v>0.32290233837689142</v>
      </c>
      <c r="M98" s="120">
        <v>3409</v>
      </c>
      <c r="N98" s="121">
        <f t="shared" si="10"/>
        <v>-0.1138549519105797</v>
      </c>
    </row>
    <row r="99" spans="2:14" x14ac:dyDescent="0.25">
      <c r="B99" s="119" t="s">
        <v>77</v>
      </c>
      <c r="C99" s="120">
        <v>1424</v>
      </c>
      <c r="D99" s="121">
        <v>-0.62077230359520641</v>
      </c>
      <c r="E99" s="120">
        <v>668</v>
      </c>
      <c r="F99" s="121">
        <f t="shared" si="9"/>
        <v>-0.5308988764044944</v>
      </c>
      <c r="G99" s="120">
        <v>3107</v>
      </c>
      <c r="H99" s="121">
        <f t="shared" si="9"/>
        <v>3.6511976047904193</v>
      </c>
      <c r="I99" s="120">
        <v>3342</v>
      </c>
      <c r="J99" s="121">
        <f t="shared" si="9"/>
        <v>7.5635661409720001E-2</v>
      </c>
      <c r="K99" s="120">
        <v>3561</v>
      </c>
      <c r="L99" s="121">
        <f t="shared" si="9"/>
        <v>6.5529622980251334E-2</v>
      </c>
      <c r="M99" s="120">
        <v>3280</v>
      </c>
      <c r="N99" s="121">
        <f t="shared" si="10"/>
        <v>-7.8910418421791584E-2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447</v>
      </c>
      <c r="F100" s="121" t="str">
        <f t="shared" si="9"/>
        <v>-</v>
      </c>
      <c r="G100" s="120">
        <v>2738</v>
      </c>
      <c r="H100" s="121">
        <f t="shared" si="9"/>
        <v>5.1252796420581657</v>
      </c>
      <c r="I100" s="120">
        <v>2503</v>
      </c>
      <c r="J100" s="121">
        <f t="shared" si="9"/>
        <v>-8.5829072315558808E-2</v>
      </c>
      <c r="K100" s="120">
        <v>2667</v>
      </c>
      <c r="L100" s="121">
        <f t="shared" si="9"/>
        <v>6.5521374350778983E-2</v>
      </c>
      <c r="M100" s="120">
        <v>2515</v>
      </c>
      <c r="N100" s="121">
        <f t="shared" si="10"/>
        <v>-5.6992875890513717E-2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772</v>
      </c>
      <c r="F101" s="121" t="str">
        <f t="shared" si="9"/>
        <v>-</v>
      </c>
      <c r="G101" s="120">
        <v>1901</v>
      </c>
      <c r="H101" s="121">
        <f t="shared" si="9"/>
        <v>1.4624352331606216</v>
      </c>
      <c r="I101" s="120">
        <v>1560</v>
      </c>
      <c r="J101" s="121">
        <f t="shared" si="9"/>
        <v>-0.17937927406628096</v>
      </c>
      <c r="K101" s="120">
        <v>1226</v>
      </c>
      <c r="L101" s="121">
        <f t="shared" si="9"/>
        <v>-0.21410256410256412</v>
      </c>
      <c r="M101" s="120">
        <v>2055</v>
      </c>
      <c r="N101" s="121">
        <f t="shared" si="10"/>
        <v>0.6761827079934748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880</v>
      </c>
      <c r="F102" s="121" t="str">
        <f t="shared" si="9"/>
        <v>-</v>
      </c>
      <c r="G102" s="120">
        <v>1990</v>
      </c>
      <c r="H102" s="121">
        <f t="shared" si="9"/>
        <v>1.2613636363636362</v>
      </c>
      <c r="I102" s="120">
        <v>1630</v>
      </c>
      <c r="J102" s="121">
        <f t="shared" si="9"/>
        <v>-0.18090452261306533</v>
      </c>
      <c r="K102" s="120">
        <v>1731</v>
      </c>
      <c r="L102" s="121">
        <f t="shared" si="9"/>
        <v>6.1963190184049166E-2</v>
      </c>
      <c r="M102" s="120">
        <v>2430</v>
      </c>
      <c r="N102" s="121">
        <f t="shared" si="10"/>
        <v>0.40381282495667237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1019</v>
      </c>
      <c r="F103" s="121" t="str">
        <f t="shared" si="9"/>
        <v>-</v>
      </c>
      <c r="G103" s="120">
        <v>1814</v>
      </c>
      <c r="H103" s="121">
        <f t="shared" si="9"/>
        <v>0.78017664376840035</v>
      </c>
      <c r="I103" s="120">
        <v>1468</v>
      </c>
      <c r="J103" s="121">
        <f t="shared" si="9"/>
        <v>-0.19073869900771778</v>
      </c>
      <c r="K103" s="120">
        <v>1617</v>
      </c>
      <c r="L103" s="121">
        <f t="shared" si="9"/>
        <v>0.10149863760217981</v>
      </c>
      <c r="M103" s="120">
        <v>2241</v>
      </c>
      <c r="N103" s="121">
        <f t="shared" si="10"/>
        <v>0.38589981447124311</v>
      </c>
    </row>
    <row r="104" spans="2:14" x14ac:dyDescent="0.25">
      <c r="B104" s="119" t="s">
        <v>87</v>
      </c>
      <c r="C104" s="120">
        <v>165</v>
      </c>
      <c r="D104" s="121">
        <v>-0.9241030358785649</v>
      </c>
      <c r="E104" s="120">
        <v>1332</v>
      </c>
      <c r="F104" s="121">
        <f t="shared" si="9"/>
        <v>7.0727272727272723</v>
      </c>
      <c r="G104" s="120">
        <v>2175</v>
      </c>
      <c r="H104" s="121">
        <f t="shared" si="9"/>
        <v>0.63288288288288297</v>
      </c>
      <c r="I104" s="120">
        <v>1795</v>
      </c>
      <c r="J104" s="121">
        <f t="shared" si="9"/>
        <v>-0.17471264367816097</v>
      </c>
      <c r="K104" s="120">
        <v>2507</v>
      </c>
      <c r="L104" s="121">
        <f t="shared" si="9"/>
        <v>0.39665738161559894</v>
      </c>
      <c r="M104" s="120"/>
      <c r="N104" s="121"/>
    </row>
    <row r="105" spans="2:14" x14ac:dyDescent="0.25">
      <c r="B105" s="119" t="s">
        <v>89</v>
      </c>
      <c r="C105" s="120">
        <v>104</v>
      </c>
      <c r="D105" s="121">
        <v>-0.95706028075970273</v>
      </c>
      <c r="E105" s="120">
        <v>1651</v>
      </c>
      <c r="F105" s="121">
        <f t="shared" si="9"/>
        <v>14.875</v>
      </c>
      <c r="G105" s="120">
        <v>2626</v>
      </c>
      <c r="H105" s="121">
        <f t="shared" si="9"/>
        <v>0.59055118110236227</v>
      </c>
      <c r="I105" s="120">
        <v>2011</v>
      </c>
      <c r="J105" s="121">
        <f t="shared" si="9"/>
        <v>-0.23419649657273423</v>
      </c>
      <c r="K105" s="120">
        <v>2257</v>
      </c>
      <c r="L105" s="121">
        <f t="shared" si="9"/>
        <v>0.12232720039781197</v>
      </c>
      <c r="M105" s="120"/>
      <c r="N105" s="121"/>
    </row>
    <row r="106" spans="2:14" x14ac:dyDescent="0.25">
      <c r="B106" s="119" t="s">
        <v>91</v>
      </c>
      <c r="C106" s="120">
        <v>168</v>
      </c>
      <c r="D106" s="121">
        <v>-0.93724318266716478</v>
      </c>
      <c r="E106" s="120">
        <v>2562</v>
      </c>
      <c r="F106" s="121">
        <f t="shared" si="9"/>
        <v>14.25</v>
      </c>
      <c r="G106" s="120">
        <v>2779</v>
      </c>
      <c r="H106" s="121">
        <f t="shared" si="9"/>
        <v>8.4699453551912551E-2</v>
      </c>
      <c r="I106" s="120">
        <v>3153</v>
      </c>
      <c r="J106" s="121">
        <f t="shared" si="9"/>
        <v>0.1345807844548399</v>
      </c>
      <c r="K106" s="120">
        <v>2891</v>
      </c>
      <c r="L106" s="121">
        <f t="shared" si="9"/>
        <v>-8.30954646368538E-2</v>
      </c>
      <c r="M106" s="120"/>
      <c r="N106" s="121"/>
    </row>
    <row r="107" spans="2:14" x14ac:dyDescent="0.25">
      <c r="B107" s="119" t="s">
        <v>93</v>
      </c>
      <c r="C107" s="120">
        <v>364</v>
      </c>
      <c r="D107" s="121">
        <v>-0.90599173553719003</v>
      </c>
      <c r="E107" s="120">
        <v>2821</v>
      </c>
      <c r="F107" s="121">
        <f t="shared" si="9"/>
        <v>6.75</v>
      </c>
      <c r="G107" s="120">
        <v>3337</v>
      </c>
      <c r="H107" s="121">
        <f t="shared" si="9"/>
        <v>0.18291386033321522</v>
      </c>
      <c r="I107" s="120">
        <v>3602</v>
      </c>
      <c r="J107" s="121">
        <f t="shared" si="9"/>
        <v>7.9412646089301875E-2</v>
      </c>
      <c r="K107" s="120">
        <v>3003</v>
      </c>
      <c r="L107" s="121">
        <f t="shared" si="9"/>
        <v>-0.16629650194336476</v>
      </c>
      <c r="M107" s="120"/>
      <c r="N107" s="121"/>
    </row>
    <row r="108" spans="2:14" x14ac:dyDescent="0.25">
      <c r="B108" s="119" t="s">
        <v>95</v>
      </c>
      <c r="C108" s="120">
        <v>466</v>
      </c>
      <c r="D108" s="121">
        <v>-0.85102301790281332</v>
      </c>
      <c r="E108" s="120">
        <v>2270</v>
      </c>
      <c r="F108" s="121">
        <f t="shared" si="9"/>
        <v>3.8712446351931327</v>
      </c>
      <c r="G108" s="120">
        <v>3450</v>
      </c>
      <c r="H108" s="121">
        <f t="shared" si="9"/>
        <v>0.51982378854625555</v>
      </c>
      <c r="I108" s="120">
        <v>3506</v>
      </c>
      <c r="J108" s="121">
        <f t="shared" si="9"/>
        <v>1.6231884057970936E-2</v>
      </c>
      <c r="K108" s="120">
        <v>3496</v>
      </c>
      <c r="L108" s="121">
        <f t="shared" si="9"/>
        <v>-2.8522532800913103E-3</v>
      </c>
      <c r="M108" s="120"/>
      <c r="N108" s="121"/>
    </row>
    <row r="109" spans="2:14" ht="15.75" x14ac:dyDescent="0.25">
      <c r="B109" s="122" t="s">
        <v>32</v>
      </c>
      <c r="C109" s="123">
        <v>10294</v>
      </c>
      <c r="D109" s="124">
        <v>-0.70220152168252958</v>
      </c>
      <c r="E109" s="123">
        <v>15211</v>
      </c>
      <c r="F109" s="124">
        <f t="shared" si="9"/>
        <v>0.47765688750728574</v>
      </c>
      <c r="G109" s="123">
        <v>30989</v>
      </c>
      <c r="H109" s="124">
        <f t="shared" si="9"/>
        <v>1.0372756557754257</v>
      </c>
      <c r="I109" s="123">
        <v>30916</v>
      </c>
      <c r="J109" s="124">
        <f t="shared" si="9"/>
        <v>-2.3556745942108215E-3</v>
      </c>
      <c r="K109" s="123">
        <v>32683</v>
      </c>
      <c r="L109" s="124">
        <f t="shared" si="9"/>
        <v>5.7154871264070373E-2</v>
      </c>
      <c r="M109" s="123">
        <v>19637</v>
      </c>
      <c r="N109" s="124">
        <v>5.9798154244697477E-2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852</v>
      </c>
      <c r="D119" s="121">
        <v>-4.2696629213483162E-2</v>
      </c>
      <c r="E119" s="120">
        <v>19</v>
      </c>
      <c r="F119" s="121">
        <f t="shared" ref="F119:L131" si="11">IFERROR(E119/C119-1,"-")</f>
        <v>-0.97769953051643188</v>
      </c>
      <c r="G119" s="120">
        <v>648</v>
      </c>
      <c r="H119" s="121">
        <f t="shared" si="11"/>
        <v>33.10526315789474</v>
      </c>
      <c r="I119" s="120">
        <v>943</v>
      </c>
      <c r="J119" s="121">
        <f t="shared" si="11"/>
        <v>0.45524691358024683</v>
      </c>
      <c r="K119" s="120">
        <v>917</v>
      </c>
      <c r="L119" s="121">
        <f t="shared" si="11"/>
        <v>-2.7571580063626699E-2</v>
      </c>
      <c r="M119" s="120">
        <v>1246</v>
      </c>
      <c r="N119" s="121">
        <f t="shared" ref="N119:N125" si="12">IFERROR(M119/K119-1,"-")</f>
        <v>0.35877862595419852</v>
      </c>
    </row>
    <row r="120" spans="1:15" x14ac:dyDescent="0.25">
      <c r="B120" s="119" t="s">
        <v>75</v>
      </c>
      <c r="C120" s="120">
        <v>1200</v>
      </c>
      <c r="D120" s="121">
        <v>0.31434830230010946</v>
      </c>
      <c r="E120" s="120">
        <v>3</v>
      </c>
      <c r="F120" s="121">
        <f t="shared" si="11"/>
        <v>-0.99750000000000005</v>
      </c>
      <c r="G120" s="120">
        <v>946</v>
      </c>
      <c r="H120" s="121">
        <f t="shared" si="11"/>
        <v>314.33333333333331</v>
      </c>
      <c r="I120" s="120">
        <v>823</v>
      </c>
      <c r="J120" s="121">
        <f t="shared" si="11"/>
        <v>-0.13002114164904865</v>
      </c>
      <c r="K120" s="120">
        <v>1042</v>
      </c>
      <c r="L120" s="121">
        <f t="shared" si="11"/>
        <v>0.26609963547995141</v>
      </c>
      <c r="M120" s="120">
        <v>1039</v>
      </c>
      <c r="N120" s="121">
        <f t="shared" si="12"/>
        <v>-2.8790786948176272E-3</v>
      </c>
    </row>
    <row r="121" spans="1:15" x14ac:dyDescent="0.25">
      <c r="B121" s="119" t="s">
        <v>77</v>
      </c>
      <c r="C121" s="120">
        <v>845</v>
      </c>
      <c r="D121" s="121">
        <v>-0.15500000000000003</v>
      </c>
      <c r="E121" s="120">
        <v>8</v>
      </c>
      <c r="F121" s="121">
        <f t="shared" si="11"/>
        <v>-0.9905325443786982</v>
      </c>
      <c r="G121" s="120">
        <v>1051</v>
      </c>
      <c r="H121" s="121">
        <f t="shared" si="11"/>
        <v>130.375</v>
      </c>
      <c r="I121" s="120">
        <v>921</v>
      </c>
      <c r="J121" s="121">
        <f t="shared" si="11"/>
        <v>-0.12369172216936253</v>
      </c>
      <c r="K121" s="120">
        <v>1023</v>
      </c>
      <c r="L121" s="121">
        <f t="shared" si="11"/>
        <v>0.11074918566775249</v>
      </c>
      <c r="M121" s="120">
        <v>1132</v>
      </c>
      <c r="N121" s="121">
        <f t="shared" si="12"/>
        <v>0.10654936461388065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3</v>
      </c>
      <c r="F122" s="121" t="str">
        <f t="shared" si="11"/>
        <v>-</v>
      </c>
      <c r="G122" s="120">
        <v>834</v>
      </c>
      <c r="H122" s="121">
        <f t="shared" si="11"/>
        <v>277</v>
      </c>
      <c r="I122" s="120">
        <v>631</v>
      </c>
      <c r="J122" s="121">
        <f t="shared" si="11"/>
        <v>-0.24340527577937654</v>
      </c>
      <c r="K122" s="120">
        <v>770</v>
      </c>
      <c r="L122" s="121">
        <f t="shared" si="11"/>
        <v>0.22028526148969885</v>
      </c>
      <c r="M122" s="120">
        <v>887</v>
      </c>
      <c r="N122" s="121">
        <f t="shared" si="12"/>
        <v>0.15194805194805205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22</v>
      </c>
      <c r="F123" s="121" t="str">
        <f t="shared" si="11"/>
        <v>-</v>
      </c>
      <c r="G123" s="120">
        <v>805</v>
      </c>
      <c r="H123" s="121">
        <f t="shared" si="11"/>
        <v>35.590909090909093</v>
      </c>
      <c r="I123" s="120">
        <v>667</v>
      </c>
      <c r="J123" s="121">
        <f t="shared" si="11"/>
        <v>-0.17142857142857137</v>
      </c>
      <c r="K123" s="120">
        <v>778</v>
      </c>
      <c r="L123" s="121">
        <f t="shared" si="11"/>
        <v>0.16641679160419787</v>
      </c>
      <c r="M123" s="120">
        <v>854</v>
      </c>
      <c r="N123" s="121">
        <f t="shared" si="12"/>
        <v>9.7686375321336838E-2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38</v>
      </c>
      <c r="F124" s="121" t="str">
        <f t="shared" si="11"/>
        <v>-</v>
      </c>
      <c r="G124" s="120">
        <v>911</v>
      </c>
      <c r="H124" s="121">
        <f t="shared" si="11"/>
        <v>22.973684210526315</v>
      </c>
      <c r="I124" s="120">
        <v>741</v>
      </c>
      <c r="J124" s="121">
        <f t="shared" si="11"/>
        <v>-0.18660812294182216</v>
      </c>
      <c r="K124" s="120">
        <v>1203</v>
      </c>
      <c r="L124" s="121">
        <f t="shared" si="11"/>
        <v>0.62348178137651833</v>
      </c>
      <c r="M124" s="120">
        <v>953</v>
      </c>
      <c r="N124" s="121">
        <f t="shared" si="12"/>
        <v>-0.20781379883624274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55</v>
      </c>
      <c r="F125" s="121" t="str">
        <f t="shared" si="11"/>
        <v>-</v>
      </c>
      <c r="G125" s="120">
        <v>846</v>
      </c>
      <c r="H125" s="121">
        <f t="shared" si="11"/>
        <v>14.381818181818181</v>
      </c>
      <c r="I125" s="120">
        <v>532</v>
      </c>
      <c r="J125" s="121">
        <f t="shared" si="11"/>
        <v>-0.37115839243498816</v>
      </c>
      <c r="K125" s="120">
        <v>677</v>
      </c>
      <c r="L125" s="121">
        <f t="shared" si="11"/>
        <v>0.27255639097744355</v>
      </c>
      <c r="M125" s="120">
        <v>863</v>
      </c>
      <c r="N125" s="121">
        <f t="shared" si="12"/>
        <v>0.27474150664697183</v>
      </c>
    </row>
    <row r="126" spans="1:15" x14ac:dyDescent="0.25">
      <c r="B126" s="119" t="s">
        <v>87</v>
      </c>
      <c r="C126" s="120">
        <v>14</v>
      </c>
      <c r="D126" s="121">
        <v>-0.97962154294032022</v>
      </c>
      <c r="E126" s="120">
        <v>271</v>
      </c>
      <c r="F126" s="121">
        <f t="shared" si="11"/>
        <v>18.357142857142858</v>
      </c>
      <c r="G126" s="120">
        <v>774</v>
      </c>
      <c r="H126" s="121">
        <f t="shared" si="11"/>
        <v>1.8560885608856088</v>
      </c>
      <c r="I126" s="120">
        <v>605</v>
      </c>
      <c r="J126" s="121">
        <f t="shared" si="11"/>
        <v>-0.21834625322997414</v>
      </c>
      <c r="K126" s="120">
        <v>956</v>
      </c>
      <c r="L126" s="121">
        <f t="shared" si="11"/>
        <v>0.58016528925619837</v>
      </c>
      <c r="M126" s="120"/>
      <c r="N126" s="121"/>
    </row>
    <row r="127" spans="1:15" x14ac:dyDescent="0.25">
      <c r="B127" s="119" t="s">
        <v>89</v>
      </c>
      <c r="C127" s="120">
        <v>23</v>
      </c>
      <c r="D127" s="121">
        <v>-0.97560975609756095</v>
      </c>
      <c r="E127" s="120">
        <v>620</v>
      </c>
      <c r="F127" s="121">
        <f t="shared" si="11"/>
        <v>25.956521739130434</v>
      </c>
      <c r="G127" s="120">
        <v>817</v>
      </c>
      <c r="H127" s="121">
        <f t="shared" si="11"/>
        <v>0.31774193548387086</v>
      </c>
      <c r="I127" s="120">
        <v>818</v>
      </c>
      <c r="J127" s="121">
        <f t="shared" si="11"/>
        <v>1.223990208078396E-3</v>
      </c>
      <c r="K127" s="120">
        <v>852</v>
      </c>
      <c r="L127" s="121">
        <f t="shared" si="11"/>
        <v>4.1564792176039145E-2</v>
      </c>
      <c r="M127" s="120"/>
      <c r="N127" s="121"/>
    </row>
    <row r="128" spans="1:15" x14ac:dyDescent="0.25">
      <c r="A128" s="125"/>
      <c r="B128" s="119" t="s">
        <v>91</v>
      </c>
      <c r="C128" s="120">
        <v>17</v>
      </c>
      <c r="D128" s="121">
        <v>-0.98034682080924851</v>
      </c>
      <c r="E128" s="120">
        <v>759</v>
      </c>
      <c r="F128" s="121">
        <f t="shared" si="11"/>
        <v>43.647058823529413</v>
      </c>
      <c r="G128" s="120">
        <v>923</v>
      </c>
      <c r="H128" s="121">
        <f t="shared" si="11"/>
        <v>0.21607378129117261</v>
      </c>
      <c r="I128" s="120">
        <v>813</v>
      </c>
      <c r="J128" s="121">
        <f t="shared" si="11"/>
        <v>-0.11917659804983749</v>
      </c>
      <c r="K128" s="120">
        <v>944</v>
      </c>
      <c r="L128" s="121">
        <f t="shared" si="11"/>
        <v>0.1611316113161132</v>
      </c>
      <c r="M128" s="120"/>
      <c r="N128" s="121"/>
    </row>
    <row r="129" spans="2:15" x14ac:dyDescent="0.25">
      <c r="B129" s="119" t="s">
        <v>93</v>
      </c>
      <c r="C129" s="120">
        <v>37</v>
      </c>
      <c r="D129" s="121">
        <v>-0.95579450418160095</v>
      </c>
      <c r="E129" s="120">
        <v>738</v>
      </c>
      <c r="F129" s="121">
        <f t="shared" si="11"/>
        <v>18.945945945945947</v>
      </c>
      <c r="G129" s="120">
        <v>884</v>
      </c>
      <c r="H129" s="121">
        <f t="shared" si="11"/>
        <v>0.19783197831978327</v>
      </c>
      <c r="I129" s="120">
        <v>942</v>
      </c>
      <c r="J129" s="121">
        <f t="shared" si="11"/>
        <v>6.5610859728506776E-2</v>
      </c>
      <c r="K129" s="120">
        <v>939</v>
      </c>
      <c r="L129" s="121">
        <f t="shared" si="11"/>
        <v>-3.1847133757961776E-3</v>
      </c>
      <c r="M129" s="120"/>
      <c r="N129" s="121"/>
    </row>
    <row r="130" spans="2:15" x14ac:dyDescent="0.25">
      <c r="B130" s="119" t="s">
        <v>95</v>
      </c>
      <c r="C130" s="120">
        <v>55</v>
      </c>
      <c r="D130" s="121">
        <v>-0.93268053855569155</v>
      </c>
      <c r="E130" s="120">
        <v>494</v>
      </c>
      <c r="F130" s="121">
        <f t="shared" si="11"/>
        <v>7.9818181818181824</v>
      </c>
      <c r="G130" s="120">
        <v>913</v>
      </c>
      <c r="H130" s="121">
        <f t="shared" si="11"/>
        <v>0.84817813765182182</v>
      </c>
      <c r="I130" s="120">
        <v>872</v>
      </c>
      <c r="J130" s="121">
        <f t="shared" si="11"/>
        <v>-4.4906900328587129E-2</v>
      </c>
      <c r="K130" s="120">
        <v>936</v>
      </c>
      <c r="L130" s="121">
        <f t="shared" si="11"/>
        <v>7.3394495412844041E-2</v>
      </c>
      <c r="M130" s="120"/>
      <c r="N130" s="121"/>
    </row>
    <row r="131" spans="2:15" ht="15.75" x14ac:dyDescent="0.25">
      <c r="B131" s="122" t="s">
        <v>32</v>
      </c>
      <c r="C131" s="123">
        <v>3060</v>
      </c>
      <c r="D131" s="124">
        <v>-0.70218978102189777</v>
      </c>
      <c r="E131" s="123">
        <v>3030</v>
      </c>
      <c r="F131" s="124">
        <f t="shared" si="11"/>
        <v>-9.8039215686274161E-3</v>
      </c>
      <c r="G131" s="123">
        <v>10352</v>
      </c>
      <c r="H131" s="124">
        <f t="shared" si="11"/>
        <v>2.4165016501650167</v>
      </c>
      <c r="I131" s="123">
        <v>9308</v>
      </c>
      <c r="J131" s="124">
        <f t="shared" si="11"/>
        <v>-0.1008500772797527</v>
      </c>
      <c r="K131" s="123">
        <v>11037</v>
      </c>
      <c r="L131" s="124">
        <f t="shared" si="11"/>
        <v>0.18575418994413417</v>
      </c>
      <c r="M131" s="123">
        <v>6974</v>
      </c>
      <c r="N131" s="124">
        <v>8.7987519500779987E-2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889</v>
      </c>
      <c r="D141" s="121">
        <v>-2.8415300546448141E-2</v>
      </c>
      <c r="E141" s="120">
        <v>168</v>
      </c>
      <c r="F141" s="121">
        <f t="shared" ref="F141:L153" si="13">IFERROR(E141/C141-1,"-")</f>
        <v>-0.8110236220472441</v>
      </c>
      <c r="G141" s="120">
        <v>758</v>
      </c>
      <c r="H141" s="121">
        <f t="shared" si="13"/>
        <v>3.5119047619047619</v>
      </c>
      <c r="I141" s="120">
        <v>580</v>
      </c>
      <c r="J141" s="121">
        <f t="shared" si="13"/>
        <v>-0.23482849604221634</v>
      </c>
      <c r="K141" s="120">
        <v>1058</v>
      </c>
      <c r="L141" s="121">
        <f t="shared" si="13"/>
        <v>0.82413793103448274</v>
      </c>
      <c r="M141" s="120">
        <v>854</v>
      </c>
      <c r="N141" s="121">
        <f t="shared" ref="N141:N147" si="14">IFERROR(M141/K141-1,"-")</f>
        <v>-0.19281663516068048</v>
      </c>
    </row>
    <row r="142" spans="2:15" x14ac:dyDescent="0.25">
      <c r="B142" s="119" t="s">
        <v>75</v>
      </c>
      <c r="C142" s="120">
        <v>1169</v>
      </c>
      <c r="D142" s="121">
        <v>0.28039430449069003</v>
      </c>
      <c r="E142" s="120">
        <v>174</v>
      </c>
      <c r="F142" s="121">
        <f t="shared" si="13"/>
        <v>-0.85115483319076135</v>
      </c>
      <c r="G142" s="120">
        <v>615</v>
      </c>
      <c r="H142" s="121">
        <f t="shared" si="13"/>
        <v>2.5344827586206895</v>
      </c>
      <c r="I142" s="120">
        <v>548</v>
      </c>
      <c r="J142" s="121">
        <f t="shared" si="13"/>
        <v>-0.10894308943089426</v>
      </c>
      <c r="K142" s="120">
        <v>766</v>
      </c>
      <c r="L142" s="121">
        <f t="shared" si="13"/>
        <v>0.39781021897810209</v>
      </c>
      <c r="M142" s="120">
        <v>747</v>
      </c>
      <c r="N142" s="121">
        <f t="shared" si="14"/>
        <v>-2.4804177545691863E-2</v>
      </c>
    </row>
    <row r="143" spans="2:15" x14ac:dyDescent="0.25">
      <c r="B143" s="119" t="s">
        <v>77</v>
      </c>
      <c r="C143" s="120">
        <v>195</v>
      </c>
      <c r="D143" s="121">
        <v>-0.85651214128035313</v>
      </c>
      <c r="E143" s="120">
        <v>287</v>
      </c>
      <c r="F143" s="121">
        <f t="shared" si="13"/>
        <v>0.4717948717948719</v>
      </c>
      <c r="G143" s="120">
        <v>831</v>
      </c>
      <c r="H143" s="121">
        <f t="shared" si="13"/>
        <v>1.8954703832752613</v>
      </c>
      <c r="I143" s="120">
        <v>819</v>
      </c>
      <c r="J143" s="121">
        <f t="shared" si="13"/>
        <v>-1.4440433212996373E-2</v>
      </c>
      <c r="K143" s="120">
        <v>908</v>
      </c>
      <c r="L143" s="121">
        <f t="shared" si="13"/>
        <v>0.10866910866910873</v>
      </c>
      <c r="M143" s="120">
        <v>791</v>
      </c>
      <c r="N143" s="121">
        <f t="shared" si="14"/>
        <v>-0.12885462555066074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171</v>
      </c>
      <c r="F144" s="121" t="str">
        <f t="shared" si="13"/>
        <v>-</v>
      </c>
      <c r="G144" s="120">
        <v>809</v>
      </c>
      <c r="H144" s="121">
        <f t="shared" si="13"/>
        <v>3.730994152046784</v>
      </c>
      <c r="I144" s="120">
        <v>460</v>
      </c>
      <c r="J144" s="121">
        <f t="shared" si="13"/>
        <v>-0.43139678615574784</v>
      </c>
      <c r="K144" s="120">
        <v>529</v>
      </c>
      <c r="L144" s="121">
        <f t="shared" si="13"/>
        <v>0.14999999999999991</v>
      </c>
      <c r="M144" s="120">
        <v>554</v>
      </c>
      <c r="N144" s="121">
        <f t="shared" si="14"/>
        <v>4.7258979206049156E-2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207</v>
      </c>
      <c r="F145" s="121" t="str">
        <f t="shared" si="13"/>
        <v>-</v>
      </c>
      <c r="G145" s="120">
        <v>307</v>
      </c>
      <c r="H145" s="121">
        <f t="shared" si="13"/>
        <v>0.48309178743961345</v>
      </c>
      <c r="I145" s="120">
        <v>126</v>
      </c>
      <c r="J145" s="121">
        <f t="shared" si="13"/>
        <v>-0.5895765472312704</v>
      </c>
      <c r="K145" s="120">
        <v>76</v>
      </c>
      <c r="L145" s="121">
        <f t="shared" si="13"/>
        <v>-0.39682539682539686</v>
      </c>
      <c r="M145" s="120">
        <v>266</v>
      </c>
      <c r="N145" s="121">
        <f t="shared" si="14"/>
        <v>2.5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302</v>
      </c>
      <c r="F146" s="121" t="str">
        <f t="shared" si="13"/>
        <v>-</v>
      </c>
      <c r="G146" s="120">
        <v>307</v>
      </c>
      <c r="H146" s="121">
        <f t="shared" si="13"/>
        <v>1.655629139072845E-2</v>
      </c>
      <c r="I146" s="120">
        <v>224</v>
      </c>
      <c r="J146" s="121">
        <f t="shared" si="13"/>
        <v>-0.27035830618892509</v>
      </c>
      <c r="K146" s="120">
        <v>139</v>
      </c>
      <c r="L146" s="121">
        <f t="shared" si="13"/>
        <v>-0.3794642857142857</v>
      </c>
      <c r="M146" s="120">
        <v>394</v>
      </c>
      <c r="N146" s="121">
        <f t="shared" si="14"/>
        <v>1.8345323741007196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365</v>
      </c>
      <c r="F147" s="121" t="str">
        <f t="shared" si="13"/>
        <v>-</v>
      </c>
      <c r="G147" s="120">
        <v>195</v>
      </c>
      <c r="H147" s="121">
        <f t="shared" si="13"/>
        <v>-0.46575342465753422</v>
      </c>
      <c r="I147" s="120">
        <v>189</v>
      </c>
      <c r="J147" s="121">
        <f t="shared" si="13"/>
        <v>-3.0769230769230771E-2</v>
      </c>
      <c r="K147" s="120">
        <v>299</v>
      </c>
      <c r="L147" s="121">
        <f t="shared" si="13"/>
        <v>0.58201058201058209</v>
      </c>
      <c r="M147" s="120">
        <v>291</v>
      </c>
      <c r="N147" s="121">
        <f t="shared" si="14"/>
        <v>-2.6755852842809347E-2</v>
      </c>
    </row>
    <row r="148" spans="1:15" x14ac:dyDescent="0.25">
      <c r="B148" s="119" t="s">
        <v>87</v>
      </c>
      <c r="C148" s="120">
        <v>37</v>
      </c>
      <c r="D148" s="121">
        <v>-0.91435185185185186</v>
      </c>
      <c r="E148" s="120">
        <v>330</v>
      </c>
      <c r="F148" s="121">
        <f t="shared" si="13"/>
        <v>7.9189189189189193</v>
      </c>
      <c r="G148" s="120">
        <v>416</v>
      </c>
      <c r="H148" s="121">
        <f t="shared" si="13"/>
        <v>0.26060606060606051</v>
      </c>
      <c r="I148" s="120">
        <v>274</v>
      </c>
      <c r="J148" s="121">
        <f t="shared" si="13"/>
        <v>-0.34134615384615385</v>
      </c>
      <c r="K148" s="120">
        <v>387</v>
      </c>
      <c r="L148" s="121">
        <f t="shared" si="13"/>
        <v>0.4124087591240877</v>
      </c>
      <c r="M148" s="120"/>
      <c r="N148" s="121"/>
    </row>
    <row r="149" spans="1:15" x14ac:dyDescent="0.25">
      <c r="B149" s="119" t="s">
        <v>89</v>
      </c>
      <c r="C149" s="120">
        <v>31</v>
      </c>
      <c r="D149" s="121">
        <v>-0.95324283559577672</v>
      </c>
      <c r="E149" s="120">
        <v>429</v>
      </c>
      <c r="F149" s="121">
        <f t="shared" si="13"/>
        <v>12.838709677419354</v>
      </c>
      <c r="G149" s="120">
        <v>444</v>
      </c>
      <c r="H149" s="121">
        <f t="shared" si="13"/>
        <v>3.4965034965035002E-2</v>
      </c>
      <c r="I149" s="120">
        <v>347</v>
      </c>
      <c r="J149" s="121">
        <f t="shared" si="13"/>
        <v>-0.21846846846846846</v>
      </c>
      <c r="K149" s="120">
        <v>351</v>
      </c>
      <c r="L149" s="121">
        <f t="shared" si="13"/>
        <v>1.1527377521613813E-2</v>
      </c>
      <c r="M149" s="120"/>
      <c r="N149" s="121"/>
    </row>
    <row r="150" spans="1:15" x14ac:dyDescent="0.25">
      <c r="A150" s="125"/>
      <c r="B150" s="119" t="s">
        <v>91</v>
      </c>
      <c r="C150" s="120">
        <v>52</v>
      </c>
      <c r="D150" s="121">
        <v>-0.93704600484261502</v>
      </c>
      <c r="E150" s="120">
        <v>712</v>
      </c>
      <c r="F150" s="121">
        <f t="shared" si="13"/>
        <v>12.692307692307692</v>
      </c>
      <c r="G150" s="120">
        <v>557</v>
      </c>
      <c r="H150" s="121">
        <f t="shared" si="13"/>
        <v>-0.21769662921348309</v>
      </c>
      <c r="I150" s="120">
        <v>635</v>
      </c>
      <c r="J150" s="121">
        <f t="shared" si="13"/>
        <v>0.1400359066427288</v>
      </c>
      <c r="K150" s="120">
        <v>563</v>
      </c>
      <c r="L150" s="121">
        <f t="shared" si="13"/>
        <v>-0.11338582677165354</v>
      </c>
      <c r="M150" s="120"/>
      <c r="N150" s="121"/>
    </row>
    <row r="151" spans="1:15" x14ac:dyDescent="0.25">
      <c r="B151" s="119" t="s">
        <v>93</v>
      </c>
      <c r="C151" s="120">
        <v>223</v>
      </c>
      <c r="D151" s="121">
        <v>-0.85500650195058514</v>
      </c>
      <c r="E151" s="120">
        <v>1078</v>
      </c>
      <c r="F151" s="121">
        <f t="shared" si="13"/>
        <v>3.8340807174887894</v>
      </c>
      <c r="G151" s="120">
        <v>793</v>
      </c>
      <c r="H151" s="121">
        <f t="shared" si="13"/>
        <v>-0.26437847866419295</v>
      </c>
      <c r="I151" s="120">
        <v>1149</v>
      </c>
      <c r="J151" s="121">
        <f t="shared" si="13"/>
        <v>0.4489281210592686</v>
      </c>
      <c r="K151" s="120">
        <v>758</v>
      </c>
      <c r="L151" s="121">
        <f t="shared" si="13"/>
        <v>-0.34029590948651001</v>
      </c>
      <c r="M151" s="120"/>
      <c r="N151" s="121"/>
    </row>
    <row r="152" spans="1:15" x14ac:dyDescent="0.25">
      <c r="B152" s="119" t="s">
        <v>95</v>
      </c>
      <c r="C152" s="120">
        <v>266</v>
      </c>
      <c r="D152" s="121">
        <v>-0.76707530647985989</v>
      </c>
      <c r="E152" s="120">
        <v>927</v>
      </c>
      <c r="F152" s="121">
        <f t="shared" si="13"/>
        <v>2.4849624060150375</v>
      </c>
      <c r="G152" s="120">
        <v>779</v>
      </c>
      <c r="H152" s="121">
        <f t="shared" si="13"/>
        <v>-0.15965480043149949</v>
      </c>
      <c r="I152" s="120">
        <v>860</v>
      </c>
      <c r="J152" s="121">
        <f t="shared" si="13"/>
        <v>0.10397946084723997</v>
      </c>
      <c r="K152" s="120">
        <v>761</v>
      </c>
      <c r="L152" s="121">
        <f t="shared" si="13"/>
        <v>-0.1151162790697674</v>
      </c>
      <c r="M152" s="120"/>
      <c r="N152" s="121"/>
    </row>
    <row r="153" spans="1:15" ht="15.75" x14ac:dyDescent="0.25">
      <c r="B153" s="122" t="s">
        <v>32</v>
      </c>
      <c r="C153" s="123">
        <v>2874</v>
      </c>
      <c r="D153" s="124">
        <v>-0.70913875113854874</v>
      </c>
      <c r="E153" s="123">
        <v>5150</v>
      </c>
      <c r="F153" s="124">
        <f t="shared" si="13"/>
        <v>0.79192762700069586</v>
      </c>
      <c r="G153" s="123">
        <v>6811</v>
      </c>
      <c r="H153" s="124">
        <f t="shared" si="13"/>
        <v>0.32252427184466015</v>
      </c>
      <c r="I153" s="123">
        <v>6211</v>
      </c>
      <c r="J153" s="124">
        <f t="shared" si="13"/>
        <v>-8.8092791073263843E-2</v>
      </c>
      <c r="K153" s="123">
        <v>6595</v>
      </c>
      <c r="L153" s="124">
        <f t="shared" si="13"/>
        <v>6.1825792947995506E-2</v>
      </c>
      <c r="M153" s="123">
        <v>3897</v>
      </c>
      <c r="N153" s="124">
        <v>3.2317880794701992E-2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181</v>
      </c>
      <c r="D163" s="121">
        <v>-0.39464882943143809</v>
      </c>
      <c r="E163" s="120">
        <v>42</v>
      </c>
      <c r="F163" s="121">
        <f t="shared" ref="F163:L175" si="15">IFERROR(E163/C163-1,"-")</f>
        <v>-0.76795580110497241</v>
      </c>
      <c r="G163" s="120">
        <v>117</v>
      </c>
      <c r="H163" s="121">
        <f t="shared" si="15"/>
        <v>1.7857142857142856</v>
      </c>
      <c r="I163" s="120">
        <v>348</v>
      </c>
      <c r="J163" s="121">
        <f t="shared" si="15"/>
        <v>1.9743589743589745</v>
      </c>
      <c r="K163" s="120">
        <v>271</v>
      </c>
      <c r="L163" s="121">
        <f t="shared" si="15"/>
        <v>-0.22126436781609193</v>
      </c>
      <c r="M163" s="120">
        <v>191</v>
      </c>
      <c r="N163" s="121">
        <f t="shared" ref="N163:N169" si="16">IFERROR(M163/K163-1,"-")</f>
        <v>-0.29520295202952029</v>
      </c>
    </row>
    <row r="164" spans="2:14" x14ac:dyDescent="0.25">
      <c r="B164" s="119" t="s">
        <v>75</v>
      </c>
      <c r="C164" s="120">
        <v>238</v>
      </c>
      <c r="D164" s="121">
        <v>-1.2448132780082943E-2</v>
      </c>
      <c r="E164" s="120">
        <v>29</v>
      </c>
      <c r="F164" s="121">
        <f t="shared" si="15"/>
        <v>-0.87815126050420167</v>
      </c>
      <c r="G164" s="120">
        <v>133</v>
      </c>
      <c r="H164" s="121">
        <f t="shared" si="15"/>
        <v>3.5862068965517242</v>
      </c>
      <c r="I164" s="120">
        <v>288</v>
      </c>
      <c r="J164" s="121">
        <f t="shared" si="15"/>
        <v>1.1654135338345863</v>
      </c>
      <c r="K164" s="120">
        <v>301</v>
      </c>
      <c r="L164" s="121">
        <f t="shared" si="15"/>
        <v>4.513888888888884E-2</v>
      </c>
      <c r="M164" s="120">
        <v>204</v>
      </c>
      <c r="N164" s="121">
        <f t="shared" si="16"/>
        <v>-0.32225913621262459</v>
      </c>
    </row>
    <row r="165" spans="2:14" x14ac:dyDescent="0.25">
      <c r="B165" s="119" t="s">
        <v>77</v>
      </c>
      <c r="C165" s="120">
        <v>30</v>
      </c>
      <c r="D165" s="121">
        <v>-0.85436893203883502</v>
      </c>
      <c r="E165" s="120">
        <v>142</v>
      </c>
      <c r="F165" s="121">
        <f t="shared" si="15"/>
        <v>3.7333333333333334</v>
      </c>
      <c r="G165" s="120">
        <v>271</v>
      </c>
      <c r="H165" s="121">
        <f t="shared" si="15"/>
        <v>0.90845070422535201</v>
      </c>
      <c r="I165" s="120">
        <v>337</v>
      </c>
      <c r="J165" s="121">
        <f t="shared" si="15"/>
        <v>0.24354243542435428</v>
      </c>
      <c r="K165" s="120">
        <v>308</v>
      </c>
      <c r="L165" s="121">
        <f t="shared" si="15"/>
        <v>-8.6053412462907986E-2</v>
      </c>
      <c r="M165" s="120">
        <v>196</v>
      </c>
      <c r="N165" s="121">
        <f t="shared" si="16"/>
        <v>-0.36363636363636365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42</v>
      </c>
      <c r="F166" s="121" t="str">
        <f t="shared" si="15"/>
        <v>-</v>
      </c>
      <c r="G166" s="120">
        <v>309</v>
      </c>
      <c r="H166" s="121">
        <f t="shared" si="15"/>
        <v>6.3571428571428568</v>
      </c>
      <c r="I166" s="120">
        <v>315</v>
      </c>
      <c r="J166" s="121">
        <f t="shared" si="15"/>
        <v>1.9417475728155331E-2</v>
      </c>
      <c r="K166" s="120">
        <v>215</v>
      </c>
      <c r="L166" s="121">
        <f t="shared" si="15"/>
        <v>-0.31746031746031744</v>
      </c>
      <c r="M166" s="120">
        <v>161</v>
      </c>
      <c r="N166" s="121">
        <f t="shared" si="16"/>
        <v>-0.25116279069767444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191</v>
      </c>
      <c r="F167" s="121" t="str">
        <f t="shared" si="15"/>
        <v>-</v>
      </c>
      <c r="G167" s="120">
        <v>178</v>
      </c>
      <c r="H167" s="121">
        <f t="shared" si="15"/>
        <v>-6.8062827225130906E-2</v>
      </c>
      <c r="I167" s="120">
        <v>161</v>
      </c>
      <c r="J167" s="121">
        <f t="shared" si="15"/>
        <v>-9.5505617977528101E-2</v>
      </c>
      <c r="K167" s="120">
        <v>70</v>
      </c>
      <c r="L167" s="121">
        <f t="shared" si="15"/>
        <v>-0.56521739130434789</v>
      </c>
      <c r="M167" s="120">
        <v>152</v>
      </c>
      <c r="N167" s="121">
        <f t="shared" si="16"/>
        <v>1.1714285714285713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172</v>
      </c>
      <c r="F168" s="121" t="str">
        <f t="shared" si="15"/>
        <v>-</v>
      </c>
      <c r="G168" s="120">
        <v>122</v>
      </c>
      <c r="H168" s="121">
        <f t="shared" si="15"/>
        <v>-0.29069767441860461</v>
      </c>
      <c r="I168" s="120">
        <v>125</v>
      </c>
      <c r="J168" s="121">
        <f t="shared" si="15"/>
        <v>2.4590163934426146E-2</v>
      </c>
      <c r="K168" s="120">
        <v>70</v>
      </c>
      <c r="L168" s="121">
        <f t="shared" si="15"/>
        <v>-0.43999999999999995</v>
      </c>
      <c r="M168" s="120">
        <v>190</v>
      </c>
      <c r="N168" s="121">
        <f t="shared" si="16"/>
        <v>1.7142857142857144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104</v>
      </c>
      <c r="F169" s="121" t="str">
        <f t="shared" si="15"/>
        <v>-</v>
      </c>
      <c r="G169" s="120">
        <v>166</v>
      </c>
      <c r="H169" s="121">
        <f t="shared" si="15"/>
        <v>0.59615384615384626</v>
      </c>
      <c r="I169" s="120">
        <v>166</v>
      </c>
      <c r="J169" s="121">
        <f t="shared" si="15"/>
        <v>0</v>
      </c>
      <c r="K169" s="120">
        <v>55</v>
      </c>
      <c r="L169" s="121">
        <f t="shared" si="15"/>
        <v>-0.66867469879518071</v>
      </c>
      <c r="M169" s="120">
        <v>281</v>
      </c>
      <c r="N169" s="121">
        <f t="shared" si="16"/>
        <v>4.1090909090909093</v>
      </c>
    </row>
    <row r="170" spans="2:14" x14ac:dyDescent="0.25">
      <c r="B170" s="119" t="s">
        <v>87</v>
      </c>
      <c r="C170" s="120">
        <v>35</v>
      </c>
      <c r="D170" s="121">
        <v>-0.82412060301507539</v>
      </c>
      <c r="E170" s="120">
        <v>213</v>
      </c>
      <c r="F170" s="121">
        <f t="shared" si="15"/>
        <v>5.0857142857142854</v>
      </c>
      <c r="G170" s="120">
        <v>236</v>
      </c>
      <c r="H170" s="121">
        <f t="shared" si="15"/>
        <v>0.107981220657277</v>
      </c>
      <c r="I170" s="120">
        <v>208</v>
      </c>
      <c r="J170" s="121">
        <f t="shared" si="15"/>
        <v>-0.11864406779661019</v>
      </c>
      <c r="K170" s="120">
        <v>228</v>
      </c>
      <c r="L170" s="121">
        <f t="shared" si="15"/>
        <v>9.6153846153846256E-2</v>
      </c>
      <c r="M170" s="120"/>
      <c r="N170" s="121"/>
    </row>
    <row r="171" spans="2:14" x14ac:dyDescent="0.25">
      <c r="B171" s="119" t="s">
        <v>89</v>
      </c>
      <c r="C171" s="120">
        <v>12</v>
      </c>
      <c r="D171" s="121">
        <v>-0.88349514563106801</v>
      </c>
      <c r="E171" s="120">
        <v>99</v>
      </c>
      <c r="F171" s="121">
        <f t="shared" si="15"/>
        <v>7.25</v>
      </c>
      <c r="G171" s="120">
        <v>289</v>
      </c>
      <c r="H171" s="121">
        <f t="shared" si="15"/>
        <v>1.9191919191919191</v>
      </c>
      <c r="I171" s="120">
        <v>156</v>
      </c>
      <c r="J171" s="121">
        <f t="shared" si="15"/>
        <v>-0.46020761245674735</v>
      </c>
      <c r="K171" s="120">
        <v>203</v>
      </c>
      <c r="L171" s="121">
        <f t="shared" si="15"/>
        <v>0.30128205128205132</v>
      </c>
      <c r="M171" s="120"/>
      <c r="N171" s="121"/>
    </row>
    <row r="172" spans="2:14" x14ac:dyDescent="0.25">
      <c r="B172" s="119" t="s">
        <v>91</v>
      </c>
      <c r="C172" s="120">
        <v>8</v>
      </c>
      <c r="D172" s="121">
        <v>-0.91578947368421049</v>
      </c>
      <c r="E172" s="120">
        <v>349</v>
      </c>
      <c r="F172" s="121">
        <f t="shared" si="15"/>
        <v>42.625</v>
      </c>
      <c r="G172" s="120">
        <v>306</v>
      </c>
      <c r="H172" s="121">
        <f t="shared" si="15"/>
        <v>-0.12320916905444124</v>
      </c>
      <c r="I172" s="120">
        <v>295</v>
      </c>
      <c r="J172" s="121">
        <f t="shared" si="15"/>
        <v>-3.5947712418300637E-2</v>
      </c>
      <c r="K172" s="120">
        <v>240</v>
      </c>
      <c r="L172" s="121">
        <f t="shared" si="15"/>
        <v>-0.18644067796610164</v>
      </c>
      <c r="M172" s="120"/>
      <c r="N172" s="121"/>
    </row>
    <row r="173" spans="2:14" x14ac:dyDescent="0.25">
      <c r="B173" s="119" t="s">
        <v>93</v>
      </c>
      <c r="C173" s="120">
        <v>12</v>
      </c>
      <c r="D173" s="121">
        <v>-0.91366906474820142</v>
      </c>
      <c r="E173" s="120">
        <v>154</v>
      </c>
      <c r="F173" s="121">
        <f t="shared" si="15"/>
        <v>11.833333333333334</v>
      </c>
      <c r="G173" s="120">
        <v>256</v>
      </c>
      <c r="H173" s="121">
        <f t="shared" si="15"/>
        <v>0.66233766233766245</v>
      </c>
      <c r="I173" s="120">
        <v>236</v>
      </c>
      <c r="J173" s="121">
        <f t="shared" si="15"/>
        <v>-7.8125E-2</v>
      </c>
      <c r="K173" s="120">
        <v>181</v>
      </c>
      <c r="L173" s="121">
        <f t="shared" si="15"/>
        <v>-0.23305084745762716</v>
      </c>
      <c r="M173" s="120"/>
      <c r="N173" s="121"/>
    </row>
    <row r="174" spans="2:14" x14ac:dyDescent="0.25">
      <c r="B174" s="119" t="s">
        <v>95</v>
      </c>
      <c r="C174" s="120">
        <v>13</v>
      </c>
      <c r="D174" s="121">
        <v>-0.89600000000000002</v>
      </c>
      <c r="E174" s="120">
        <v>105</v>
      </c>
      <c r="F174" s="121">
        <f t="shared" si="15"/>
        <v>7.0769230769230766</v>
      </c>
      <c r="G174" s="120">
        <v>363</v>
      </c>
      <c r="H174" s="121">
        <f t="shared" si="15"/>
        <v>2.4571428571428573</v>
      </c>
      <c r="I174" s="120">
        <v>307</v>
      </c>
      <c r="J174" s="121">
        <f t="shared" si="15"/>
        <v>-0.15426997245179064</v>
      </c>
      <c r="K174" s="120">
        <v>158</v>
      </c>
      <c r="L174" s="121">
        <f t="shared" si="15"/>
        <v>-0.48534201954397393</v>
      </c>
      <c r="M174" s="120"/>
      <c r="N174" s="121"/>
    </row>
    <row r="175" spans="2:14" ht="15.75" x14ac:dyDescent="0.25">
      <c r="B175" s="122" t="s">
        <v>32</v>
      </c>
      <c r="C175" s="123">
        <v>544</v>
      </c>
      <c r="D175" s="124">
        <v>-0.7511436413540713</v>
      </c>
      <c r="E175" s="123">
        <v>1642</v>
      </c>
      <c r="F175" s="124">
        <f t="shared" si="15"/>
        <v>2.0183823529411766</v>
      </c>
      <c r="G175" s="123">
        <v>2746</v>
      </c>
      <c r="H175" s="124">
        <f t="shared" si="15"/>
        <v>0.67235079171741785</v>
      </c>
      <c r="I175" s="123">
        <v>2942</v>
      </c>
      <c r="J175" s="124">
        <f t="shared" si="15"/>
        <v>7.1376547705753746E-2</v>
      </c>
      <c r="K175" s="123">
        <v>2300</v>
      </c>
      <c r="L175" s="124">
        <f t="shared" si="15"/>
        <v>-0.21821889870836164</v>
      </c>
      <c r="M175" s="123">
        <v>1375</v>
      </c>
      <c r="N175" s="124">
        <v>6.5891472868216949E-2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70</v>
      </c>
      <c r="D185" s="121">
        <v>-0.23076923076923073</v>
      </c>
      <c r="E185" s="120">
        <v>18</v>
      </c>
      <c r="F185" s="121">
        <f t="shared" ref="F185:L197" si="17">IFERROR(E185/C185-1,"-")</f>
        <v>-0.74285714285714288</v>
      </c>
      <c r="G185" s="120">
        <v>89</v>
      </c>
      <c r="H185" s="121">
        <f t="shared" si="17"/>
        <v>3.9444444444444446</v>
      </c>
      <c r="I185" s="120">
        <v>76</v>
      </c>
      <c r="J185" s="121">
        <f t="shared" si="17"/>
        <v>-0.1460674157303371</v>
      </c>
      <c r="K185" s="120">
        <v>165</v>
      </c>
      <c r="L185" s="121">
        <f t="shared" si="17"/>
        <v>1.1710526315789473</v>
      </c>
      <c r="M185" s="120">
        <v>109</v>
      </c>
      <c r="N185" s="121">
        <f t="shared" ref="N185:N191" si="18">IFERROR(M185/K185-1,"-")</f>
        <v>-0.33939393939393936</v>
      </c>
    </row>
    <row r="186" spans="1:15" x14ac:dyDescent="0.25">
      <c r="B186" s="119" t="s">
        <v>75</v>
      </c>
      <c r="C186" s="120">
        <v>104</v>
      </c>
      <c r="D186" s="121">
        <v>-7.9646017699115057E-2</v>
      </c>
      <c r="E186" s="120">
        <v>3</v>
      </c>
      <c r="F186" s="121">
        <f t="shared" si="17"/>
        <v>-0.97115384615384615</v>
      </c>
      <c r="G186" s="120">
        <v>106</v>
      </c>
      <c r="H186" s="121">
        <f t="shared" si="17"/>
        <v>34.333333333333336</v>
      </c>
      <c r="I186" s="120">
        <v>66</v>
      </c>
      <c r="J186" s="121">
        <f t="shared" si="17"/>
        <v>-0.37735849056603776</v>
      </c>
      <c r="K186" s="120">
        <v>88</v>
      </c>
      <c r="L186" s="121">
        <f t="shared" si="17"/>
        <v>0.33333333333333326</v>
      </c>
      <c r="M186" s="120">
        <v>124</v>
      </c>
      <c r="N186" s="121">
        <f t="shared" si="18"/>
        <v>0.40909090909090917</v>
      </c>
    </row>
    <row r="187" spans="1:15" x14ac:dyDescent="0.25">
      <c r="B187" s="119" t="s">
        <v>77</v>
      </c>
      <c r="C187" s="120">
        <v>13</v>
      </c>
      <c r="D187" s="121">
        <v>-0.83116883116883122</v>
      </c>
      <c r="E187" s="120">
        <v>17</v>
      </c>
      <c r="F187" s="121">
        <f t="shared" si="17"/>
        <v>0.30769230769230771</v>
      </c>
      <c r="G187" s="120">
        <v>58</v>
      </c>
      <c r="H187" s="121">
        <f t="shared" si="17"/>
        <v>2.4117647058823528</v>
      </c>
      <c r="I187" s="120">
        <v>95</v>
      </c>
      <c r="J187" s="121">
        <f t="shared" si="17"/>
        <v>0.63793103448275867</v>
      </c>
      <c r="K187" s="120">
        <v>82</v>
      </c>
      <c r="L187" s="121">
        <f t="shared" si="17"/>
        <v>-0.13684210526315788</v>
      </c>
      <c r="M187" s="120">
        <v>82</v>
      </c>
      <c r="N187" s="121">
        <f t="shared" si="18"/>
        <v>0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</v>
      </c>
      <c r="F188" s="121" t="str">
        <f t="shared" si="17"/>
        <v>-</v>
      </c>
      <c r="G188" s="120">
        <v>71</v>
      </c>
      <c r="H188" s="121">
        <f t="shared" si="17"/>
        <v>6.8888888888888893</v>
      </c>
      <c r="I188" s="120">
        <v>67</v>
      </c>
      <c r="J188" s="121">
        <f t="shared" si="17"/>
        <v>-5.633802816901412E-2</v>
      </c>
      <c r="K188" s="120">
        <v>45</v>
      </c>
      <c r="L188" s="121">
        <f t="shared" si="17"/>
        <v>-0.32835820895522383</v>
      </c>
      <c r="M188" s="120">
        <v>69</v>
      </c>
      <c r="N188" s="121">
        <f t="shared" si="18"/>
        <v>0.53333333333333344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33</v>
      </c>
      <c r="F189" s="121" t="str">
        <f t="shared" si="17"/>
        <v>-</v>
      </c>
      <c r="G189" s="120">
        <v>20</v>
      </c>
      <c r="H189" s="121">
        <f t="shared" si="17"/>
        <v>-0.39393939393939392</v>
      </c>
      <c r="I189" s="120">
        <v>41</v>
      </c>
      <c r="J189" s="121">
        <f t="shared" si="17"/>
        <v>1.0499999999999998</v>
      </c>
      <c r="K189" s="120">
        <v>7</v>
      </c>
      <c r="L189" s="121">
        <f t="shared" si="17"/>
        <v>-0.82926829268292679</v>
      </c>
      <c r="M189" s="120">
        <v>38</v>
      </c>
      <c r="N189" s="121">
        <f t="shared" si="18"/>
        <v>4.4285714285714288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27</v>
      </c>
      <c r="F190" s="121" t="str">
        <f t="shared" si="17"/>
        <v>-</v>
      </c>
      <c r="G190" s="120">
        <v>41</v>
      </c>
      <c r="H190" s="121">
        <f t="shared" si="17"/>
        <v>0.5185185185185186</v>
      </c>
      <c r="I190" s="120">
        <v>29</v>
      </c>
      <c r="J190" s="121">
        <f t="shared" si="17"/>
        <v>-0.29268292682926833</v>
      </c>
      <c r="K190" s="120">
        <v>7</v>
      </c>
      <c r="L190" s="121">
        <f t="shared" si="17"/>
        <v>-0.75862068965517238</v>
      </c>
      <c r="M190" s="120">
        <v>56</v>
      </c>
      <c r="N190" s="121">
        <f t="shared" si="18"/>
        <v>7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57</v>
      </c>
      <c r="F191" s="121" t="str">
        <f t="shared" si="17"/>
        <v>-</v>
      </c>
      <c r="G191" s="120">
        <v>51</v>
      </c>
      <c r="H191" s="121">
        <f t="shared" si="17"/>
        <v>-0.10526315789473684</v>
      </c>
      <c r="I191" s="120">
        <v>24</v>
      </c>
      <c r="J191" s="121">
        <f t="shared" si="17"/>
        <v>-0.52941176470588236</v>
      </c>
      <c r="K191" s="120">
        <v>5</v>
      </c>
      <c r="L191" s="121">
        <f t="shared" si="17"/>
        <v>-0.79166666666666663</v>
      </c>
      <c r="M191" s="120">
        <v>63</v>
      </c>
      <c r="N191" s="121">
        <f t="shared" si="18"/>
        <v>11.6</v>
      </c>
    </row>
    <row r="192" spans="1:15" x14ac:dyDescent="0.25">
      <c r="B192" s="119" t="s">
        <v>87</v>
      </c>
      <c r="C192" s="120">
        <v>16</v>
      </c>
      <c r="D192" s="121">
        <v>-0.38461538461538458</v>
      </c>
      <c r="E192" s="120">
        <v>34</v>
      </c>
      <c r="F192" s="121">
        <f t="shared" si="17"/>
        <v>1.125</v>
      </c>
      <c r="G192" s="120">
        <v>48</v>
      </c>
      <c r="H192" s="121">
        <f t="shared" si="17"/>
        <v>0.41176470588235303</v>
      </c>
      <c r="I192" s="120">
        <v>57</v>
      </c>
      <c r="J192" s="121">
        <f t="shared" si="17"/>
        <v>0.1875</v>
      </c>
      <c r="K192" s="120">
        <v>40</v>
      </c>
      <c r="L192" s="121">
        <f t="shared" si="17"/>
        <v>-0.29824561403508776</v>
      </c>
      <c r="M192" s="120"/>
      <c r="N192" s="121"/>
    </row>
    <row r="193" spans="2:15" x14ac:dyDescent="0.25">
      <c r="B193" s="119" t="s">
        <v>89</v>
      </c>
      <c r="C193" s="120">
        <v>10</v>
      </c>
      <c r="D193" s="121">
        <v>-0.74358974358974361</v>
      </c>
      <c r="E193" s="120">
        <v>21</v>
      </c>
      <c r="F193" s="121">
        <f t="shared" si="17"/>
        <v>1.1000000000000001</v>
      </c>
      <c r="G193" s="120">
        <v>54</v>
      </c>
      <c r="H193" s="121">
        <f t="shared" si="17"/>
        <v>1.5714285714285716</v>
      </c>
      <c r="I193" s="120">
        <v>18</v>
      </c>
      <c r="J193" s="121">
        <f t="shared" si="17"/>
        <v>-0.66666666666666674</v>
      </c>
      <c r="K193" s="120">
        <v>67</v>
      </c>
      <c r="L193" s="121">
        <f t="shared" si="17"/>
        <v>2.7222222222222223</v>
      </c>
      <c r="M193" s="120"/>
      <c r="N193" s="121"/>
    </row>
    <row r="194" spans="2:15" x14ac:dyDescent="0.25">
      <c r="B194" s="119" t="s">
        <v>91</v>
      </c>
      <c r="C194" s="120">
        <v>4</v>
      </c>
      <c r="D194" s="121">
        <v>-0.90476190476190477</v>
      </c>
      <c r="E194" s="120">
        <v>71</v>
      </c>
      <c r="F194" s="121">
        <f t="shared" si="17"/>
        <v>16.75</v>
      </c>
      <c r="G194" s="120">
        <v>12</v>
      </c>
      <c r="H194" s="121">
        <f t="shared" si="17"/>
        <v>-0.83098591549295775</v>
      </c>
      <c r="I194" s="120">
        <v>75</v>
      </c>
      <c r="J194" s="121">
        <f t="shared" si="17"/>
        <v>5.25</v>
      </c>
      <c r="K194" s="120">
        <v>87</v>
      </c>
      <c r="L194" s="121">
        <f t="shared" si="17"/>
        <v>0.15999999999999992</v>
      </c>
      <c r="M194" s="120"/>
      <c r="N194" s="121"/>
    </row>
    <row r="195" spans="2:15" x14ac:dyDescent="0.25">
      <c r="B195" s="119" t="s">
        <v>93</v>
      </c>
      <c r="C195" s="120">
        <v>4</v>
      </c>
      <c r="D195" s="121">
        <v>-0.9452054794520548</v>
      </c>
      <c r="E195" s="120">
        <v>133</v>
      </c>
      <c r="F195" s="121">
        <f t="shared" si="17"/>
        <v>32.25</v>
      </c>
      <c r="G195" s="120">
        <v>44</v>
      </c>
      <c r="H195" s="121">
        <f t="shared" si="17"/>
        <v>-0.66917293233082709</v>
      </c>
      <c r="I195" s="120">
        <v>69</v>
      </c>
      <c r="J195" s="121">
        <f t="shared" si="17"/>
        <v>0.56818181818181812</v>
      </c>
      <c r="K195" s="120">
        <v>98</v>
      </c>
      <c r="L195" s="121">
        <f t="shared" si="17"/>
        <v>0.42028985507246386</v>
      </c>
      <c r="M195" s="120"/>
      <c r="N195" s="121"/>
    </row>
    <row r="196" spans="2:15" x14ac:dyDescent="0.25">
      <c r="B196" s="119" t="s">
        <v>95</v>
      </c>
      <c r="C196" s="120">
        <v>6</v>
      </c>
      <c r="D196" s="121">
        <v>-0.76</v>
      </c>
      <c r="E196" s="120">
        <v>53</v>
      </c>
      <c r="F196" s="121">
        <f t="shared" si="17"/>
        <v>7.8333333333333339</v>
      </c>
      <c r="G196" s="120">
        <v>63</v>
      </c>
      <c r="H196" s="121">
        <f t="shared" si="17"/>
        <v>0.18867924528301883</v>
      </c>
      <c r="I196" s="120">
        <v>92</v>
      </c>
      <c r="J196" s="121">
        <f t="shared" si="17"/>
        <v>0.46031746031746024</v>
      </c>
      <c r="K196" s="120">
        <v>119</v>
      </c>
      <c r="L196" s="121">
        <f t="shared" si="17"/>
        <v>0.29347826086956519</v>
      </c>
      <c r="M196" s="120"/>
      <c r="N196" s="121"/>
    </row>
    <row r="197" spans="2:15" ht="15.75" x14ac:dyDescent="0.25">
      <c r="B197" s="122" t="s">
        <v>32</v>
      </c>
      <c r="C197" s="123">
        <v>229</v>
      </c>
      <c r="D197" s="124">
        <v>-0.66618075801749277</v>
      </c>
      <c r="E197" s="123">
        <v>476</v>
      </c>
      <c r="F197" s="124">
        <f t="shared" si="17"/>
        <v>1.0786026200873362</v>
      </c>
      <c r="G197" s="123">
        <v>657</v>
      </c>
      <c r="H197" s="124">
        <f t="shared" si="17"/>
        <v>0.38025210084033612</v>
      </c>
      <c r="I197" s="123">
        <v>709</v>
      </c>
      <c r="J197" s="124">
        <f t="shared" si="17"/>
        <v>7.9147640791476404E-2</v>
      </c>
      <c r="K197" s="123">
        <v>810</v>
      </c>
      <c r="L197" s="124">
        <f t="shared" si="17"/>
        <v>0.14245416078984485</v>
      </c>
      <c r="M197" s="123">
        <v>541</v>
      </c>
      <c r="N197" s="124">
        <v>0.35588972431077703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86</v>
      </c>
      <c r="D207" s="121">
        <v>-0.40277777777777779</v>
      </c>
      <c r="E207" s="120">
        <v>14</v>
      </c>
      <c r="F207" s="121">
        <f t="shared" ref="F207:L219" si="19">IFERROR(E207/C207-1,"-")</f>
        <v>-0.83720930232558133</v>
      </c>
      <c r="G207" s="120">
        <v>98</v>
      </c>
      <c r="H207" s="121">
        <f t="shared" si="19"/>
        <v>6</v>
      </c>
      <c r="I207" s="120">
        <v>80</v>
      </c>
      <c r="J207" s="121">
        <f t="shared" si="19"/>
        <v>-0.18367346938775508</v>
      </c>
      <c r="K207" s="120">
        <v>132</v>
      </c>
      <c r="L207" s="121">
        <f t="shared" si="19"/>
        <v>0.64999999999999991</v>
      </c>
      <c r="M207" s="120">
        <v>141</v>
      </c>
      <c r="N207" s="121">
        <f t="shared" ref="N207:N213" si="20">IFERROR(M207/K207-1,"-")</f>
        <v>6.8181818181818121E-2</v>
      </c>
    </row>
    <row r="208" spans="2:15" x14ac:dyDescent="0.25">
      <c r="B208" s="119" t="s">
        <v>75</v>
      </c>
      <c r="C208" s="120">
        <v>127</v>
      </c>
      <c r="D208" s="121">
        <v>1.081967213114754</v>
      </c>
      <c r="E208" s="120">
        <v>3</v>
      </c>
      <c r="F208" s="121">
        <f t="shared" si="19"/>
        <v>-0.97637795275590555</v>
      </c>
      <c r="G208" s="120">
        <v>109</v>
      </c>
      <c r="H208" s="121">
        <f t="shared" si="19"/>
        <v>35.333333333333336</v>
      </c>
      <c r="I208" s="120">
        <v>75</v>
      </c>
      <c r="J208" s="121">
        <f t="shared" si="19"/>
        <v>-0.31192660550458717</v>
      </c>
      <c r="K208" s="120">
        <v>156</v>
      </c>
      <c r="L208" s="121">
        <f t="shared" si="19"/>
        <v>1.08</v>
      </c>
      <c r="M208" s="120">
        <v>99</v>
      </c>
      <c r="N208" s="121">
        <f t="shared" si="20"/>
        <v>-0.36538461538461542</v>
      </c>
    </row>
    <row r="209" spans="2:15" x14ac:dyDescent="0.25">
      <c r="B209" s="119" t="s">
        <v>77</v>
      </c>
      <c r="C209" s="120">
        <v>5</v>
      </c>
      <c r="D209" s="121">
        <v>-0.94845360824742264</v>
      </c>
      <c r="E209" s="120">
        <v>7</v>
      </c>
      <c r="F209" s="121">
        <f t="shared" si="19"/>
        <v>0.39999999999999991</v>
      </c>
      <c r="G209" s="120">
        <v>66</v>
      </c>
      <c r="H209" s="121">
        <f t="shared" si="19"/>
        <v>8.4285714285714288</v>
      </c>
      <c r="I209" s="120">
        <v>92</v>
      </c>
      <c r="J209" s="121">
        <f t="shared" si="19"/>
        <v>0.39393939393939403</v>
      </c>
      <c r="K209" s="120">
        <v>133</v>
      </c>
      <c r="L209" s="121">
        <f t="shared" si="19"/>
        <v>0.44565217391304346</v>
      </c>
      <c r="M209" s="120">
        <v>109</v>
      </c>
      <c r="N209" s="121">
        <f t="shared" si="20"/>
        <v>-0.18045112781954886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</v>
      </c>
      <c r="F210" s="121" t="str">
        <f t="shared" si="19"/>
        <v>-</v>
      </c>
      <c r="G210" s="120">
        <v>50</v>
      </c>
      <c r="H210" s="121">
        <f t="shared" si="19"/>
        <v>4.5555555555555554</v>
      </c>
      <c r="I210" s="120">
        <v>61</v>
      </c>
      <c r="J210" s="121">
        <f t="shared" si="19"/>
        <v>0.21999999999999997</v>
      </c>
      <c r="K210" s="120">
        <v>104</v>
      </c>
      <c r="L210" s="121">
        <f t="shared" si="19"/>
        <v>0.70491803278688514</v>
      </c>
      <c r="M210" s="120">
        <v>59</v>
      </c>
      <c r="N210" s="121">
        <f t="shared" si="20"/>
        <v>-0.43269230769230771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22</v>
      </c>
      <c r="F211" s="121" t="str">
        <f t="shared" si="19"/>
        <v>-</v>
      </c>
      <c r="G211" s="120">
        <v>52</v>
      </c>
      <c r="H211" s="121">
        <f t="shared" si="19"/>
        <v>1.3636363636363638</v>
      </c>
      <c r="I211" s="120">
        <v>23</v>
      </c>
      <c r="J211" s="121">
        <f t="shared" si="19"/>
        <v>-0.55769230769230771</v>
      </c>
      <c r="K211" s="120">
        <v>12</v>
      </c>
      <c r="L211" s="121">
        <f t="shared" si="19"/>
        <v>-0.47826086956521741</v>
      </c>
      <c r="M211" s="120">
        <v>39</v>
      </c>
      <c r="N211" s="121">
        <f t="shared" si="20"/>
        <v>2.25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24</v>
      </c>
      <c r="F212" s="121" t="str">
        <f t="shared" si="19"/>
        <v>-</v>
      </c>
      <c r="G212" s="120">
        <v>45</v>
      </c>
      <c r="H212" s="121">
        <f t="shared" si="19"/>
        <v>0.875</v>
      </c>
      <c r="I212" s="120">
        <v>30</v>
      </c>
      <c r="J212" s="121">
        <f t="shared" si="19"/>
        <v>-0.33333333333333337</v>
      </c>
      <c r="K212" s="120">
        <v>13</v>
      </c>
      <c r="L212" s="121">
        <f t="shared" si="19"/>
        <v>-0.56666666666666665</v>
      </c>
      <c r="M212" s="120">
        <v>90</v>
      </c>
      <c r="N212" s="121">
        <f t="shared" si="20"/>
        <v>5.9230769230769234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30</v>
      </c>
      <c r="F213" s="121" t="str">
        <f t="shared" si="19"/>
        <v>-</v>
      </c>
      <c r="G213" s="120">
        <v>71</v>
      </c>
      <c r="H213" s="121">
        <f t="shared" si="19"/>
        <v>1.3666666666666667</v>
      </c>
      <c r="I213" s="120">
        <v>39</v>
      </c>
      <c r="J213" s="121">
        <f t="shared" si="19"/>
        <v>-0.45070422535211263</v>
      </c>
      <c r="K213" s="120">
        <v>41</v>
      </c>
      <c r="L213" s="121">
        <f t="shared" si="19"/>
        <v>5.1282051282051322E-2</v>
      </c>
      <c r="M213" s="120">
        <v>57</v>
      </c>
      <c r="N213" s="121">
        <f t="shared" si="20"/>
        <v>0.39024390243902429</v>
      </c>
    </row>
    <row r="214" spans="2:15" x14ac:dyDescent="0.25">
      <c r="B214" s="119" t="s">
        <v>87</v>
      </c>
      <c r="C214" s="120">
        <v>25</v>
      </c>
      <c r="D214" s="121">
        <v>-0.609375</v>
      </c>
      <c r="E214" s="120">
        <v>39</v>
      </c>
      <c r="F214" s="121">
        <f t="shared" si="19"/>
        <v>0.56000000000000005</v>
      </c>
      <c r="G214" s="120">
        <v>67</v>
      </c>
      <c r="H214" s="121">
        <f t="shared" si="19"/>
        <v>0.71794871794871784</v>
      </c>
      <c r="I214" s="120">
        <v>25</v>
      </c>
      <c r="J214" s="121">
        <f t="shared" si="19"/>
        <v>-0.62686567164179108</v>
      </c>
      <c r="K214" s="120">
        <v>103</v>
      </c>
      <c r="L214" s="121">
        <f t="shared" si="19"/>
        <v>3.12</v>
      </c>
      <c r="M214" s="120"/>
      <c r="N214" s="121"/>
    </row>
    <row r="215" spans="2:15" x14ac:dyDescent="0.25">
      <c r="B215" s="119" t="s">
        <v>89</v>
      </c>
      <c r="C215" s="120">
        <v>0</v>
      </c>
      <c r="D215" s="121">
        <v>-1</v>
      </c>
      <c r="E215" s="120">
        <v>48</v>
      </c>
      <c r="F215" s="121" t="str">
        <f t="shared" si="19"/>
        <v>-</v>
      </c>
      <c r="G215" s="120">
        <v>47</v>
      </c>
      <c r="H215" s="121">
        <f t="shared" si="19"/>
        <v>-2.083333333333337E-2</v>
      </c>
      <c r="I215" s="120">
        <v>36</v>
      </c>
      <c r="J215" s="121">
        <f t="shared" si="19"/>
        <v>-0.23404255319148937</v>
      </c>
      <c r="K215" s="120">
        <v>77</v>
      </c>
      <c r="L215" s="121">
        <f t="shared" si="19"/>
        <v>1.1388888888888888</v>
      </c>
      <c r="M215" s="120"/>
      <c r="N215" s="121"/>
    </row>
    <row r="216" spans="2:15" x14ac:dyDescent="0.25">
      <c r="B216" s="119" t="s">
        <v>91</v>
      </c>
      <c r="C216" s="120">
        <v>4</v>
      </c>
      <c r="D216" s="121">
        <v>-0.93103448275862066</v>
      </c>
      <c r="E216" s="120">
        <v>55</v>
      </c>
      <c r="F216" s="121">
        <f t="shared" si="19"/>
        <v>12.75</v>
      </c>
      <c r="G216" s="120">
        <v>106</v>
      </c>
      <c r="H216" s="121">
        <f t="shared" si="19"/>
        <v>0.92727272727272725</v>
      </c>
      <c r="I216" s="120">
        <v>135</v>
      </c>
      <c r="J216" s="121">
        <f t="shared" si="19"/>
        <v>0.27358490566037741</v>
      </c>
      <c r="K216" s="120">
        <v>99</v>
      </c>
      <c r="L216" s="121">
        <f t="shared" si="19"/>
        <v>-0.26666666666666672</v>
      </c>
      <c r="M216" s="120"/>
      <c r="N216" s="121"/>
    </row>
    <row r="217" spans="2:15" x14ac:dyDescent="0.25">
      <c r="B217" s="119" t="s">
        <v>93</v>
      </c>
      <c r="C217" s="120">
        <v>2</v>
      </c>
      <c r="D217" s="121">
        <v>-0.9555555555555556</v>
      </c>
      <c r="E217" s="120">
        <v>62</v>
      </c>
      <c r="F217" s="121">
        <f t="shared" si="19"/>
        <v>30</v>
      </c>
      <c r="G217" s="120">
        <v>95</v>
      </c>
      <c r="H217" s="121">
        <f t="shared" si="19"/>
        <v>0.532258064516129</v>
      </c>
      <c r="I217" s="120">
        <v>145</v>
      </c>
      <c r="J217" s="121">
        <f t="shared" si="19"/>
        <v>0.52631578947368429</v>
      </c>
      <c r="K217" s="120">
        <v>110</v>
      </c>
      <c r="L217" s="121">
        <f t="shared" si="19"/>
        <v>-0.24137931034482762</v>
      </c>
      <c r="M217" s="120"/>
      <c r="N217" s="121"/>
    </row>
    <row r="218" spans="2:15" x14ac:dyDescent="0.25">
      <c r="B218" s="119" t="s">
        <v>95</v>
      </c>
      <c r="C218" s="120">
        <v>23</v>
      </c>
      <c r="D218" s="121">
        <v>-0.5</v>
      </c>
      <c r="E218" s="120">
        <v>64</v>
      </c>
      <c r="F218" s="121">
        <f t="shared" si="19"/>
        <v>1.7826086956521738</v>
      </c>
      <c r="G218" s="120">
        <v>62</v>
      </c>
      <c r="H218" s="121">
        <f t="shared" si="19"/>
        <v>-3.125E-2</v>
      </c>
      <c r="I218" s="120">
        <v>91</v>
      </c>
      <c r="J218" s="121">
        <f t="shared" si="19"/>
        <v>0.467741935483871</v>
      </c>
      <c r="K218" s="120">
        <v>113</v>
      </c>
      <c r="L218" s="121">
        <f t="shared" si="19"/>
        <v>0.24175824175824179</v>
      </c>
      <c r="M218" s="120"/>
      <c r="N218" s="121"/>
    </row>
    <row r="219" spans="2:15" ht="15.75" x14ac:dyDescent="0.25">
      <c r="B219" s="122" t="s">
        <v>32</v>
      </c>
      <c r="C219" s="123">
        <v>284</v>
      </c>
      <c r="D219" s="124">
        <v>-0.61149110807113538</v>
      </c>
      <c r="E219" s="123">
        <v>377</v>
      </c>
      <c r="F219" s="124">
        <f t="shared" si="19"/>
        <v>0.32746478873239426</v>
      </c>
      <c r="G219" s="123">
        <v>868</v>
      </c>
      <c r="H219" s="124">
        <f t="shared" si="19"/>
        <v>1.3023872679045092</v>
      </c>
      <c r="I219" s="123">
        <v>832</v>
      </c>
      <c r="J219" s="124">
        <f t="shared" si="19"/>
        <v>-4.1474654377880227E-2</v>
      </c>
      <c r="K219" s="123">
        <v>1093</v>
      </c>
      <c r="L219" s="124">
        <f t="shared" si="19"/>
        <v>0.31370192307692313</v>
      </c>
      <c r="M219" s="123">
        <v>594</v>
      </c>
      <c r="N219" s="124">
        <v>5.0761421319795996E-3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70</v>
      </c>
      <c r="D229" s="121">
        <v>-0.23076923076923073</v>
      </c>
      <c r="E229" s="120">
        <v>18</v>
      </c>
      <c r="F229" s="121">
        <f t="shared" ref="F229:L241" si="21">IFERROR(E229/C229-1,"-")</f>
        <v>-0.74285714285714288</v>
      </c>
      <c r="G229" s="120">
        <v>89</v>
      </c>
      <c r="H229" s="121">
        <f t="shared" si="21"/>
        <v>3.9444444444444446</v>
      </c>
      <c r="I229" s="120">
        <v>76</v>
      </c>
      <c r="J229" s="121">
        <f t="shared" si="21"/>
        <v>-0.1460674157303371</v>
      </c>
      <c r="K229" s="120">
        <v>165</v>
      </c>
      <c r="L229" s="121">
        <f t="shared" si="21"/>
        <v>1.1710526315789473</v>
      </c>
      <c r="M229" s="120">
        <v>109</v>
      </c>
      <c r="N229" s="121">
        <f t="shared" ref="N229:N235" si="22">IFERROR(M229/K229-1,"-")</f>
        <v>-0.33939393939393936</v>
      </c>
    </row>
    <row r="230" spans="2:15" x14ac:dyDescent="0.25">
      <c r="B230" s="119" t="s">
        <v>75</v>
      </c>
      <c r="C230" s="120">
        <v>104</v>
      </c>
      <c r="D230" s="121">
        <v>-7.9646017699115057E-2</v>
      </c>
      <c r="E230" s="120">
        <v>3</v>
      </c>
      <c r="F230" s="121">
        <f t="shared" si="21"/>
        <v>-0.97115384615384615</v>
      </c>
      <c r="G230" s="120">
        <v>106</v>
      </c>
      <c r="H230" s="121">
        <f t="shared" si="21"/>
        <v>34.333333333333336</v>
      </c>
      <c r="I230" s="120">
        <v>66</v>
      </c>
      <c r="J230" s="121">
        <f t="shared" si="21"/>
        <v>-0.37735849056603776</v>
      </c>
      <c r="K230" s="120">
        <v>88</v>
      </c>
      <c r="L230" s="121">
        <f t="shared" si="21"/>
        <v>0.33333333333333326</v>
      </c>
      <c r="M230" s="120">
        <v>124</v>
      </c>
      <c r="N230" s="121">
        <f t="shared" si="22"/>
        <v>0.40909090909090917</v>
      </c>
    </row>
    <row r="231" spans="2:15" x14ac:dyDescent="0.25">
      <c r="B231" s="119" t="s">
        <v>77</v>
      </c>
      <c r="C231" s="120">
        <v>13</v>
      </c>
      <c r="D231" s="121">
        <v>-0.83116883116883122</v>
      </c>
      <c r="E231" s="120">
        <v>17</v>
      </c>
      <c r="F231" s="121">
        <f t="shared" si="21"/>
        <v>0.30769230769230771</v>
      </c>
      <c r="G231" s="120">
        <v>58</v>
      </c>
      <c r="H231" s="121">
        <f t="shared" si="21"/>
        <v>2.4117647058823528</v>
      </c>
      <c r="I231" s="120">
        <v>95</v>
      </c>
      <c r="J231" s="121">
        <f t="shared" si="21"/>
        <v>0.63793103448275867</v>
      </c>
      <c r="K231" s="120">
        <v>82</v>
      </c>
      <c r="L231" s="121">
        <f t="shared" si="21"/>
        <v>-0.13684210526315788</v>
      </c>
      <c r="M231" s="120">
        <v>82</v>
      </c>
      <c r="N231" s="121">
        <f t="shared" si="22"/>
        <v>0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9</v>
      </c>
      <c r="F232" s="121" t="str">
        <f t="shared" si="21"/>
        <v>-</v>
      </c>
      <c r="G232" s="120">
        <v>71</v>
      </c>
      <c r="H232" s="121">
        <f t="shared" si="21"/>
        <v>6.8888888888888893</v>
      </c>
      <c r="I232" s="120">
        <v>67</v>
      </c>
      <c r="J232" s="121">
        <f t="shared" si="21"/>
        <v>-5.633802816901412E-2</v>
      </c>
      <c r="K232" s="120">
        <v>45</v>
      </c>
      <c r="L232" s="121">
        <f t="shared" si="21"/>
        <v>-0.32835820895522383</v>
      </c>
      <c r="M232" s="120">
        <v>69</v>
      </c>
      <c r="N232" s="121">
        <f t="shared" si="22"/>
        <v>0.53333333333333344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33</v>
      </c>
      <c r="F233" s="121" t="str">
        <f t="shared" si="21"/>
        <v>-</v>
      </c>
      <c r="G233" s="120">
        <v>20</v>
      </c>
      <c r="H233" s="121">
        <f t="shared" si="21"/>
        <v>-0.39393939393939392</v>
      </c>
      <c r="I233" s="120">
        <v>41</v>
      </c>
      <c r="J233" s="121">
        <f t="shared" si="21"/>
        <v>1.0499999999999998</v>
      </c>
      <c r="K233" s="120">
        <v>7</v>
      </c>
      <c r="L233" s="121">
        <f t="shared" si="21"/>
        <v>-0.82926829268292679</v>
      </c>
      <c r="M233" s="120">
        <v>38</v>
      </c>
      <c r="N233" s="121">
        <f t="shared" si="22"/>
        <v>4.4285714285714288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27</v>
      </c>
      <c r="F234" s="121" t="str">
        <f t="shared" si="21"/>
        <v>-</v>
      </c>
      <c r="G234" s="120">
        <v>41</v>
      </c>
      <c r="H234" s="121">
        <f t="shared" si="21"/>
        <v>0.5185185185185186</v>
      </c>
      <c r="I234" s="120">
        <v>29</v>
      </c>
      <c r="J234" s="121">
        <f t="shared" si="21"/>
        <v>-0.29268292682926833</v>
      </c>
      <c r="K234" s="120">
        <v>7</v>
      </c>
      <c r="L234" s="121">
        <f t="shared" si="21"/>
        <v>-0.75862068965517238</v>
      </c>
      <c r="M234" s="120">
        <v>56</v>
      </c>
      <c r="N234" s="121">
        <f t="shared" si="22"/>
        <v>7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57</v>
      </c>
      <c r="F235" s="121" t="str">
        <f t="shared" si="21"/>
        <v>-</v>
      </c>
      <c r="G235" s="120">
        <v>51</v>
      </c>
      <c r="H235" s="121">
        <f t="shared" si="21"/>
        <v>-0.10526315789473684</v>
      </c>
      <c r="I235" s="120">
        <v>24</v>
      </c>
      <c r="J235" s="121">
        <f t="shared" si="21"/>
        <v>-0.52941176470588236</v>
      </c>
      <c r="K235" s="120">
        <v>5</v>
      </c>
      <c r="L235" s="121">
        <f t="shared" si="21"/>
        <v>-0.79166666666666663</v>
      </c>
      <c r="M235" s="120">
        <v>63</v>
      </c>
      <c r="N235" s="121">
        <f t="shared" si="22"/>
        <v>11.6</v>
      </c>
    </row>
    <row r="236" spans="2:15" x14ac:dyDescent="0.25">
      <c r="B236" s="119" t="s">
        <v>87</v>
      </c>
      <c r="C236" s="120">
        <v>16</v>
      </c>
      <c r="D236" s="121">
        <v>-0.38461538461538458</v>
      </c>
      <c r="E236" s="120">
        <v>34</v>
      </c>
      <c r="F236" s="121">
        <f t="shared" si="21"/>
        <v>1.125</v>
      </c>
      <c r="G236" s="120">
        <v>48</v>
      </c>
      <c r="H236" s="121">
        <f t="shared" si="21"/>
        <v>0.41176470588235303</v>
      </c>
      <c r="I236" s="120">
        <v>57</v>
      </c>
      <c r="J236" s="121">
        <f t="shared" si="21"/>
        <v>0.1875</v>
      </c>
      <c r="K236" s="120">
        <v>40</v>
      </c>
      <c r="L236" s="121">
        <f t="shared" si="21"/>
        <v>-0.29824561403508776</v>
      </c>
      <c r="M236" s="120"/>
      <c r="N236" s="121"/>
    </row>
    <row r="237" spans="2:15" x14ac:dyDescent="0.25">
      <c r="B237" s="119" t="s">
        <v>89</v>
      </c>
      <c r="C237" s="120">
        <v>10</v>
      </c>
      <c r="D237" s="121">
        <v>-0.74358974358974361</v>
      </c>
      <c r="E237" s="120">
        <v>21</v>
      </c>
      <c r="F237" s="121">
        <f t="shared" si="21"/>
        <v>1.1000000000000001</v>
      </c>
      <c r="G237" s="120">
        <v>54</v>
      </c>
      <c r="H237" s="121">
        <f t="shared" si="21"/>
        <v>1.5714285714285716</v>
      </c>
      <c r="I237" s="120">
        <v>18</v>
      </c>
      <c r="J237" s="121">
        <f t="shared" si="21"/>
        <v>-0.66666666666666674</v>
      </c>
      <c r="K237" s="120">
        <v>67</v>
      </c>
      <c r="L237" s="121">
        <f t="shared" si="21"/>
        <v>2.7222222222222223</v>
      </c>
      <c r="M237" s="120"/>
      <c r="N237" s="121"/>
    </row>
    <row r="238" spans="2:15" x14ac:dyDescent="0.25">
      <c r="B238" s="119" t="s">
        <v>91</v>
      </c>
      <c r="C238" s="120">
        <v>4</v>
      </c>
      <c r="D238" s="121">
        <v>-0.90476190476190477</v>
      </c>
      <c r="E238" s="120">
        <v>71</v>
      </c>
      <c r="F238" s="121">
        <f t="shared" si="21"/>
        <v>16.75</v>
      </c>
      <c r="G238" s="120">
        <v>12</v>
      </c>
      <c r="H238" s="121">
        <f t="shared" si="21"/>
        <v>-0.83098591549295775</v>
      </c>
      <c r="I238" s="120">
        <v>75</v>
      </c>
      <c r="J238" s="121">
        <f t="shared" si="21"/>
        <v>5.25</v>
      </c>
      <c r="K238" s="120">
        <v>87</v>
      </c>
      <c r="L238" s="121">
        <f t="shared" si="21"/>
        <v>0.15999999999999992</v>
      </c>
      <c r="M238" s="120"/>
      <c r="N238" s="121"/>
    </row>
    <row r="239" spans="2:15" x14ac:dyDescent="0.25">
      <c r="B239" s="119" t="s">
        <v>93</v>
      </c>
      <c r="C239" s="120">
        <v>4</v>
      </c>
      <c r="D239" s="121">
        <v>-0.9452054794520548</v>
      </c>
      <c r="E239" s="120">
        <v>133</v>
      </c>
      <c r="F239" s="121">
        <f t="shared" si="21"/>
        <v>32.25</v>
      </c>
      <c r="G239" s="120">
        <v>44</v>
      </c>
      <c r="H239" s="121">
        <f t="shared" si="21"/>
        <v>-0.66917293233082709</v>
      </c>
      <c r="I239" s="120">
        <v>69</v>
      </c>
      <c r="J239" s="121">
        <f t="shared" si="21"/>
        <v>0.56818181818181812</v>
      </c>
      <c r="K239" s="120">
        <v>98</v>
      </c>
      <c r="L239" s="121">
        <f t="shared" si="21"/>
        <v>0.42028985507246386</v>
      </c>
      <c r="M239" s="120"/>
      <c r="N239" s="121"/>
    </row>
    <row r="240" spans="2:15" x14ac:dyDescent="0.25">
      <c r="B240" s="119" t="s">
        <v>95</v>
      </c>
      <c r="C240" s="120">
        <v>6</v>
      </c>
      <c r="D240" s="121">
        <v>-0.76</v>
      </c>
      <c r="E240" s="120">
        <v>53</v>
      </c>
      <c r="F240" s="121">
        <f t="shared" si="21"/>
        <v>7.8333333333333339</v>
      </c>
      <c r="G240" s="120">
        <v>63</v>
      </c>
      <c r="H240" s="121">
        <f t="shared" si="21"/>
        <v>0.18867924528301883</v>
      </c>
      <c r="I240" s="120">
        <v>92</v>
      </c>
      <c r="J240" s="121">
        <f t="shared" si="21"/>
        <v>0.46031746031746024</v>
      </c>
      <c r="K240" s="120">
        <v>119</v>
      </c>
      <c r="L240" s="121">
        <f t="shared" si="21"/>
        <v>0.29347826086956519</v>
      </c>
      <c r="M240" s="120"/>
      <c r="N240" s="121"/>
    </row>
    <row r="241" spans="2:15" ht="15.75" x14ac:dyDescent="0.25">
      <c r="B241" s="122" t="s">
        <v>32</v>
      </c>
      <c r="C241" s="123">
        <v>229</v>
      </c>
      <c r="D241" s="124">
        <v>-0.66618075801749277</v>
      </c>
      <c r="E241" s="123">
        <v>476</v>
      </c>
      <c r="F241" s="124">
        <f t="shared" si="21"/>
        <v>1.0786026200873362</v>
      </c>
      <c r="G241" s="123">
        <v>657</v>
      </c>
      <c r="H241" s="124">
        <f t="shared" si="21"/>
        <v>0.38025210084033612</v>
      </c>
      <c r="I241" s="123">
        <v>709</v>
      </c>
      <c r="J241" s="124">
        <f t="shared" si="21"/>
        <v>7.9147640791476404E-2</v>
      </c>
      <c r="K241" s="123">
        <v>810</v>
      </c>
      <c r="L241" s="124">
        <f t="shared" si="21"/>
        <v>0.14245416078984485</v>
      </c>
      <c r="M241" s="123">
        <v>541</v>
      </c>
      <c r="N241" s="124">
        <v>0.35588972431077703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82</v>
      </c>
      <c r="D251" s="121">
        <v>-0.13684210526315788</v>
      </c>
      <c r="E251" s="120">
        <v>3</v>
      </c>
      <c r="F251" s="121">
        <f t="shared" ref="F251:L263" si="23">IFERROR(E251/C251-1,"-")</f>
        <v>-0.96341463414634143</v>
      </c>
      <c r="G251" s="120">
        <v>13</v>
      </c>
      <c r="H251" s="121">
        <f t="shared" si="23"/>
        <v>3.333333333333333</v>
      </c>
      <c r="I251" s="120">
        <v>52</v>
      </c>
      <c r="J251" s="121">
        <f t="shared" si="23"/>
        <v>3</v>
      </c>
      <c r="K251" s="120">
        <v>31</v>
      </c>
      <c r="L251" s="121">
        <f t="shared" si="23"/>
        <v>-0.40384615384615385</v>
      </c>
      <c r="M251" s="120">
        <v>38</v>
      </c>
      <c r="N251" s="121">
        <f t="shared" ref="N251:N257" si="24">IFERROR(M251/K251-1,"-")</f>
        <v>0.22580645161290325</v>
      </c>
    </row>
    <row r="252" spans="2:15" x14ac:dyDescent="0.25">
      <c r="B252" s="119" t="s">
        <v>75</v>
      </c>
      <c r="C252" s="120">
        <v>31</v>
      </c>
      <c r="D252" s="121">
        <v>0.10714285714285721</v>
      </c>
      <c r="E252" s="120">
        <v>0</v>
      </c>
      <c r="F252" s="121">
        <f t="shared" si="23"/>
        <v>-1</v>
      </c>
      <c r="G252" s="120">
        <v>11</v>
      </c>
      <c r="H252" s="121" t="str">
        <f t="shared" si="23"/>
        <v>-</v>
      </c>
      <c r="I252" s="120">
        <v>47</v>
      </c>
      <c r="J252" s="121">
        <f t="shared" si="23"/>
        <v>3.2727272727272725</v>
      </c>
      <c r="K252" s="120">
        <v>26</v>
      </c>
      <c r="L252" s="121">
        <f t="shared" si="23"/>
        <v>-0.44680851063829785</v>
      </c>
      <c r="M252" s="120">
        <v>76</v>
      </c>
      <c r="N252" s="121">
        <f t="shared" si="24"/>
        <v>1.9230769230769229</v>
      </c>
    </row>
    <row r="253" spans="2:15" x14ac:dyDescent="0.25">
      <c r="B253" s="119" t="s">
        <v>77</v>
      </c>
      <c r="C253" s="120">
        <v>23</v>
      </c>
      <c r="D253" s="121">
        <v>-0.2068965517241379</v>
      </c>
      <c r="E253" s="120">
        <v>8</v>
      </c>
      <c r="F253" s="121">
        <f t="shared" si="23"/>
        <v>-0.65217391304347827</v>
      </c>
      <c r="G253" s="120">
        <v>15</v>
      </c>
      <c r="H253" s="121">
        <f t="shared" si="23"/>
        <v>0.875</v>
      </c>
      <c r="I253" s="120">
        <v>32</v>
      </c>
      <c r="J253" s="121">
        <f t="shared" si="23"/>
        <v>1.1333333333333333</v>
      </c>
      <c r="K253" s="120">
        <v>19</v>
      </c>
      <c r="L253" s="121">
        <f t="shared" si="23"/>
        <v>-0.40625</v>
      </c>
      <c r="M253" s="120">
        <v>31</v>
      </c>
      <c r="N253" s="121">
        <f t="shared" si="24"/>
        <v>0.63157894736842102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6</v>
      </c>
      <c r="F254" s="121" t="str">
        <f t="shared" si="23"/>
        <v>-</v>
      </c>
      <c r="G254" s="120">
        <v>3</v>
      </c>
      <c r="H254" s="121">
        <f t="shared" si="23"/>
        <v>-0.5</v>
      </c>
      <c r="I254" s="120">
        <v>14</v>
      </c>
      <c r="J254" s="121">
        <f t="shared" si="23"/>
        <v>3.666666666666667</v>
      </c>
      <c r="K254" s="120">
        <v>2</v>
      </c>
      <c r="L254" s="121">
        <f t="shared" si="23"/>
        <v>-0.85714285714285721</v>
      </c>
      <c r="M254" s="120">
        <v>16</v>
      </c>
      <c r="N254" s="121">
        <f t="shared" si="24"/>
        <v>7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5</v>
      </c>
      <c r="F255" s="121" t="str">
        <f t="shared" si="23"/>
        <v>-</v>
      </c>
      <c r="G255" s="120">
        <v>2</v>
      </c>
      <c r="H255" s="121">
        <f t="shared" si="23"/>
        <v>-0.6</v>
      </c>
      <c r="I255" s="120">
        <v>4</v>
      </c>
      <c r="J255" s="121">
        <f t="shared" si="23"/>
        <v>1</v>
      </c>
      <c r="K255" s="120">
        <v>0</v>
      </c>
      <c r="L255" s="121">
        <f t="shared" si="23"/>
        <v>-1</v>
      </c>
      <c r="M255" s="120">
        <v>3</v>
      </c>
      <c r="N255" s="121" t="str">
        <f t="shared" si="24"/>
        <v>-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7</v>
      </c>
      <c r="F256" s="121" t="str">
        <f t="shared" si="23"/>
        <v>-</v>
      </c>
      <c r="G256" s="120">
        <v>0</v>
      </c>
      <c r="H256" s="121">
        <f t="shared" si="23"/>
        <v>-1</v>
      </c>
      <c r="I256" s="120">
        <v>4</v>
      </c>
      <c r="J256" s="121" t="str">
        <f t="shared" si="23"/>
        <v>-</v>
      </c>
      <c r="K256" s="120">
        <v>0</v>
      </c>
      <c r="L256" s="121">
        <f t="shared" si="23"/>
        <v>-1</v>
      </c>
      <c r="M256" s="120">
        <v>2</v>
      </c>
      <c r="N256" s="121" t="str">
        <f t="shared" si="24"/>
        <v>-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10</v>
      </c>
      <c r="F257" s="121" t="str">
        <f t="shared" si="23"/>
        <v>-</v>
      </c>
      <c r="G257" s="120">
        <v>13</v>
      </c>
      <c r="H257" s="121">
        <f t="shared" si="23"/>
        <v>0.30000000000000004</v>
      </c>
      <c r="I257" s="120">
        <v>3</v>
      </c>
      <c r="J257" s="121">
        <f t="shared" si="23"/>
        <v>-0.76923076923076916</v>
      </c>
      <c r="K257" s="120">
        <v>6</v>
      </c>
      <c r="L257" s="121">
        <f t="shared" si="23"/>
        <v>1</v>
      </c>
      <c r="M257" s="120">
        <v>6</v>
      </c>
      <c r="N257" s="121">
        <f t="shared" si="24"/>
        <v>0</v>
      </c>
    </row>
    <row r="258" spans="2:15" x14ac:dyDescent="0.25">
      <c r="B258" s="119" t="s">
        <v>87</v>
      </c>
      <c r="C258" s="120">
        <v>0</v>
      </c>
      <c r="D258" s="121">
        <v>-1</v>
      </c>
      <c r="E258" s="120">
        <v>3</v>
      </c>
      <c r="F258" s="121" t="str">
        <f t="shared" si="23"/>
        <v>-</v>
      </c>
      <c r="G258" s="120">
        <v>5</v>
      </c>
      <c r="H258" s="121">
        <f t="shared" si="23"/>
        <v>0.66666666666666674</v>
      </c>
      <c r="I258" s="120">
        <v>5</v>
      </c>
      <c r="J258" s="121">
        <f t="shared" si="23"/>
        <v>0</v>
      </c>
      <c r="K258" s="120">
        <v>8</v>
      </c>
      <c r="L258" s="121">
        <f t="shared" si="23"/>
        <v>0.60000000000000009</v>
      </c>
      <c r="M258" s="120"/>
      <c r="N258" s="121"/>
    </row>
    <row r="259" spans="2:15" x14ac:dyDescent="0.25">
      <c r="B259" s="119" t="s">
        <v>89</v>
      </c>
      <c r="C259" s="120">
        <v>0</v>
      </c>
      <c r="D259" s="121" t="s">
        <v>238</v>
      </c>
      <c r="E259" s="120">
        <v>0</v>
      </c>
      <c r="F259" s="121" t="str">
        <f t="shared" si="23"/>
        <v>-</v>
      </c>
      <c r="G259" s="120">
        <v>0</v>
      </c>
      <c r="H259" s="121" t="str">
        <f t="shared" si="23"/>
        <v>-</v>
      </c>
      <c r="I259" s="120">
        <v>6</v>
      </c>
      <c r="J259" s="121" t="str">
        <f t="shared" si="23"/>
        <v>-</v>
      </c>
      <c r="K259" s="120">
        <v>4</v>
      </c>
      <c r="L259" s="121">
        <f t="shared" si="23"/>
        <v>-0.33333333333333337</v>
      </c>
      <c r="M259" s="120"/>
      <c r="N259" s="121"/>
    </row>
    <row r="260" spans="2:15" x14ac:dyDescent="0.25">
      <c r="B260" s="119" t="s">
        <v>91</v>
      </c>
      <c r="C260" s="120">
        <v>0</v>
      </c>
      <c r="D260" s="121">
        <v>-1</v>
      </c>
      <c r="E260" s="120">
        <v>5</v>
      </c>
      <c r="F260" s="121" t="str">
        <f t="shared" si="23"/>
        <v>-</v>
      </c>
      <c r="G260" s="120">
        <v>8</v>
      </c>
      <c r="H260" s="121">
        <f t="shared" si="23"/>
        <v>0.60000000000000009</v>
      </c>
      <c r="I260" s="120">
        <v>17</v>
      </c>
      <c r="J260" s="121">
        <f t="shared" si="23"/>
        <v>1.125</v>
      </c>
      <c r="K260" s="120">
        <v>2</v>
      </c>
      <c r="L260" s="121">
        <f t="shared" si="23"/>
        <v>-0.88235294117647056</v>
      </c>
      <c r="M260" s="120"/>
      <c r="N260" s="121"/>
    </row>
    <row r="261" spans="2:15" x14ac:dyDescent="0.25">
      <c r="B261" s="119" t="s">
        <v>93</v>
      </c>
      <c r="C261" s="120">
        <v>0</v>
      </c>
      <c r="D261" s="121">
        <v>-1</v>
      </c>
      <c r="E261" s="120">
        <v>30</v>
      </c>
      <c r="F261" s="121" t="str">
        <f t="shared" si="23"/>
        <v>-</v>
      </c>
      <c r="G261" s="120">
        <v>21</v>
      </c>
      <c r="H261" s="121">
        <f t="shared" si="23"/>
        <v>-0.30000000000000004</v>
      </c>
      <c r="I261" s="120">
        <v>15</v>
      </c>
      <c r="J261" s="121">
        <f t="shared" si="23"/>
        <v>-0.2857142857142857</v>
      </c>
      <c r="K261" s="120">
        <v>9</v>
      </c>
      <c r="L261" s="121">
        <f t="shared" si="23"/>
        <v>-0.4</v>
      </c>
      <c r="M261" s="120"/>
      <c r="N261" s="121"/>
    </row>
    <row r="262" spans="2:15" x14ac:dyDescent="0.25">
      <c r="B262" s="119" t="s">
        <v>95</v>
      </c>
      <c r="C262" s="120">
        <v>0</v>
      </c>
      <c r="D262" s="121">
        <v>-1</v>
      </c>
      <c r="E262" s="120">
        <v>21</v>
      </c>
      <c r="F262" s="121" t="str">
        <f t="shared" si="23"/>
        <v>-</v>
      </c>
      <c r="G262" s="120">
        <v>45</v>
      </c>
      <c r="H262" s="121">
        <f t="shared" si="23"/>
        <v>1.1428571428571428</v>
      </c>
      <c r="I262" s="120">
        <v>44</v>
      </c>
      <c r="J262" s="121">
        <f t="shared" si="23"/>
        <v>-2.2222222222222254E-2</v>
      </c>
      <c r="K262" s="120">
        <v>34</v>
      </c>
      <c r="L262" s="121">
        <f t="shared" si="23"/>
        <v>-0.22727272727272729</v>
      </c>
      <c r="M262" s="120"/>
      <c r="N262" s="121"/>
    </row>
    <row r="263" spans="2:15" ht="15.75" x14ac:dyDescent="0.25">
      <c r="B263" s="122" t="s">
        <v>32</v>
      </c>
      <c r="C263" s="123">
        <v>136</v>
      </c>
      <c r="D263" s="124">
        <v>-0.51601423487544484</v>
      </c>
      <c r="E263" s="123">
        <v>98</v>
      </c>
      <c r="F263" s="124">
        <f t="shared" si="23"/>
        <v>-0.27941176470588236</v>
      </c>
      <c r="G263" s="123">
        <v>136</v>
      </c>
      <c r="H263" s="124">
        <f t="shared" si="23"/>
        <v>0.38775510204081631</v>
      </c>
      <c r="I263" s="123">
        <v>243</v>
      </c>
      <c r="J263" s="124">
        <f t="shared" si="23"/>
        <v>0.78676470588235303</v>
      </c>
      <c r="K263" s="123">
        <v>141</v>
      </c>
      <c r="L263" s="124">
        <f t="shared" si="23"/>
        <v>-0.41975308641975306</v>
      </c>
      <c r="M263" s="123">
        <v>172</v>
      </c>
      <c r="N263" s="124">
        <v>1.0476190476190474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120</v>
      </c>
      <c r="D273" s="121">
        <v>-0.18367346938775508</v>
      </c>
      <c r="E273" s="120">
        <v>2</v>
      </c>
      <c r="F273" s="121">
        <f t="shared" ref="F273:L285" si="25">IFERROR(E273/C273-1,"-")</f>
        <v>-0.98333333333333328</v>
      </c>
      <c r="G273" s="120">
        <v>29</v>
      </c>
      <c r="H273" s="121">
        <f t="shared" si="25"/>
        <v>13.5</v>
      </c>
      <c r="I273" s="120">
        <v>48</v>
      </c>
      <c r="J273" s="121">
        <f t="shared" si="25"/>
        <v>0.65517241379310343</v>
      </c>
      <c r="K273" s="120">
        <v>15</v>
      </c>
      <c r="L273" s="121">
        <f t="shared" si="25"/>
        <v>-0.6875</v>
      </c>
      <c r="M273" s="120">
        <v>53</v>
      </c>
      <c r="N273" s="121">
        <f t="shared" ref="N273:N279" si="26">IFERROR(M273/K273-1,"-")</f>
        <v>2.5333333333333332</v>
      </c>
    </row>
    <row r="274" spans="2:14" x14ac:dyDescent="0.25">
      <c r="B274" s="119" t="s">
        <v>75</v>
      </c>
      <c r="C274" s="120">
        <v>66</v>
      </c>
      <c r="D274" s="121">
        <v>0.34693877551020402</v>
      </c>
      <c r="E274" s="120">
        <v>0</v>
      </c>
      <c r="F274" s="121">
        <f t="shared" si="25"/>
        <v>-1</v>
      </c>
      <c r="G274" s="120">
        <v>39</v>
      </c>
      <c r="H274" s="121" t="str">
        <f t="shared" si="25"/>
        <v>-</v>
      </c>
      <c r="I274" s="120">
        <v>47</v>
      </c>
      <c r="J274" s="121">
        <f t="shared" si="25"/>
        <v>0.20512820512820507</v>
      </c>
      <c r="K274" s="120">
        <v>46</v>
      </c>
      <c r="L274" s="121">
        <f t="shared" si="25"/>
        <v>-2.1276595744680882E-2</v>
      </c>
      <c r="M274" s="120">
        <v>21</v>
      </c>
      <c r="N274" s="121">
        <f t="shared" si="26"/>
        <v>-0.54347826086956519</v>
      </c>
    </row>
    <row r="275" spans="2:14" x14ac:dyDescent="0.25">
      <c r="B275" s="119" t="s">
        <v>77</v>
      </c>
      <c r="C275" s="120">
        <v>15</v>
      </c>
      <c r="D275" s="121">
        <v>-0.4</v>
      </c>
      <c r="E275" s="120">
        <v>8</v>
      </c>
      <c r="F275" s="121">
        <f t="shared" si="25"/>
        <v>-0.46666666666666667</v>
      </c>
      <c r="G275" s="120">
        <v>11</v>
      </c>
      <c r="H275" s="121">
        <f t="shared" si="25"/>
        <v>0.375</v>
      </c>
      <c r="I275" s="120">
        <v>24</v>
      </c>
      <c r="J275" s="121">
        <f t="shared" si="25"/>
        <v>1.1818181818181817</v>
      </c>
      <c r="K275" s="120">
        <v>16</v>
      </c>
      <c r="L275" s="121">
        <f t="shared" si="25"/>
        <v>-0.33333333333333337</v>
      </c>
      <c r="M275" s="120">
        <v>31</v>
      </c>
      <c r="N275" s="121">
        <f t="shared" si="26"/>
        <v>0.9375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3</v>
      </c>
      <c r="F276" s="121" t="str">
        <f t="shared" si="25"/>
        <v>-</v>
      </c>
      <c r="G276" s="120">
        <v>7</v>
      </c>
      <c r="H276" s="121">
        <f t="shared" si="25"/>
        <v>1.3333333333333335</v>
      </c>
      <c r="I276" s="120">
        <v>13</v>
      </c>
      <c r="J276" s="121">
        <f t="shared" si="25"/>
        <v>0.85714285714285721</v>
      </c>
      <c r="K276" s="120">
        <v>8</v>
      </c>
      <c r="L276" s="121">
        <f t="shared" si="25"/>
        <v>-0.38461538461538458</v>
      </c>
      <c r="M276" s="120">
        <v>7</v>
      </c>
      <c r="N276" s="121">
        <f t="shared" si="26"/>
        <v>-0.125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1</v>
      </c>
      <c r="F277" s="121" t="str">
        <f t="shared" si="25"/>
        <v>-</v>
      </c>
      <c r="G277" s="120">
        <v>2</v>
      </c>
      <c r="H277" s="121">
        <f t="shared" si="25"/>
        <v>1</v>
      </c>
      <c r="I277" s="120">
        <v>1</v>
      </c>
      <c r="J277" s="121">
        <f t="shared" si="25"/>
        <v>-0.5</v>
      </c>
      <c r="K277" s="120">
        <v>0</v>
      </c>
      <c r="L277" s="121">
        <f t="shared" si="25"/>
        <v>-1</v>
      </c>
      <c r="M277" s="120">
        <v>212</v>
      </c>
      <c r="N277" s="121" t="str">
        <f t="shared" si="26"/>
        <v>-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0</v>
      </c>
      <c r="F278" s="121" t="str">
        <f t="shared" si="25"/>
        <v>-</v>
      </c>
      <c r="G278" s="120">
        <v>1</v>
      </c>
      <c r="H278" s="121" t="str">
        <f t="shared" si="25"/>
        <v>-</v>
      </c>
      <c r="I278" s="120">
        <v>5</v>
      </c>
      <c r="J278" s="121">
        <f t="shared" si="25"/>
        <v>4</v>
      </c>
      <c r="K278" s="120">
        <v>1</v>
      </c>
      <c r="L278" s="121">
        <f t="shared" si="25"/>
        <v>-0.8</v>
      </c>
      <c r="M278" s="120">
        <v>84</v>
      </c>
      <c r="N278" s="121">
        <f t="shared" si="26"/>
        <v>83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3</v>
      </c>
      <c r="F279" s="121" t="str">
        <f t="shared" si="25"/>
        <v>-</v>
      </c>
      <c r="G279" s="120">
        <v>6</v>
      </c>
      <c r="H279" s="121">
        <f t="shared" si="25"/>
        <v>1</v>
      </c>
      <c r="I279" s="120">
        <v>0</v>
      </c>
      <c r="J279" s="121">
        <f t="shared" si="25"/>
        <v>-1</v>
      </c>
      <c r="K279" s="120">
        <v>0</v>
      </c>
      <c r="L279" s="121" t="str">
        <f t="shared" si="25"/>
        <v>-</v>
      </c>
      <c r="M279" s="120">
        <v>10</v>
      </c>
      <c r="N279" s="121" t="str">
        <f t="shared" si="26"/>
        <v>-</v>
      </c>
    </row>
    <row r="280" spans="2:14" x14ac:dyDescent="0.25">
      <c r="B280" s="119" t="s">
        <v>87</v>
      </c>
      <c r="C280" s="120">
        <v>0</v>
      </c>
      <c r="D280" s="121">
        <v>-1</v>
      </c>
      <c r="E280" s="120">
        <v>4</v>
      </c>
      <c r="F280" s="121" t="str">
        <f t="shared" si="25"/>
        <v>-</v>
      </c>
      <c r="G280" s="120">
        <v>2</v>
      </c>
      <c r="H280" s="121">
        <f t="shared" si="25"/>
        <v>-0.5</v>
      </c>
      <c r="I280" s="120">
        <v>2</v>
      </c>
      <c r="J280" s="121">
        <f t="shared" si="25"/>
        <v>0</v>
      </c>
      <c r="K280" s="120">
        <v>6</v>
      </c>
      <c r="L280" s="121">
        <f t="shared" si="25"/>
        <v>2</v>
      </c>
      <c r="M280" s="120"/>
      <c r="N280" s="121"/>
    </row>
    <row r="281" spans="2:14" x14ac:dyDescent="0.25">
      <c r="B281" s="119" t="s">
        <v>89</v>
      </c>
      <c r="C281" s="120">
        <v>0</v>
      </c>
      <c r="D281" s="121">
        <v>-1</v>
      </c>
      <c r="E281" s="120">
        <v>2</v>
      </c>
      <c r="F281" s="121" t="str">
        <f t="shared" si="25"/>
        <v>-</v>
      </c>
      <c r="G281" s="120">
        <v>0</v>
      </c>
      <c r="H281" s="121">
        <f t="shared" si="25"/>
        <v>-1</v>
      </c>
      <c r="I281" s="120">
        <v>0</v>
      </c>
      <c r="J281" s="121" t="str">
        <f t="shared" si="25"/>
        <v>-</v>
      </c>
      <c r="K281" s="120">
        <v>0</v>
      </c>
      <c r="L281" s="121" t="str">
        <f t="shared" si="25"/>
        <v>-</v>
      </c>
      <c r="M281" s="120"/>
      <c r="N281" s="121"/>
    </row>
    <row r="282" spans="2:14" x14ac:dyDescent="0.25">
      <c r="B282" s="119" t="s">
        <v>91</v>
      </c>
      <c r="C282" s="120">
        <v>6</v>
      </c>
      <c r="D282" s="121">
        <v>-0.7</v>
      </c>
      <c r="E282" s="120">
        <v>19</v>
      </c>
      <c r="F282" s="121">
        <f t="shared" si="25"/>
        <v>2.1666666666666665</v>
      </c>
      <c r="G282" s="120">
        <v>13</v>
      </c>
      <c r="H282" s="121">
        <f t="shared" si="25"/>
        <v>-0.31578947368421051</v>
      </c>
      <c r="I282" s="120">
        <v>16</v>
      </c>
      <c r="J282" s="121">
        <f t="shared" si="25"/>
        <v>0.23076923076923084</v>
      </c>
      <c r="K282" s="120">
        <v>8</v>
      </c>
      <c r="L282" s="121">
        <f t="shared" si="25"/>
        <v>-0.5</v>
      </c>
      <c r="M282" s="120"/>
      <c r="N282" s="121"/>
    </row>
    <row r="283" spans="2:14" x14ac:dyDescent="0.25">
      <c r="B283" s="119" t="s">
        <v>93</v>
      </c>
      <c r="C283" s="120">
        <v>2</v>
      </c>
      <c r="D283" s="121">
        <v>-0.984375</v>
      </c>
      <c r="E283" s="120">
        <v>27</v>
      </c>
      <c r="F283" s="121">
        <f t="shared" si="25"/>
        <v>12.5</v>
      </c>
      <c r="G283" s="120">
        <v>10</v>
      </c>
      <c r="H283" s="121">
        <f t="shared" si="25"/>
        <v>-0.62962962962962965</v>
      </c>
      <c r="I283" s="120">
        <v>12</v>
      </c>
      <c r="J283" s="121">
        <f t="shared" si="25"/>
        <v>0.19999999999999996</v>
      </c>
      <c r="K283" s="120">
        <v>11</v>
      </c>
      <c r="L283" s="121">
        <f t="shared" si="25"/>
        <v>-8.333333333333337E-2</v>
      </c>
      <c r="M283" s="120"/>
      <c r="N283" s="121"/>
    </row>
    <row r="284" spans="2:14" x14ac:dyDescent="0.25">
      <c r="B284" s="119" t="s">
        <v>95</v>
      </c>
      <c r="C284" s="120">
        <v>6</v>
      </c>
      <c r="D284" s="121">
        <v>-0.95714285714285718</v>
      </c>
      <c r="E284" s="120">
        <v>22</v>
      </c>
      <c r="F284" s="121">
        <f t="shared" si="25"/>
        <v>2.6666666666666665</v>
      </c>
      <c r="G284" s="120">
        <v>33</v>
      </c>
      <c r="H284" s="121">
        <f t="shared" si="25"/>
        <v>0.5</v>
      </c>
      <c r="I284" s="120">
        <v>27</v>
      </c>
      <c r="J284" s="121">
        <f t="shared" si="25"/>
        <v>-0.18181818181818177</v>
      </c>
      <c r="K284" s="120">
        <v>45</v>
      </c>
      <c r="L284" s="121">
        <f t="shared" si="25"/>
        <v>0.66666666666666674</v>
      </c>
      <c r="M284" s="120"/>
      <c r="N284" s="121"/>
    </row>
    <row r="285" spans="2:14" ht="15.75" x14ac:dyDescent="0.25">
      <c r="B285" s="122" t="s">
        <v>32</v>
      </c>
      <c r="C285" s="123">
        <v>217</v>
      </c>
      <c r="D285" s="124">
        <v>-0.63282571912013541</v>
      </c>
      <c r="E285" s="123">
        <v>91</v>
      </c>
      <c r="F285" s="124">
        <f t="shared" si="25"/>
        <v>-0.58064516129032251</v>
      </c>
      <c r="G285" s="123">
        <v>153</v>
      </c>
      <c r="H285" s="124">
        <f t="shared" si="25"/>
        <v>0.68131868131868134</v>
      </c>
      <c r="I285" s="123">
        <v>195</v>
      </c>
      <c r="J285" s="124">
        <f t="shared" si="25"/>
        <v>0.27450980392156854</v>
      </c>
      <c r="K285" s="123">
        <v>156</v>
      </c>
      <c r="L285" s="124">
        <f t="shared" si="25"/>
        <v>-0.19999999999999996</v>
      </c>
      <c r="M285" s="123">
        <v>418</v>
      </c>
      <c r="N285" s="124">
        <v>3.8604651162790695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E1FF3-420E-459A-95A1-546F561B43A8}">
  <sheetPr>
    <tabColor theme="7" tint="0.79998168889431442"/>
  </sheetPr>
  <dimension ref="A4:R23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251</v>
      </c>
      <c r="N8" s="118" t="s">
        <v>71</v>
      </c>
      <c r="O8" s="117" t="s">
        <v>252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4437</v>
      </c>
      <c r="D9" s="120">
        <v>5020</v>
      </c>
      <c r="E9" s="121">
        <f t="shared" ref="E9:E21" si="0">D9/C9-1</f>
        <v>0.1313950867703404</v>
      </c>
      <c r="F9" s="120">
        <v>3774</v>
      </c>
      <c r="G9" s="121">
        <f>F9/D9-1</f>
        <v>-0.24820717131474102</v>
      </c>
      <c r="H9" s="120">
        <v>596</v>
      </c>
      <c r="I9" s="121">
        <f>IFERROR(H9/F9-1,"-")</f>
        <v>-0.84207737148913619</v>
      </c>
      <c r="J9" s="120">
        <v>2563</v>
      </c>
      <c r="K9" s="121">
        <f>IFERROR(J9/H9-1,"-")</f>
        <v>3.300335570469799</v>
      </c>
      <c r="L9" s="120">
        <v>6916</v>
      </c>
      <c r="M9" s="121">
        <f t="shared" ref="M9:M21" si="1">IFERROR(L9/J9-1,"-")</f>
        <v>1.6984003121342175</v>
      </c>
      <c r="N9" s="120">
        <v>4476</v>
      </c>
      <c r="O9" s="121">
        <f>IFERROR(N9/L9-1,"-")</f>
        <v>-0.35280508964719492</v>
      </c>
      <c r="P9" s="120">
        <v>4609</v>
      </c>
      <c r="Q9" s="121">
        <f t="shared" ref="Q9:Q20" si="2">IFERROR(P9/N9-1,"-")</f>
        <v>2.9714030384271561E-2</v>
      </c>
    </row>
    <row r="10" spans="1:18" x14ac:dyDescent="0.25">
      <c r="A10" s="1" t="s">
        <v>74</v>
      </c>
      <c r="B10" s="119" t="s">
        <v>75</v>
      </c>
      <c r="C10" s="120">
        <v>4068</v>
      </c>
      <c r="D10" s="120">
        <v>3781</v>
      </c>
      <c r="E10" s="121">
        <f t="shared" si="0"/>
        <v>-7.0550639134709936E-2</v>
      </c>
      <c r="F10" s="120">
        <v>4632</v>
      </c>
      <c r="G10" s="121">
        <f t="shared" ref="G10:G20" si="3">F10/D10-1</f>
        <v>0.22507273208145984</v>
      </c>
      <c r="H10" s="120">
        <v>335</v>
      </c>
      <c r="I10" s="121">
        <f t="shared" ref="I10:I21" si="4">IFERROR(H10/F10-1,"-")</f>
        <v>-0.92767702936096719</v>
      </c>
      <c r="J10" s="120">
        <v>2789</v>
      </c>
      <c r="K10" s="121">
        <f t="shared" ref="K10:K21" si="5">IFERROR(J10/H10-1,"-")</f>
        <v>7.325373134328359</v>
      </c>
      <c r="L10" s="120">
        <v>4514</v>
      </c>
      <c r="M10" s="121">
        <f t="shared" si="1"/>
        <v>0.61850125493008257</v>
      </c>
      <c r="N10" s="120">
        <v>4771</v>
      </c>
      <c r="O10" s="121">
        <f t="shared" ref="O10:O21" si="6">IFERROR(N10/L10-1,"-")</f>
        <v>5.6933983163491408E-2</v>
      </c>
      <c r="P10" s="120">
        <v>3980</v>
      </c>
      <c r="Q10" s="121">
        <f t="shared" si="2"/>
        <v>-0.16579333473066438</v>
      </c>
    </row>
    <row r="11" spans="1:18" x14ac:dyDescent="0.25">
      <c r="A11" s="1" t="s">
        <v>76</v>
      </c>
      <c r="B11" s="119" t="s">
        <v>77</v>
      </c>
      <c r="C11" s="120">
        <v>4872</v>
      </c>
      <c r="D11" s="120">
        <v>4520</v>
      </c>
      <c r="E11" s="121">
        <f t="shared" si="0"/>
        <v>-7.2249589490968824E-2</v>
      </c>
      <c r="F11" s="120">
        <v>1664</v>
      </c>
      <c r="G11" s="121">
        <f t="shared" si="3"/>
        <v>-0.63185840707964602</v>
      </c>
      <c r="H11" s="120">
        <v>838</v>
      </c>
      <c r="I11" s="121">
        <f t="shared" si="4"/>
        <v>-0.49639423076923073</v>
      </c>
      <c r="J11" s="120">
        <v>3577</v>
      </c>
      <c r="K11" s="121">
        <f t="shared" si="5"/>
        <v>3.2684964200477324</v>
      </c>
      <c r="L11" s="120">
        <v>4873</v>
      </c>
      <c r="M11" s="121">
        <f t="shared" si="1"/>
        <v>0.36231478892927038</v>
      </c>
      <c r="N11" s="120">
        <v>5862</v>
      </c>
      <c r="O11" s="121">
        <f t="shared" si="6"/>
        <v>0.20295505848553264</v>
      </c>
      <c r="P11" s="120">
        <v>4020</v>
      </c>
      <c r="Q11" s="121">
        <f t="shared" si="2"/>
        <v>-0.31422722620266119</v>
      </c>
    </row>
    <row r="12" spans="1:18" x14ac:dyDescent="0.25">
      <c r="A12" s="1" t="s">
        <v>78</v>
      </c>
      <c r="B12" s="119" t="s">
        <v>79</v>
      </c>
      <c r="C12" s="120">
        <v>3353</v>
      </c>
      <c r="D12" s="120">
        <v>3159</v>
      </c>
      <c r="E12" s="121">
        <f t="shared" si="0"/>
        <v>-5.7858634059051561E-2</v>
      </c>
      <c r="F12" s="120">
        <v>0</v>
      </c>
      <c r="G12" s="121">
        <f t="shared" si="3"/>
        <v>-1</v>
      </c>
      <c r="H12" s="120">
        <v>596</v>
      </c>
      <c r="I12" s="121" t="str">
        <f t="shared" si="4"/>
        <v>-</v>
      </c>
      <c r="J12" s="120">
        <v>2979</v>
      </c>
      <c r="K12" s="121">
        <f t="shared" si="5"/>
        <v>3.9983221476510069</v>
      </c>
      <c r="L12" s="120">
        <v>4452</v>
      </c>
      <c r="M12" s="121">
        <f t="shared" si="1"/>
        <v>0.49446122860020147</v>
      </c>
      <c r="N12" s="120">
        <v>3875</v>
      </c>
      <c r="O12" s="121">
        <f t="shared" si="6"/>
        <v>-0.12960467205750226</v>
      </c>
      <c r="P12" s="120">
        <v>3213</v>
      </c>
      <c r="Q12" s="121">
        <f t="shared" si="2"/>
        <v>-0.17083870967741932</v>
      </c>
    </row>
    <row r="13" spans="1:18" x14ac:dyDescent="0.25">
      <c r="A13" s="1" t="s">
        <v>80</v>
      </c>
      <c r="B13" s="119" t="s">
        <v>81</v>
      </c>
      <c r="C13" s="120">
        <v>3447</v>
      </c>
      <c r="D13" s="120">
        <v>3368</v>
      </c>
      <c r="E13" s="121">
        <f t="shared" si="0"/>
        <v>-2.2918479837539918E-2</v>
      </c>
      <c r="F13" s="120">
        <v>0</v>
      </c>
      <c r="G13" s="121">
        <f t="shared" si="3"/>
        <v>-1</v>
      </c>
      <c r="H13" s="120">
        <v>1098</v>
      </c>
      <c r="I13" s="121" t="str">
        <f t="shared" si="4"/>
        <v>-</v>
      </c>
      <c r="J13" s="120">
        <v>2392</v>
      </c>
      <c r="K13" s="121">
        <f t="shared" si="5"/>
        <v>1.1785063752276868</v>
      </c>
      <c r="L13" s="120">
        <v>3611</v>
      </c>
      <c r="M13" s="121">
        <f t="shared" si="1"/>
        <v>0.50961538461538458</v>
      </c>
      <c r="N13" s="120">
        <v>1870</v>
      </c>
      <c r="O13" s="121">
        <f t="shared" si="6"/>
        <v>-0.48213791193575184</v>
      </c>
      <c r="P13" s="120">
        <v>2625</v>
      </c>
      <c r="Q13" s="121">
        <f t="shared" si="2"/>
        <v>0.40374331550802145</v>
      </c>
    </row>
    <row r="14" spans="1:18" x14ac:dyDescent="0.25">
      <c r="A14" s="1" t="s">
        <v>82</v>
      </c>
      <c r="B14" s="119" t="s">
        <v>83</v>
      </c>
      <c r="C14" s="120">
        <v>3101</v>
      </c>
      <c r="D14" s="120">
        <v>3341</v>
      </c>
      <c r="E14" s="121">
        <f t="shared" si="0"/>
        <v>7.7394388906804279E-2</v>
      </c>
      <c r="F14" s="120">
        <v>0</v>
      </c>
      <c r="G14" s="121">
        <f t="shared" si="3"/>
        <v>-1</v>
      </c>
      <c r="H14" s="120">
        <v>1595</v>
      </c>
      <c r="I14" s="121" t="str">
        <f t="shared" si="4"/>
        <v>-</v>
      </c>
      <c r="J14" s="120">
        <v>2523</v>
      </c>
      <c r="K14" s="121">
        <f t="shared" si="5"/>
        <v>0.58181818181818179</v>
      </c>
      <c r="L14" s="120">
        <v>3080</v>
      </c>
      <c r="M14" s="121">
        <f t="shared" si="1"/>
        <v>0.22076892588188657</v>
      </c>
      <c r="N14" s="120">
        <v>2377</v>
      </c>
      <c r="O14" s="121">
        <f t="shared" si="6"/>
        <v>-0.22824675324675325</v>
      </c>
      <c r="P14" s="120">
        <v>3338</v>
      </c>
      <c r="Q14" s="121">
        <f t="shared" si="2"/>
        <v>0.40429112326461936</v>
      </c>
    </row>
    <row r="15" spans="1:18" x14ac:dyDescent="0.25">
      <c r="A15" s="1" t="s">
        <v>84</v>
      </c>
      <c r="B15" s="119" t="s">
        <v>85</v>
      </c>
      <c r="C15" s="120">
        <v>3122</v>
      </c>
      <c r="D15" s="120">
        <v>3189</v>
      </c>
      <c r="E15" s="121">
        <f t="shared" si="0"/>
        <v>2.1460602178090982E-2</v>
      </c>
      <c r="F15" s="120">
        <v>0</v>
      </c>
      <c r="G15" s="121">
        <f t="shared" si="3"/>
        <v>-1</v>
      </c>
      <c r="H15" s="120">
        <v>1838</v>
      </c>
      <c r="I15" s="121" t="str">
        <f t="shared" si="4"/>
        <v>-</v>
      </c>
      <c r="J15" s="120">
        <v>2342</v>
      </c>
      <c r="K15" s="121">
        <f t="shared" si="5"/>
        <v>0.27421109902067475</v>
      </c>
      <c r="L15" s="120">
        <v>2800</v>
      </c>
      <c r="M15" s="121">
        <f t="shared" si="1"/>
        <v>0.19555935098206656</v>
      </c>
      <c r="N15" s="120">
        <v>2508</v>
      </c>
      <c r="O15" s="121">
        <f t="shared" si="6"/>
        <v>-0.10428571428571431</v>
      </c>
      <c r="P15" s="120">
        <v>2685</v>
      </c>
      <c r="Q15" s="121">
        <f t="shared" si="2"/>
        <v>7.0574162679425845E-2</v>
      </c>
    </row>
    <row r="16" spans="1:18" x14ac:dyDescent="0.25">
      <c r="A16" s="1" t="s">
        <v>86</v>
      </c>
      <c r="B16" s="119" t="s">
        <v>87</v>
      </c>
      <c r="C16" s="120">
        <v>4475</v>
      </c>
      <c r="D16" s="120">
        <v>3508</v>
      </c>
      <c r="E16" s="121">
        <f t="shared" si="0"/>
        <v>-0.21608938547486034</v>
      </c>
      <c r="F16" s="120">
        <v>1055</v>
      </c>
      <c r="G16" s="121">
        <f t="shared" si="3"/>
        <v>-0.69925883694412772</v>
      </c>
      <c r="H16" s="120">
        <v>2316</v>
      </c>
      <c r="I16" s="121">
        <f t="shared" si="4"/>
        <v>1.195260663507109</v>
      </c>
      <c r="J16" s="120">
        <v>3343</v>
      </c>
      <c r="K16" s="121">
        <f t="shared" si="5"/>
        <v>0.44343696027633861</v>
      </c>
      <c r="L16" s="120">
        <v>3080</v>
      </c>
      <c r="M16" s="121">
        <f t="shared" si="1"/>
        <v>-7.8671851630272238E-2</v>
      </c>
      <c r="N16" s="120">
        <v>3161</v>
      </c>
      <c r="O16" s="121">
        <f t="shared" si="6"/>
        <v>2.6298701298701266E-2</v>
      </c>
      <c r="P16" s="120" t="s">
        <v>238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3463</v>
      </c>
      <c r="D17" s="120">
        <v>3494</v>
      </c>
      <c r="E17" s="121">
        <f t="shared" si="0"/>
        <v>8.9517759168351585E-3</v>
      </c>
      <c r="F17" s="120">
        <v>220</v>
      </c>
      <c r="G17" s="121">
        <f t="shared" si="3"/>
        <v>-0.9370349170005724</v>
      </c>
      <c r="H17" s="120">
        <v>2289</v>
      </c>
      <c r="I17" s="121">
        <f t="shared" si="4"/>
        <v>9.4045454545454543</v>
      </c>
      <c r="J17" s="120">
        <v>3143</v>
      </c>
      <c r="K17" s="121">
        <f t="shared" si="5"/>
        <v>0.37308868501529058</v>
      </c>
      <c r="L17" s="120">
        <v>3734</v>
      </c>
      <c r="M17" s="121">
        <f t="shared" si="1"/>
        <v>0.18803690741329948</v>
      </c>
      <c r="N17" s="120">
        <v>3135</v>
      </c>
      <c r="O17" s="121">
        <f t="shared" si="6"/>
        <v>-0.16041778253883232</v>
      </c>
      <c r="P17" s="120" t="s">
        <v>238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3600</v>
      </c>
      <c r="D18" s="120">
        <v>3489</v>
      </c>
      <c r="E18" s="121">
        <f t="shared" si="0"/>
        <v>-3.0833333333333379E-2</v>
      </c>
      <c r="F18" s="120">
        <v>283</v>
      </c>
      <c r="G18" s="121">
        <f t="shared" si="3"/>
        <v>-0.9188879335053024</v>
      </c>
      <c r="H18" s="120">
        <v>3184</v>
      </c>
      <c r="I18" s="121">
        <f t="shared" si="4"/>
        <v>10.250883392226148</v>
      </c>
      <c r="J18" s="120">
        <v>3407</v>
      </c>
      <c r="K18" s="121">
        <f t="shared" si="5"/>
        <v>7.0037688442211143E-2</v>
      </c>
      <c r="L18" s="120">
        <v>4248</v>
      </c>
      <c r="M18" s="121">
        <f t="shared" si="1"/>
        <v>0.24684473143528041</v>
      </c>
      <c r="N18" s="120">
        <v>3960</v>
      </c>
      <c r="O18" s="121">
        <f t="shared" si="6"/>
        <v>-6.7796610169491567E-2</v>
      </c>
      <c r="P18" s="120" t="s">
        <v>238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4558</v>
      </c>
      <c r="D19" s="120">
        <v>4580</v>
      </c>
      <c r="E19" s="121">
        <f t="shared" si="0"/>
        <v>4.8266783677051173E-3</v>
      </c>
      <c r="F19" s="120">
        <v>452</v>
      </c>
      <c r="G19" s="121">
        <f t="shared" si="3"/>
        <v>-0.90131004366812228</v>
      </c>
      <c r="H19" s="120">
        <v>2997</v>
      </c>
      <c r="I19" s="121">
        <f t="shared" si="4"/>
        <v>5.6305309734513278</v>
      </c>
      <c r="J19" s="120">
        <v>4018</v>
      </c>
      <c r="K19" s="121">
        <f t="shared" si="5"/>
        <v>0.34067400734067399</v>
      </c>
      <c r="L19" s="120">
        <v>4366</v>
      </c>
      <c r="M19" s="121">
        <f t="shared" si="1"/>
        <v>8.661025385764054E-2</v>
      </c>
      <c r="N19" s="120">
        <v>3262</v>
      </c>
      <c r="O19" s="121">
        <f t="shared" si="6"/>
        <v>-0.25286303252404951</v>
      </c>
      <c r="P19" s="120" t="s">
        <v>238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4538</v>
      </c>
      <c r="D20" s="120">
        <v>3627</v>
      </c>
      <c r="E20" s="121">
        <f t="shared" si="0"/>
        <v>-0.20074922873512557</v>
      </c>
      <c r="F20" s="120">
        <v>469</v>
      </c>
      <c r="G20" s="121">
        <f t="shared" si="3"/>
        <v>-0.87069203198235456</v>
      </c>
      <c r="H20" s="120">
        <v>2479</v>
      </c>
      <c r="I20" s="121">
        <f t="shared" si="4"/>
        <v>4.2857142857142856</v>
      </c>
      <c r="J20" s="120">
        <v>4675</v>
      </c>
      <c r="K20" s="121">
        <f t="shared" si="5"/>
        <v>0.8858410649455426</v>
      </c>
      <c r="L20" s="120">
        <v>5492</v>
      </c>
      <c r="M20" s="121">
        <f t="shared" si="1"/>
        <v>0.17475935828877009</v>
      </c>
      <c r="N20" s="120">
        <v>4480</v>
      </c>
      <c r="O20" s="121">
        <f t="shared" si="6"/>
        <v>-0.1842680262199563</v>
      </c>
      <c r="P20" s="120" t="s">
        <v>238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47034</v>
      </c>
      <c r="D21" s="123">
        <v>45076</v>
      </c>
      <c r="E21" s="124">
        <f t="shared" si="0"/>
        <v>-4.1629459539907265E-2</v>
      </c>
      <c r="F21" s="123">
        <v>12633</v>
      </c>
      <c r="G21" s="124">
        <f>F21/D21-1</f>
        <v>-0.71973999467565886</v>
      </c>
      <c r="H21" s="123">
        <v>20161</v>
      </c>
      <c r="I21" s="124">
        <f t="shared" si="4"/>
        <v>0.59589962795852136</v>
      </c>
      <c r="J21" s="123">
        <v>37751</v>
      </c>
      <c r="K21" s="124">
        <f t="shared" si="5"/>
        <v>0.87247656366251669</v>
      </c>
      <c r="L21" s="123">
        <v>51166</v>
      </c>
      <c r="M21" s="124">
        <f t="shared" si="1"/>
        <v>0.3553548250377474</v>
      </c>
      <c r="N21" s="123">
        <v>43737</v>
      </c>
      <c r="O21" s="124">
        <f t="shared" si="6"/>
        <v>-0.14519407418989172</v>
      </c>
      <c r="P21" s="123">
        <v>24470</v>
      </c>
      <c r="Q21" s="124">
        <v>-4.9302614709196169E-2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87DEB9-3395-4120-BB67-0EB1712ABD3E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4BE31E09-BB49-4690-8EC6-F7F8FE5E0E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0F9F043-D85D-41C8-ADD8-B4B3E0E9C3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2025-08-25T08:38:46Z</dcterms:created>
  <dcterms:modified xsi:type="dcterms:W3CDTF">2025-08-25T08:49:25Z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