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46" documentId="8_{57D5A24B-B953-4E6F-B1C6-A94945882E6B}" xr6:coauthVersionLast="47" xr6:coauthVersionMax="47" xr10:uidLastSave="{C6A55376-A979-438B-AB21-34F8B6394A21}"/>
  <bookViews>
    <workbookView xWindow="150" yWindow="210" windowWidth="28140" windowHeight="15465" xr2:uid="{CDCFCBE7-E1D8-4194-9C40-56777B740838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47" l="1"/>
  <c r="G135" i="47"/>
  <c r="P5" i="47"/>
  <c r="T5" i="47"/>
  <c r="M5" i="47"/>
  <c r="N5" i="47"/>
  <c r="J5" i="47"/>
  <c r="I5" i="47"/>
  <c r="H5" i="47"/>
  <c r="F5" i="47"/>
  <c r="R5" i="47"/>
  <c r="J5" i="46"/>
  <c r="O135" i="45"/>
  <c r="N135" i="45"/>
  <c r="K135" i="45"/>
  <c r="I135" i="45"/>
  <c r="H135" i="45"/>
  <c r="N5" i="45"/>
  <c r="H5" i="45"/>
  <c r="F5" i="45"/>
  <c r="O133" i="44"/>
  <c r="L133" i="44"/>
  <c r="K133" i="44"/>
  <c r="N133" i="44"/>
  <c r="T5" i="44"/>
  <c r="S5" i="44"/>
  <c r="R5" i="44"/>
  <c r="P5" i="44"/>
  <c r="N5" i="44"/>
  <c r="M5" i="44"/>
  <c r="L5" i="44"/>
  <c r="H5" i="44"/>
  <c r="F5" i="44"/>
  <c r="O133" i="43"/>
  <c r="N133" i="43"/>
  <c r="K133" i="43"/>
  <c r="I133" i="43"/>
  <c r="L133" i="43"/>
  <c r="T5" i="43"/>
  <c r="Q5" i="43"/>
  <c r="N5" i="43"/>
  <c r="J5" i="43"/>
  <c r="I5" i="43"/>
  <c r="F5" i="43"/>
  <c r="I133" i="42"/>
  <c r="N5" i="42"/>
  <c r="J5" i="42"/>
  <c r="I5" i="42"/>
  <c r="H5" i="42"/>
  <c r="F5" i="42"/>
  <c r="I123" i="41"/>
  <c r="G123" i="41"/>
  <c r="S5" i="41"/>
  <c r="R5" i="41"/>
  <c r="T5" i="41"/>
  <c r="Q5" i="41"/>
  <c r="B3" i="39"/>
  <c r="Q5" i="38"/>
  <c r="P5" i="38"/>
  <c r="J5" i="38"/>
  <c r="B3" i="38"/>
  <c r="AL29" i="37"/>
  <c r="AK29" i="37"/>
  <c r="W29" i="37"/>
  <c r="V29" i="37"/>
  <c r="I29" i="37"/>
  <c r="H29" i="37"/>
  <c r="I95" i="35"/>
  <c r="C95" i="35"/>
  <c r="D96" i="35" s="1"/>
  <c r="M51" i="35"/>
  <c r="I51" i="35"/>
  <c r="I29" i="35"/>
  <c r="C29" i="35"/>
  <c r="D30" i="35" s="1"/>
  <c r="L8" i="35"/>
  <c r="N96" i="33"/>
  <c r="M95" i="33"/>
  <c r="L96" i="33"/>
  <c r="J96" i="33"/>
  <c r="H96" i="33"/>
  <c r="F96" i="33"/>
  <c r="D96" i="33"/>
  <c r="M73" i="33"/>
  <c r="N74" i="33" s="1"/>
  <c r="L74" i="33"/>
  <c r="J74" i="33"/>
  <c r="H74" i="33"/>
  <c r="F74" i="33"/>
  <c r="D74" i="33"/>
  <c r="M51" i="33"/>
  <c r="N52" i="33" s="1"/>
  <c r="L52" i="33"/>
  <c r="D52" i="33"/>
  <c r="J30" i="33"/>
  <c r="D30" i="33"/>
  <c r="H8" i="33"/>
  <c r="M29" i="33"/>
  <c r="L8" i="33"/>
  <c r="J8" i="33"/>
  <c r="D8" i="33"/>
  <c r="J272" i="32"/>
  <c r="N272" i="32"/>
  <c r="L272" i="32"/>
  <c r="H272" i="32"/>
  <c r="F272" i="32"/>
  <c r="D272" i="32"/>
  <c r="B270" i="32"/>
  <c r="N250" i="32"/>
  <c r="L250" i="32"/>
  <c r="J250" i="32"/>
  <c r="H250" i="32"/>
  <c r="D250" i="32"/>
  <c r="B248" i="32"/>
  <c r="L228" i="32"/>
  <c r="F228" i="32"/>
  <c r="N228" i="32"/>
  <c r="H228" i="32"/>
  <c r="D228" i="32"/>
  <c r="B226" i="32"/>
  <c r="J206" i="32"/>
  <c r="L206" i="32"/>
  <c r="H206" i="32"/>
  <c r="F206" i="32"/>
  <c r="D206" i="32"/>
  <c r="B204" i="32"/>
  <c r="L184" i="32"/>
  <c r="J184" i="32"/>
  <c r="F184" i="32"/>
  <c r="D184" i="32"/>
  <c r="B182" i="32"/>
  <c r="F162" i="32"/>
  <c r="N162" i="32"/>
  <c r="H162" i="32"/>
  <c r="D162" i="32"/>
  <c r="B160" i="32"/>
  <c r="L140" i="32"/>
  <c r="N140" i="32"/>
  <c r="J140" i="32"/>
  <c r="H140" i="32"/>
  <c r="F140" i="32"/>
  <c r="D140" i="32"/>
  <c r="B138" i="32"/>
  <c r="N118" i="32"/>
  <c r="L118" i="32"/>
  <c r="J118" i="32"/>
  <c r="D118" i="32"/>
  <c r="B116" i="32"/>
  <c r="H96" i="32"/>
  <c r="F96" i="32"/>
  <c r="D96" i="32"/>
  <c r="L74" i="32"/>
  <c r="N74" i="32"/>
  <c r="J74" i="32"/>
  <c r="H74" i="32"/>
  <c r="D74" i="32"/>
  <c r="H52" i="32"/>
  <c r="F52" i="32"/>
  <c r="N30" i="32"/>
  <c r="L30" i="32"/>
  <c r="H30" i="32"/>
  <c r="F30" i="32"/>
  <c r="D30" i="32"/>
  <c r="H8" i="32"/>
  <c r="N8" i="32"/>
  <c r="L8" i="32"/>
  <c r="J8" i="32"/>
  <c r="F8" i="32"/>
  <c r="D8" i="32"/>
  <c r="I6" i="30"/>
  <c r="B4" i="30"/>
  <c r="J6" i="29"/>
  <c r="B3" i="29"/>
  <c r="J6" i="28"/>
  <c r="B4" i="28"/>
  <c r="M95" i="27"/>
  <c r="M73" i="27"/>
  <c r="M51" i="27"/>
  <c r="K29" i="27"/>
  <c r="M29" i="27"/>
  <c r="K7" i="27"/>
  <c r="M253" i="26"/>
  <c r="B252" i="26"/>
  <c r="M227" i="26"/>
  <c r="B226" i="26"/>
  <c r="I205" i="26"/>
  <c r="B204" i="26"/>
  <c r="B182" i="26"/>
  <c r="B160" i="26"/>
  <c r="K139" i="26"/>
  <c r="I139" i="26"/>
  <c r="B138" i="26"/>
  <c r="B116" i="26"/>
  <c r="K95" i="26"/>
  <c r="M73" i="26"/>
  <c r="K73" i="26"/>
  <c r="I73" i="26"/>
  <c r="M29" i="26"/>
  <c r="K29" i="26"/>
  <c r="K7" i="26"/>
  <c r="K161" i="26" s="1"/>
  <c r="I7" i="26"/>
  <c r="W6" i="23"/>
  <c r="K6" i="23"/>
  <c r="J6" i="23"/>
  <c r="I6" i="23"/>
  <c r="B3" i="23"/>
  <c r="W7" i="22"/>
  <c r="L7" i="22"/>
  <c r="K7" i="22"/>
  <c r="B4" i="22"/>
  <c r="R8" i="21"/>
  <c r="B5" i="21"/>
  <c r="B4" i="19"/>
  <c r="I6" i="18"/>
  <c r="B3" i="18"/>
  <c r="W7" i="17"/>
  <c r="K7" i="17"/>
  <c r="J7" i="17"/>
  <c r="I7" i="17"/>
  <c r="B4" i="17"/>
  <c r="V7" i="16"/>
  <c r="U7" i="16"/>
  <c r="K7" i="16"/>
  <c r="B4" i="16"/>
  <c r="X7" i="15"/>
  <c r="W7" i="15"/>
  <c r="I7" i="15"/>
  <c r="B4" i="15"/>
  <c r="T9" i="14"/>
  <c r="J9" i="14"/>
  <c r="B6" i="14"/>
  <c r="W6" i="13"/>
  <c r="V6" i="13"/>
  <c r="U6" i="13"/>
  <c r="B3" i="13"/>
  <c r="L5" i="12"/>
  <c r="K5" i="12"/>
  <c r="K95" i="10"/>
  <c r="L96" i="10" s="1"/>
  <c r="K51" i="10"/>
  <c r="I51" i="10" s="1"/>
  <c r="B270" i="8"/>
  <c r="K249" i="8"/>
  <c r="L250" i="8" s="1"/>
  <c r="B248" i="8"/>
  <c r="N228" i="8"/>
  <c r="M227" i="8"/>
  <c r="B226" i="8"/>
  <c r="B204" i="8"/>
  <c r="K183" i="8"/>
  <c r="L184" i="8" s="1"/>
  <c r="B182" i="8"/>
  <c r="N162" i="8"/>
  <c r="M161" i="8"/>
  <c r="B160" i="8"/>
  <c r="B138" i="8"/>
  <c r="K117" i="8"/>
  <c r="L118" i="8" s="1"/>
  <c r="B116" i="8"/>
  <c r="N96" i="8"/>
  <c r="M95" i="8"/>
  <c r="K7" i="8"/>
  <c r="I7" i="8"/>
  <c r="R6" i="6"/>
  <c r="Q6" i="6"/>
  <c r="B3" i="6"/>
  <c r="W6" i="5"/>
  <c r="L6" i="5"/>
  <c r="I6" i="5"/>
  <c r="B3" i="5"/>
  <c r="J152" i="3"/>
  <c r="L152" i="3"/>
  <c r="K79" i="3"/>
  <c r="J79" i="3"/>
  <c r="L56" i="2"/>
  <c r="J56" i="2"/>
  <c r="K6" i="2"/>
  <c r="B41" i="1"/>
  <c r="B40" i="1"/>
  <c r="B39" i="1"/>
  <c r="F104" i="35"/>
  <c r="F84" i="35"/>
  <c r="F54" i="35"/>
  <c r="F15" i="35"/>
  <c r="F14" i="35"/>
  <c r="F13" i="35"/>
  <c r="F12" i="35"/>
  <c r="F11" i="35"/>
  <c r="F10" i="35"/>
  <c r="F9" i="35"/>
  <c r="J21" i="33"/>
  <c r="J20" i="33"/>
  <c r="J19" i="33"/>
  <c r="F107" i="35"/>
  <c r="J77" i="35"/>
  <c r="J59" i="35"/>
  <c r="H37" i="35"/>
  <c r="F34" i="35"/>
  <c r="H21" i="35"/>
  <c r="H15" i="35"/>
  <c r="N13" i="35"/>
  <c r="H12" i="35"/>
  <c r="N10" i="35"/>
  <c r="H9" i="35"/>
  <c r="J87" i="33"/>
  <c r="J84" i="33"/>
  <c r="J81" i="33"/>
  <c r="J78" i="33"/>
  <c r="J75" i="33"/>
  <c r="J33" i="33"/>
  <c r="H20" i="33"/>
  <c r="F19" i="33"/>
  <c r="N17" i="33"/>
  <c r="L16" i="33"/>
  <c r="J15" i="33"/>
  <c r="N14" i="33"/>
  <c r="L13" i="33"/>
  <c r="J12" i="33"/>
  <c r="N11" i="33"/>
  <c r="L10" i="33"/>
  <c r="J9" i="33"/>
  <c r="F77" i="35"/>
  <c r="J20" i="35"/>
  <c r="H18" i="35"/>
  <c r="J16" i="35"/>
  <c r="F100" i="35"/>
  <c r="J107" i="33"/>
  <c r="J104" i="33"/>
  <c r="J101" i="33"/>
  <c r="J98" i="33"/>
  <c r="J43" i="33"/>
  <c r="J42" i="33"/>
  <c r="J41" i="33"/>
  <c r="J40" i="33"/>
  <c r="J39" i="33"/>
  <c r="J38" i="33"/>
  <c r="J37" i="33"/>
  <c r="J36" i="33"/>
  <c r="N20" i="33"/>
  <c r="L19" i="33"/>
  <c r="H18" i="33"/>
  <c r="F17" i="33"/>
  <c r="H15" i="33"/>
  <c r="F14" i="33"/>
  <c r="H12" i="33"/>
  <c r="F11" i="33"/>
  <c r="H9" i="33"/>
  <c r="L284" i="32"/>
  <c r="N282" i="32"/>
  <c r="L281" i="32"/>
  <c r="N279" i="32"/>
  <c r="L278" i="32"/>
  <c r="N276" i="32"/>
  <c r="L275" i="32"/>
  <c r="N273" i="32"/>
  <c r="H273" i="32"/>
  <c r="F101" i="35"/>
  <c r="H57" i="35"/>
  <c r="J53" i="35"/>
  <c r="J39" i="35"/>
  <c r="L20" i="33"/>
  <c r="N18" i="33"/>
  <c r="F18" i="33"/>
  <c r="H16" i="33"/>
  <c r="F15" i="33"/>
  <c r="H13" i="33"/>
  <c r="F12" i="33"/>
  <c r="H10" i="33"/>
  <c r="F9" i="33"/>
  <c r="L213" i="32"/>
  <c r="F213" i="32"/>
  <c r="L212" i="32"/>
  <c r="F212" i="32"/>
  <c r="L211" i="32"/>
  <c r="F211" i="32"/>
  <c r="L210" i="32"/>
  <c r="F210" i="32"/>
  <c r="L209" i="32"/>
  <c r="F209" i="32"/>
  <c r="L208" i="32"/>
  <c r="F208" i="32"/>
  <c r="L207" i="32"/>
  <c r="F207" i="32"/>
  <c r="N14" i="37"/>
  <c r="N13" i="37"/>
  <c r="H108" i="35"/>
  <c r="N100" i="35"/>
  <c r="F57" i="35"/>
  <c r="F35" i="35"/>
  <c r="J19" i="35"/>
  <c r="N15" i="35"/>
  <c r="H14" i="35"/>
  <c r="N12" i="35"/>
  <c r="H11" i="35"/>
  <c r="N9" i="35"/>
  <c r="J86" i="33"/>
  <c r="J83" i="33"/>
  <c r="J80" i="33"/>
  <c r="J77" i="33"/>
  <c r="H107" i="35"/>
  <c r="J103" i="35"/>
  <c r="H78" i="35"/>
  <c r="H63" i="35"/>
  <c r="F38" i="35"/>
  <c r="F17" i="35"/>
  <c r="J105" i="35"/>
  <c r="J109" i="33"/>
  <c r="J106" i="33"/>
  <c r="J103" i="33"/>
  <c r="J100" i="33"/>
  <c r="J97" i="33"/>
  <c r="L21" i="33"/>
  <c r="N19" i="33"/>
  <c r="L18" i="33"/>
  <c r="H17" i="33"/>
  <c r="F33" i="35"/>
  <c r="J85" i="33"/>
  <c r="J76" i="33"/>
  <c r="J31" i="33"/>
  <c r="H21" i="33"/>
  <c r="L17" i="33"/>
  <c r="F16" i="33"/>
  <c r="H11" i="33"/>
  <c r="F10" i="33"/>
  <c r="N281" i="32"/>
  <c r="L280" i="32"/>
  <c r="N275" i="32"/>
  <c r="L274" i="32"/>
  <c r="J273" i="32"/>
  <c r="J218" i="32"/>
  <c r="J215" i="32"/>
  <c r="J212" i="32"/>
  <c r="J209" i="32"/>
  <c r="H186" i="32"/>
  <c r="F185" i="32"/>
  <c r="AB14" i="37"/>
  <c r="N14" i="35"/>
  <c r="J35" i="33"/>
  <c r="F21" i="33"/>
  <c r="H19" i="33"/>
  <c r="J17" i="33"/>
  <c r="N15" i="33"/>
  <c r="L14" i="33"/>
  <c r="J13" i="33"/>
  <c r="N9" i="33"/>
  <c r="F285" i="32"/>
  <c r="H280" i="32"/>
  <c r="F279" i="32"/>
  <c r="H274" i="32"/>
  <c r="L285" i="32"/>
  <c r="H218" i="32"/>
  <c r="N216" i="32"/>
  <c r="H215" i="32"/>
  <c r="N213" i="32"/>
  <c r="H212" i="32"/>
  <c r="N210" i="32"/>
  <c r="H209" i="32"/>
  <c r="N207" i="32"/>
  <c r="N11" i="35"/>
  <c r="F65" i="33"/>
  <c r="J32" i="33"/>
  <c r="N16" i="33"/>
  <c r="H14" i="33"/>
  <c r="F13" i="33"/>
  <c r="N284" i="32"/>
  <c r="L283" i="32"/>
  <c r="N278" i="32"/>
  <c r="L277" i="32"/>
  <c r="N218" i="32"/>
  <c r="H217" i="32"/>
  <c r="N215" i="32"/>
  <c r="H214" i="32"/>
  <c r="N212" i="32"/>
  <c r="H211" i="32"/>
  <c r="N209" i="32"/>
  <c r="H208" i="32"/>
  <c r="N193" i="32"/>
  <c r="L192" i="32"/>
  <c r="N190" i="32"/>
  <c r="L189" i="32"/>
  <c r="N187" i="32"/>
  <c r="L186" i="32"/>
  <c r="J83" i="35"/>
  <c r="H58" i="35"/>
  <c r="L39" i="35"/>
  <c r="H20" i="35"/>
  <c r="H10" i="35"/>
  <c r="J79" i="33"/>
  <c r="J34" i="33"/>
  <c r="F20" i="33"/>
  <c r="J16" i="33"/>
  <c r="N12" i="33"/>
  <c r="L11" i="33"/>
  <c r="J10" i="33"/>
  <c r="H283" i="32"/>
  <c r="F282" i="32"/>
  <c r="H277" i="32"/>
  <c r="F276" i="32"/>
  <c r="H232" i="32"/>
  <c r="N230" i="32"/>
  <c r="H229" i="32"/>
  <c r="J219" i="32"/>
  <c r="J216" i="32"/>
  <c r="J213" i="32"/>
  <c r="J210" i="32"/>
  <c r="J207" i="32"/>
  <c r="J195" i="32"/>
  <c r="H194" i="32"/>
  <c r="F193" i="32"/>
  <c r="J192" i="32"/>
  <c r="H191" i="32"/>
  <c r="J98" i="35"/>
  <c r="N13" i="33"/>
  <c r="L12" i="33"/>
  <c r="J11" i="33"/>
  <c r="H284" i="32"/>
  <c r="F283" i="32"/>
  <c r="H278" i="32"/>
  <c r="F277" i="32"/>
  <c r="H219" i="32"/>
  <c r="N217" i="32"/>
  <c r="H216" i="32"/>
  <c r="N214" i="32"/>
  <c r="H213" i="32"/>
  <c r="N211" i="32"/>
  <c r="H210" i="32"/>
  <c r="N208" i="32"/>
  <c r="H207" i="32"/>
  <c r="L197" i="32"/>
  <c r="F196" i="32"/>
  <c r="N194" i="32"/>
  <c r="L193" i="32"/>
  <c r="N191" i="32"/>
  <c r="L190" i="32"/>
  <c r="N188" i="32"/>
  <c r="L187" i="32"/>
  <c r="H13" i="35"/>
  <c r="N10" i="33"/>
  <c r="F258" i="32"/>
  <c r="J253" i="32"/>
  <c r="J214" i="32"/>
  <c r="J194" i="32"/>
  <c r="F187" i="32"/>
  <c r="N172" i="32"/>
  <c r="N171" i="32"/>
  <c r="F169" i="32"/>
  <c r="F168" i="32"/>
  <c r="N163" i="32"/>
  <c r="L121" i="32"/>
  <c r="F121" i="32"/>
  <c r="L120" i="32"/>
  <c r="F120" i="32"/>
  <c r="L119" i="32"/>
  <c r="F119" i="32"/>
  <c r="H109" i="32"/>
  <c r="N108" i="32"/>
  <c r="H108" i="32"/>
  <c r="N107" i="32"/>
  <c r="H107" i="32"/>
  <c r="N106" i="32"/>
  <c r="H106" i="32"/>
  <c r="N105" i="32"/>
  <c r="H105" i="32"/>
  <c r="N104" i="32"/>
  <c r="H104" i="32"/>
  <c r="N103" i="32"/>
  <c r="H103" i="32"/>
  <c r="N102" i="32"/>
  <c r="H102" i="32"/>
  <c r="N101" i="32"/>
  <c r="H101" i="32"/>
  <c r="N100" i="32"/>
  <c r="H100" i="32"/>
  <c r="N99" i="32"/>
  <c r="J82" i="33"/>
  <c r="L9" i="33"/>
  <c r="H275" i="32"/>
  <c r="F263" i="32"/>
  <c r="N237" i="32"/>
  <c r="H233" i="32"/>
  <c r="H190" i="32"/>
  <c r="J188" i="32"/>
  <c r="N185" i="32"/>
  <c r="H175" i="32"/>
  <c r="J174" i="32"/>
  <c r="J173" i="32"/>
  <c r="L172" i="32"/>
  <c r="L171" i="32"/>
  <c r="H167" i="32"/>
  <c r="H166" i="32"/>
  <c r="J165" i="32"/>
  <c r="J164" i="32"/>
  <c r="L163" i="32"/>
  <c r="L59" i="33"/>
  <c r="J14" i="33"/>
  <c r="F280" i="32"/>
  <c r="F261" i="32"/>
  <c r="N240" i="32"/>
  <c r="H236" i="32"/>
  <c r="N231" i="32"/>
  <c r="J196" i="32"/>
  <c r="J186" i="32"/>
  <c r="H185" i="32"/>
  <c r="H173" i="32"/>
  <c r="H172" i="32"/>
  <c r="J171" i="32"/>
  <c r="J170" i="32"/>
  <c r="L169" i="32"/>
  <c r="L168" i="32"/>
  <c r="H164" i="32"/>
  <c r="H163" i="32"/>
  <c r="F87" i="32"/>
  <c r="F86" i="32"/>
  <c r="F85" i="32"/>
  <c r="F84" i="32"/>
  <c r="F83" i="32"/>
  <c r="F82" i="32"/>
  <c r="F81" i="32"/>
  <c r="F80" i="32"/>
  <c r="L53" i="33"/>
  <c r="F260" i="32"/>
  <c r="J211" i="32"/>
  <c r="F192" i="32"/>
  <c r="J189" i="32"/>
  <c r="N174" i="32"/>
  <c r="F172" i="32"/>
  <c r="F171" i="32"/>
  <c r="N166" i="32"/>
  <c r="N165" i="32"/>
  <c r="F163" i="32"/>
  <c r="N127" i="32"/>
  <c r="H127" i="32"/>
  <c r="N126" i="32"/>
  <c r="H126" i="32"/>
  <c r="N125" i="32"/>
  <c r="H125" i="32"/>
  <c r="N124" i="32"/>
  <c r="H124" i="32"/>
  <c r="N123" i="32"/>
  <c r="H123" i="32"/>
  <c r="N122" i="32"/>
  <c r="H122" i="32"/>
  <c r="N121" i="32"/>
  <c r="H121" i="32"/>
  <c r="N120" i="32"/>
  <c r="H120" i="32"/>
  <c r="N119" i="32"/>
  <c r="H119" i="32"/>
  <c r="J109" i="32"/>
  <c r="J108" i="32"/>
  <c r="J107" i="32"/>
  <c r="J106" i="32"/>
  <c r="L62" i="33"/>
  <c r="F259" i="32"/>
  <c r="H239" i="32"/>
  <c r="N234" i="32"/>
  <c r="H230" i="32"/>
  <c r="F195" i="32"/>
  <c r="J191" i="32"/>
  <c r="F189" i="32"/>
  <c r="H187" i="32"/>
  <c r="F186" i="32"/>
  <c r="L175" i="32"/>
  <c r="L174" i="32"/>
  <c r="H170" i="32"/>
  <c r="H169" i="32"/>
  <c r="J168" i="32"/>
  <c r="J167" i="32"/>
  <c r="L166" i="32"/>
  <c r="L165" i="32"/>
  <c r="L43" i="32"/>
  <c r="F43" i="32"/>
  <c r="L42" i="32"/>
  <c r="F42" i="32"/>
  <c r="L41" i="32"/>
  <c r="F41" i="32"/>
  <c r="L40" i="32"/>
  <c r="F40" i="32"/>
  <c r="L39" i="32"/>
  <c r="F39" i="32"/>
  <c r="L38" i="32"/>
  <c r="F38" i="32"/>
  <c r="L15" i="33"/>
  <c r="H188" i="32"/>
  <c r="F174" i="32"/>
  <c r="N168" i="32"/>
  <c r="N148" i="32"/>
  <c r="N145" i="32"/>
  <c r="N142" i="32"/>
  <c r="J123" i="32"/>
  <c r="J120" i="32"/>
  <c r="L109" i="32"/>
  <c r="F108" i="32"/>
  <c r="L106" i="32"/>
  <c r="H99" i="32"/>
  <c r="L98" i="32"/>
  <c r="N97" i="32"/>
  <c r="F97" i="32"/>
  <c r="N40" i="32"/>
  <c r="N37" i="32"/>
  <c r="H37" i="32"/>
  <c r="N36" i="32"/>
  <c r="H36" i="32"/>
  <c r="N35" i="32"/>
  <c r="H35" i="32"/>
  <c r="N34" i="32"/>
  <c r="H34" i="32"/>
  <c r="N33" i="32"/>
  <c r="H33" i="32"/>
  <c r="N32" i="32"/>
  <c r="H32" i="32"/>
  <c r="N31" i="32"/>
  <c r="H31" i="32"/>
  <c r="H18" i="32"/>
  <c r="N17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H148" i="32"/>
  <c r="H145" i="32"/>
  <c r="H142" i="32"/>
  <c r="J131" i="32"/>
  <c r="J128" i="32"/>
  <c r="J125" i="32"/>
  <c r="F105" i="32"/>
  <c r="F104" i="32"/>
  <c r="F103" i="32"/>
  <c r="F102" i="32"/>
  <c r="F101" i="32"/>
  <c r="F100" i="32"/>
  <c r="J98" i="32"/>
  <c r="F79" i="32"/>
  <c r="F76" i="32"/>
  <c r="F64" i="32"/>
  <c r="J63" i="32"/>
  <c r="F61" i="32"/>
  <c r="J60" i="32"/>
  <c r="F58" i="32"/>
  <c r="J57" i="32"/>
  <c r="F55" i="32"/>
  <c r="J54" i="32"/>
  <c r="J42" i="32"/>
  <c r="H41" i="32"/>
  <c r="J39" i="32"/>
  <c r="H38" i="32"/>
  <c r="H21" i="32"/>
  <c r="N20" i="32"/>
  <c r="H20" i="32"/>
  <c r="N19" i="32"/>
  <c r="H19" i="32"/>
  <c r="N18" i="32"/>
  <c r="H281" i="32"/>
  <c r="J256" i="32"/>
  <c r="J217" i="32"/>
  <c r="F166" i="32"/>
  <c r="H150" i="32"/>
  <c r="H147" i="32"/>
  <c r="H144" i="32"/>
  <c r="H141" i="32"/>
  <c r="J130" i="32"/>
  <c r="J127" i="32"/>
  <c r="J124" i="32"/>
  <c r="L131" i="32"/>
  <c r="J97" i="32"/>
  <c r="F77" i="32"/>
  <c r="F65" i="32"/>
  <c r="J64" i="32"/>
  <c r="F62" i="32"/>
  <c r="J61" i="32"/>
  <c r="F59" i="32"/>
  <c r="J58" i="32"/>
  <c r="F56" i="32"/>
  <c r="J55" i="32"/>
  <c r="F53" i="32"/>
  <c r="J43" i="32"/>
  <c r="H42" i="32"/>
  <c r="J40" i="32"/>
  <c r="H39" i="32"/>
  <c r="L21" i="32"/>
  <c r="F21" i="32"/>
  <c r="L20" i="32"/>
  <c r="F20" i="32"/>
  <c r="L19" i="32"/>
  <c r="F19" i="32"/>
  <c r="L18" i="32"/>
  <c r="F274" i="32"/>
  <c r="H193" i="32"/>
  <c r="F165" i="32"/>
  <c r="N149" i="32"/>
  <c r="N146" i="32"/>
  <c r="N143" i="32"/>
  <c r="J122" i="32"/>
  <c r="J119" i="32"/>
  <c r="L108" i="32"/>
  <c r="F107" i="32"/>
  <c r="L105" i="32"/>
  <c r="L104" i="32"/>
  <c r="L103" i="32"/>
  <c r="L102" i="32"/>
  <c r="L101" i="32"/>
  <c r="L100" i="32"/>
  <c r="L99" i="32"/>
  <c r="N98" i="32"/>
  <c r="F98" i="32"/>
  <c r="H97" i="32"/>
  <c r="N42" i="32"/>
  <c r="N39" i="32"/>
  <c r="J37" i="32"/>
  <c r="J36" i="32"/>
  <c r="J35" i="32"/>
  <c r="J34" i="32"/>
  <c r="J33" i="32"/>
  <c r="J32" i="32"/>
  <c r="J31" i="32"/>
  <c r="J17" i="32"/>
  <c r="J16" i="32"/>
  <c r="J15" i="32"/>
  <c r="J14" i="32"/>
  <c r="J13" i="32"/>
  <c r="J12" i="32"/>
  <c r="J11" i="32"/>
  <c r="J10" i="32"/>
  <c r="J9" i="32"/>
  <c r="J208" i="32"/>
  <c r="F190" i="32"/>
  <c r="F175" i="32"/>
  <c r="N169" i="32"/>
  <c r="H149" i="32"/>
  <c r="H146" i="32"/>
  <c r="H143" i="32"/>
  <c r="L153" i="32"/>
  <c r="J129" i="32"/>
  <c r="J126" i="32"/>
  <c r="J105" i="32"/>
  <c r="J104" i="32"/>
  <c r="J103" i="32"/>
  <c r="J102" i="32"/>
  <c r="J101" i="32"/>
  <c r="J100" i="32"/>
  <c r="J99" i="32"/>
  <c r="F78" i="32"/>
  <c r="F75" i="32"/>
  <c r="J65" i="32"/>
  <c r="F63" i="32"/>
  <c r="J62" i="32"/>
  <c r="F60" i="32"/>
  <c r="J59" i="32"/>
  <c r="F57" i="32"/>
  <c r="J56" i="32"/>
  <c r="F54" i="32"/>
  <c r="J53" i="32"/>
  <c r="H43" i="32"/>
  <c r="J41" i="32"/>
  <c r="H40" i="32"/>
  <c r="J38" i="32"/>
  <c r="J21" i="32"/>
  <c r="J20" i="32"/>
  <c r="J19" i="32"/>
  <c r="F106" i="32"/>
  <c r="L79" i="32"/>
  <c r="L64" i="32"/>
  <c r="N53" i="32"/>
  <c r="H87" i="32"/>
  <c r="N38" i="32"/>
  <c r="L35" i="32"/>
  <c r="L32" i="32"/>
  <c r="L15" i="32"/>
  <c r="L12" i="32"/>
  <c r="L9" i="32"/>
  <c r="N147" i="32"/>
  <c r="F99" i="32"/>
  <c r="H83" i="32"/>
  <c r="N56" i="32"/>
  <c r="N41" i="32"/>
  <c r="F35" i="32"/>
  <c r="F32" i="32"/>
  <c r="F18" i="32"/>
  <c r="F15" i="32"/>
  <c r="F12" i="32"/>
  <c r="F9" i="32"/>
  <c r="N141" i="32"/>
  <c r="L97" i="32"/>
  <c r="H86" i="32"/>
  <c r="N81" i="32"/>
  <c r="N77" i="32"/>
  <c r="N62" i="32"/>
  <c r="L55" i="32"/>
  <c r="N85" i="32"/>
  <c r="F37" i="32"/>
  <c r="F34" i="32"/>
  <c r="F31" i="32"/>
  <c r="F17" i="32"/>
  <c r="F14" i="32"/>
  <c r="F11" i="32"/>
  <c r="F262" i="32"/>
  <c r="J185" i="32"/>
  <c r="F109" i="32"/>
  <c r="L58" i="32"/>
  <c r="L36" i="32"/>
  <c r="L33" i="32"/>
  <c r="L16" i="32"/>
  <c r="L13" i="32"/>
  <c r="L10" i="32"/>
  <c r="J121" i="32"/>
  <c r="L107" i="32"/>
  <c r="N84" i="32"/>
  <c r="H80" i="32"/>
  <c r="L76" i="32"/>
  <c r="L61" i="32"/>
  <c r="F36" i="32"/>
  <c r="F33" i="32"/>
  <c r="F16" i="32"/>
  <c r="F13" i="32"/>
  <c r="F10" i="32"/>
  <c r="L17" i="32"/>
  <c r="L37" i="32"/>
  <c r="L14" i="32"/>
  <c r="F160" i="30"/>
  <c r="G76" i="30"/>
  <c r="F62" i="30"/>
  <c r="E48" i="30"/>
  <c r="D34" i="30"/>
  <c r="N144" i="32"/>
  <c r="L31" i="32"/>
  <c r="D132" i="30"/>
  <c r="H98" i="32"/>
  <c r="E146" i="30"/>
  <c r="E34" i="29"/>
  <c r="E146" i="28"/>
  <c r="E90" i="28"/>
  <c r="E34" i="28"/>
  <c r="G20" i="29"/>
  <c r="G20" i="28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G132" i="29"/>
  <c r="E118" i="28"/>
  <c r="E62" i="28"/>
  <c r="J65" i="27"/>
  <c r="J64" i="27"/>
  <c r="J63" i="27"/>
  <c r="J62" i="27"/>
  <c r="J61" i="27"/>
  <c r="J60" i="27"/>
  <c r="J59" i="27"/>
  <c r="J58" i="27"/>
  <c r="L11" i="32"/>
  <c r="G76" i="29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17" i="27"/>
  <c r="J16" i="27"/>
  <c r="J15" i="27"/>
  <c r="J14" i="27"/>
  <c r="J13" i="27"/>
  <c r="J12" i="27"/>
  <c r="J11" i="27"/>
  <c r="J10" i="27"/>
  <c r="J9" i="27"/>
  <c r="N59" i="32"/>
  <c r="C118" i="30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J21" i="27"/>
  <c r="J20" i="27"/>
  <c r="J19" i="27"/>
  <c r="H143" i="26"/>
  <c r="N142" i="26"/>
  <c r="H142" i="26"/>
  <c r="N141" i="26"/>
  <c r="J86" i="27"/>
  <c r="J83" i="27"/>
  <c r="J80" i="27"/>
  <c r="J77" i="27"/>
  <c r="F35" i="27"/>
  <c r="H34" i="27"/>
  <c r="F32" i="27"/>
  <c r="H31" i="27"/>
  <c r="H21" i="27"/>
  <c r="L20" i="27"/>
  <c r="N19" i="27"/>
  <c r="F19" i="27"/>
  <c r="F87" i="27"/>
  <c r="F84" i="27"/>
  <c r="F81" i="27"/>
  <c r="F78" i="27"/>
  <c r="F75" i="27"/>
  <c r="N17" i="27"/>
  <c r="F17" i="27"/>
  <c r="H16" i="27"/>
  <c r="L15" i="27"/>
  <c r="N14" i="27"/>
  <c r="F14" i="27"/>
  <c r="H13" i="27"/>
  <c r="L12" i="27"/>
  <c r="N11" i="27"/>
  <c r="F11" i="27"/>
  <c r="H10" i="27"/>
  <c r="L9" i="27"/>
  <c r="J218" i="26"/>
  <c r="L217" i="26"/>
  <c r="J215" i="26"/>
  <c r="L214" i="26"/>
  <c r="J212" i="26"/>
  <c r="L211" i="26"/>
  <c r="J209" i="26"/>
  <c r="L208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D78" i="24"/>
  <c r="D9" i="24"/>
  <c r="J85" i="27"/>
  <c r="J82" i="27"/>
  <c r="J79" i="27"/>
  <c r="J76" i="27"/>
  <c r="J57" i="27"/>
  <c r="J56" i="27"/>
  <c r="J55" i="27"/>
  <c r="J54" i="27"/>
  <c r="J53" i="27"/>
  <c r="F36" i="27"/>
  <c r="H35" i="27"/>
  <c r="F33" i="27"/>
  <c r="H32" i="27"/>
  <c r="L21" i="27"/>
  <c r="N20" i="27"/>
  <c r="F20" i="27"/>
  <c r="H19" i="27"/>
  <c r="L18" i="27"/>
  <c r="H20" i="27"/>
  <c r="N18" i="27"/>
  <c r="J241" i="26"/>
  <c r="N239" i="26"/>
  <c r="H235" i="26"/>
  <c r="J232" i="26"/>
  <c r="N230" i="26"/>
  <c r="L219" i="26"/>
  <c r="J213" i="26"/>
  <c r="L210" i="26"/>
  <c r="J153" i="26"/>
  <c r="L151" i="26"/>
  <c r="L150" i="26"/>
  <c r="J144" i="26"/>
  <c r="L142" i="26"/>
  <c r="L141" i="26"/>
  <c r="L109" i="26"/>
  <c r="J108" i="26"/>
  <c r="N107" i="26"/>
  <c r="L106" i="26"/>
  <c r="J105" i="26"/>
  <c r="N104" i="26"/>
  <c r="L103" i="26"/>
  <c r="J102" i="26"/>
  <c r="N101" i="26"/>
  <c r="L100" i="26"/>
  <c r="J99" i="26"/>
  <c r="N98" i="26"/>
  <c r="L97" i="26"/>
  <c r="N41" i="26"/>
  <c r="J87" i="27"/>
  <c r="J84" i="27"/>
  <c r="J81" i="27"/>
  <c r="J78" i="27"/>
  <c r="J75" i="27"/>
  <c r="F21" i="27"/>
  <c r="L19" i="27"/>
  <c r="F12" i="27"/>
  <c r="N10" i="27"/>
  <c r="N9" i="27"/>
  <c r="J217" i="26"/>
  <c r="L215" i="26"/>
  <c r="J208" i="26"/>
  <c r="J149" i="26"/>
  <c r="J148" i="26"/>
  <c r="L146" i="26"/>
  <c r="H141" i="26"/>
  <c r="H109" i="26"/>
  <c r="H106" i="26"/>
  <c r="H103" i="26"/>
  <c r="H100" i="26"/>
  <c r="H97" i="26"/>
  <c r="H43" i="26"/>
  <c r="J41" i="26"/>
  <c r="H40" i="26"/>
  <c r="J38" i="26"/>
  <c r="H37" i="26"/>
  <c r="J35" i="26"/>
  <c r="H34" i="26"/>
  <c r="J32" i="26"/>
  <c r="H31" i="26"/>
  <c r="L21" i="26"/>
  <c r="J20" i="26"/>
  <c r="H19" i="26"/>
  <c r="L18" i="26"/>
  <c r="N16" i="26"/>
  <c r="N13" i="26"/>
  <c r="N10" i="26"/>
  <c r="D103" i="24"/>
  <c r="D88" i="24"/>
  <c r="D77" i="24"/>
  <c r="D65" i="24"/>
  <c r="D58" i="24"/>
  <c r="D54" i="24"/>
  <c r="D39" i="24"/>
  <c r="D32" i="24"/>
  <c r="D20" i="24"/>
  <c r="D13" i="24"/>
  <c r="D10" i="24"/>
  <c r="F132" i="23"/>
  <c r="F76" i="23"/>
  <c r="H43" i="27"/>
  <c r="H41" i="27"/>
  <c r="H39" i="27"/>
  <c r="H37" i="27"/>
  <c r="L17" i="27"/>
  <c r="F16" i="27"/>
  <c r="L14" i="27"/>
  <c r="F13" i="27"/>
  <c r="H238" i="26"/>
  <c r="J235" i="26"/>
  <c r="N233" i="26"/>
  <c r="H229" i="26"/>
  <c r="J216" i="26"/>
  <c r="L213" i="26"/>
  <c r="J207" i="26"/>
  <c r="L153" i="26"/>
  <c r="J147" i="26"/>
  <c r="L145" i="26"/>
  <c r="L144" i="26"/>
  <c r="L108" i="26"/>
  <c r="J107" i="26"/>
  <c r="N106" i="26"/>
  <c r="L105" i="26"/>
  <c r="J104" i="26"/>
  <c r="N103" i="26"/>
  <c r="L102" i="26"/>
  <c r="J101" i="26"/>
  <c r="N100" i="26"/>
  <c r="L99" i="26"/>
  <c r="J98" i="26"/>
  <c r="N97" i="26"/>
  <c r="N40" i="26"/>
  <c r="N37" i="26"/>
  <c r="N34" i="26"/>
  <c r="N31" i="26"/>
  <c r="N19" i="26"/>
  <c r="H17" i="26"/>
  <c r="J15" i="26"/>
  <c r="H14" i="26"/>
  <c r="J12" i="26"/>
  <c r="H11" i="26"/>
  <c r="J9" i="26"/>
  <c r="D106" i="24"/>
  <c r="D80" i="24"/>
  <c r="D61" i="24"/>
  <c r="D57" i="24"/>
  <c r="D42" i="24"/>
  <c r="D35" i="24"/>
  <c r="D31" i="24"/>
  <c r="D16" i="24"/>
  <c r="F86" i="27"/>
  <c r="F83" i="27"/>
  <c r="F80" i="27"/>
  <c r="F77" i="27"/>
  <c r="F43" i="27"/>
  <c r="F41" i="27"/>
  <c r="F39" i="27"/>
  <c r="F37" i="27"/>
  <c r="F34" i="27"/>
  <c r="F31" i="27"/>
  <c r="H17" i="27"/>
  <c r="N15" i="27"/>
  <c r="H14" i="27"/>
  <c r="N12" i="27"/>
  <c r="L11" i="27"/>
  <c r="L10" i="27"/>
  <c r="H9" i="27"/>
  <c r="N240" i="26"/>
  <c r="H236" i="26"/>
  <c r="J234" i="26"/>
  <c r="N231" i="26"/>
  <c r="J214" i="26"/>
  <c r="L212" i="26"/>
  <c r="L152" i="26"/>
  <c r="J146" i="26"/>
  <c r="J145" i="26"/>
  <c r="L143" i="26"/>
  <c r="H107" i="26"/>
  <c r="H104" i="26"/>
  <c r="H101" i="26"/>
  <c r="H98" i="26"/>
  <c r="J42" i="26"/>
  <c r="H41" i="26"/>
  <c r="J39" i="26"/>
  <c r="H38" i="26"/>
  <c r="J36" i="26"/>
  <c r="H35" i="26"/>
  <c r="J33" i="26"/>
  <c r="H32" i="26"/>
  <c r="J21" i="26"/>
  <c r="H20" i="26"/>
  <c r="L19" i="26"/>
  <c r="N17" i="26"/>
  <c r="N14" i="26"/>
  <c r="N11" i="26"/>
  <c r="D109" i="24"/>
  <c r="D102" i="24"/>
  <c r="D83" i="24"/>
  <c r="D64" i="24"/>
  <c r="D60" i="24"/>
  <c r="D38" i="24"/>
  <c r="D34" i="24"/>
  <c r="D19" i="24"/>
  <c r="D12" i="24"/>
  <c r="F42" i="27"/>
  <c r="H36" i="27"/>
  <c r="N31" i="27"/>
  <c r="H15" i="27"/>
  <c r="H11" i="27"/>
  <c r="H241" i="26"/>
  <c r="J238" i="26"/>
  <c r="N188" i="26"/>
  <c r="J150" i="26"/>
  <c r="L147" i="26"/>
  <c r="J109" i="26"/>
  <c r="L107" i="26"/>
  <c r="N105" i="26"/>
  <c r="J100" i="26"/>
  <c r="L98" i="26"/>
  <c r="N36" i="26"/>
  <c r="N18" i="26"/>
  <c r="J17" i="26"/>
  <c r="H16" i="26"/>
  <c r="J11" i="26"/>
  <c r="H10" i="26"/>
  <c r="D111" i="24"/>
  <c r="D89" i="24"/>
  <c r="D82" i="24"/>
  <c r="D66" i="24"/>
  <c r="D59" i="24"/>
  <c r="D37" i="24"/>
  <c r="D17" i="24"/>
  <c r="P20" i="23"/>
  <c r="N103" i="27"/>
  <c r="F79" i="27"/>
  <c r="H38" i="27"/>
  <c r="F18" i="27"/>
  <c r="L13" i="27"/>
  <c r="J231" i="26"/>
  <c r="L218" i="26"/>
  <c r="L192" i="26"/>
  <c r="N189" i="26"/>
  <c r="J151" i="26"/>
  <c r="J143" i="26"/>
  <c r="H108" i="26"/>
  <c r="H99" i="26"/>
  <c r="L85" i="26"/>
  <c r="N83" i="26"/>
  <c r="L76" i="26"/>
  <c r="L86" i="26"/>
  <c r="H42" i="26"/>
  <c r="N39" i="26"/>
  <c r="N33" i="26"/>
  <c r="J14" i="26"/>
  <c r="H13" i="26"/>
  <c r="D100" i="24"/>
  <c r="D41" i="24"/>
  <c r="D21" i="24"/>
  <c r="F48" i="23"/>
  <c r="F38" i="27"/>
  <c r="H33" i="27"/>
  <c r="N16" i="27"/>
  <c r="H12" i="27"/>
  <c r="F9" i="27"/>
  <c r="N236" i="26"/>
  <c r="J210" i="26"/>
  <c r="L207" i="26"/>
  <c r="L148" i="26"/>
  <c r="J106" i="26"/>
  <c r="L104" i="26"/>
  <c r="N102" i="26"/>
  <c r="J97" i="26"/>
  <c r="N35" i="26"/>
  <c r="J16" i="26"/>
  <c r="H15" i="26"/>
  <c r="J10" i="26"/>
  <c r="H9" i="26"/>
  <c r="D112" i="24"/>
  <c r="D105" i="24"/>
  <c r="D85" i="24"/>
  <c r="D62" i="24"/>
  <c r="D55" i="24"/>
  <c r="D40" i="24"/>
  <c r="D33" i="24"/>
  <c r="D11" i="24"/>
  <c r="F160" i="23"/>
  <c r="F85" i="27"/>
  <c r="F76" i="27"/>
  <c r="H42" i="27"/>
  <c r="L16" i="27"/>
  <c r="L263" i="26"/>
  <c r="H260" i="26"/>
  <c r="N256" i="26"/>
  <c r="H233" i="26"/>
  <c r="L209" i="26"/>
  <c r="H194" i="26"/>
  <c r="N169" i="26"/>
  <c r="H164" i="26"/>
  <c r="J142" i="26"/>
  <c r="H102" i="26"/>
  <c r="N86" i="26"/>
  <c r="L79" i="26"/>
  <c r="N77" i="26"/>
  <c r="J43" i="26"/>
  <c r="J40" i="26"/>
  <c r="H39" i="26"/>
  <c r="J34" i="26"/>
  <c r="H33" i="26"/>
  <c r="H21" i="26"/>
  <c r="N12" i="26"/>
  <c r="D67" i="24"/>
  <c r="D18" i="24"/>
  <c r="F20" i="23"/>
  <c r="F82" i="27"/>
  <c r="N34" i="27"/>
  <c r="F15" i="27"/>
  <c r="J240" i="26"/>
  <c r="J211" i="26"/>
  <c r="H125" i="26"/>
  <c r="L82" i="26"/>
  <c r="N38" i="26"/>
  <c r="L20" i="26"/>
  <c r="N9" i="26"/>
  <c r="D43" i="24"/>
  <c r="D15" i="24"/>
  <c r="F104" i="23"/>
  <c r="E34" i="23"/>
  <c r="C36" i="21"/>
  <c r="L34" i="32"/>
  <c r="N13" i="27"/>
  <c r="H232" i="26"/>
  <c r="J219" i="26"/>
  <c r="J171" i="26"/>
  <c r="L149" i="26"/>
  <c r="L101" i="26"/>
  <c r="N42" i="26"/>
  <c r="J31" i="26"/>
  <c r="H12" i="26"/>
  <c r="D63" i="24"/>
  <c r="D14" i="24"/>
  <c r="E104" i="23"/>
  <c r="H40" i="27"/>
  <c r="F10" i="27"/>
  <c r="J229" i="26"/>
  <c r="L216" i="26"/>
  <c r="H193" i="26"/>
  <c r="N195" i="26"/>
  <c r="N168" i="26"/>
  <c r="J122" i="26"/>
  <c r="N99" i="26"/>
  <c r="J37" i="26"/>
  <c r="H18" i="26"/>
  <c r="D86" i="24"/>
  <c r="D56" i="24"/>
  <c r="G76" i="23"/>
  <c r="G48" i="23"/>
  <c r="F40" i="27"/>
  <c r="L262" i="26"/>
  <c r="N32" i="26"/>
  <c r="D108" i="24"/>
  <c r="H18" i="27"/>
  <c r="L190" i="26"/>
  <c r="H174" i="26"/>
  <c r="J152" i="26"/>
  <c r="N126" i="26"/>
  <c r="N108" i="26"/>
  <c r="J103" i="26"/>
  <c r="H36" i="26"/>
  <c r="N20" i="26"/>
  <c r="J13" i="26"/>
  <c r="D79" i="24"/>
  <c r="D44" i="24"/>
  <c r="C133" i="22"/>
  <c r="D119" i="22"/>
  <c r="G105" i="22"/>
  <c r="C63" i="22"/>
  <c r="N255" i="26"/>
  <c r="H185" i="26"/>
  <c r="H128" i="26"/>
  <c r="N80" i="26"/>
  <c r="M22" i="21"/>
  <c r="J141" i="26"/>
  <c r="J19" i="26"/>
  <c r="D36" i="24"/>
  <c r="H21" i="22"/>
  <c r="H105" i="26"/>
  <c r="N15" i="26"/>
  <c r="D118" i="23"/>
  <c r="E148" i="21"/>
  <c r="F134" i="21"/>
  <c r="E22" i="21"/>
  <c r="N237" i="26"/>
  <c r="H163" i="26"/>
  <c r="C134" i="21"/>
  <c r="E106" i="21"/>
  <c r="F92" i="21"/>
  <c r="O20" i="23"/>
  <c r="G49" i="22"/>
  <c r="C92" i="21"/>
  <c r="E64" i="21"/>
  <c r="F50" i="21"/>
  <c r="N265" i="26"/>
  <c r="T21" i="22"/>
  <c r="L129" i="26"/>
  <c r="D36" i="21"/>
  <c r="G76" i="18"/>
  <c r="D64" i="18"/>
  <c r="D34" i="18"/>
  <c r="N20" i="18"/>
  <c r="K8" i="18"/>
  <c r="S9" i="16"/>
  <c r="D9" i="16"/>
  <c r="Q21" i="22"/>
  <c r="N134" i="18"/>
  <c r="L92" i="18"/>
  <c r="L62" i="18"/>
  <c r="T36" i="18"/>
  <c r="E8" i="18"/>
  <c r="T120" i="18"/>
  <c r="F92" i="18"/>
  <c r="T90" i="18"/>
  <c r="F62" i="18"/>
  <c r="N36" i="18"/>
  <c r="I18" i="18"/>
  <c r="G163" i="14"/>
  <c r="C50" i="21"/>
  <c r="K132" i="18"/>
  <c r="V118" i="18"/>
  <c r="S106" i="18"/>
  <c r="N90" i="18"/>
  <c r="K78" i="18"/>
  <c r="V64" i="18"/>
  <c r="K48" i="18"/>
  <c r="V34" i="18"/>
  <c r="S22" i="18"/>
  <c r="F163" i="14"/>
  <c r="K106" i="18"/>
  <c r="E78" i="18"/>
  <c r="S76" i="18"/>
  <c r="E48" i="18"/>
  <c r="M22" i="18"/>
  <c r="G133" i="17"/>
  <c r="G107" i="17"/>
  <c r="G77" i="17"/>
  <c r="G51" i="17"/>
  <c r="D107" i="16"/>
  <c r="D105" i="16"/>
  <c r="D79" i="16"/>
  <c r="D77" i="16"/>
  <c r="D51" i="16"/>
  <c r="D49" i="16"/>
  <c r="D23" i="16"/>
  <c r="E147" i="15"/>
  <c r="D133" i="15"/>
  <c r="U50" i="18"/>
  <c r="C161" i="16"/>
  <c r="C135" i="16"/>
  <c r="C105" i="16"/>
  <c r="C79" i="16"/>
  <c r="C49" i="16"/>
  <c r="C23" i="16"/>
  <c r="D21" i="15"/>
  <c r="E149" i="14"/>
  <c r="G135" i="14"/>
  <c r="E107" i="14"/>
  <c r="G93" i="14"/>
  <c r="E65" i="14"/>
  <c r="G51" i="14"/>
  <c r="C37" i="14"/>
  <c r="G23" i="14"/>
  <c r="O20" i="13"/>
  <c r="F20" i="13"/>
  <c r="U15" i="12"/>
  <c r="A14" i="12"/>
  <c r="U13" i="12"/>
  <c r="A12" i="12"/>
  <c r="U11" i="12"/>
  <c r="C56" i="12"/>
  <c r="G54" i="12"/>
  <c r="C53" i="12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O20" i="9"/>
  <c r="I20" i="9"/>
  <c r="O18" i="9"/>
  <c r="Q17" i="9"/>
  <c r="K17" i="9"/>
  <c r="E17" i="9"/>
  <c r="Q15" i="9"/>
  <c r="K15" i="9"/>
  <c r="E15" i="9"/>
  <c r="Q13" i="9"/>
  <c r="K13" i="9"/>
  <c r="E13" i="9"/>
  <c r="Q11" i="9"/>
  <c r="C9" i="17"/>
  <c r="E9" i="16"/>
  <c r="D149" i="14"/>
  <c r="F135" i="14"/>
  <c r="D107" i="14"/>
  <c r="F93" i="14"/>
  <c r="D65" i="14"/>
  <c r="F51" i="14"/>
  <c r="F23" i="14"/>
  <c r="E20" i="13"/>
  <c r="D112" i="11"/>
  <c r="D109" i="11"/>
  <c r="D106" i="11"/>
  <c r="D103" i="11"/>
  <c r="D100" i="11"/>
  <c r="D89" i="11"/>
  <c r="D86" i="11"/>
  <c r="D83" i="11"/>
  <c r="D80" i="11"/>
  <c r="D77" i="11"/>
  <c r="K21" i="9"/>
  <c r="E21" i="9"/>
  <c r="Q19" i="9"/>
  <c r="K19" i="9"/>
  <c r="E19" i="9"/>
  <c r="G18" i="9"/>
  <c r="M16" i="9"/>
  <c r="G16" i="9"/>
  <c r="M14" i="9"/>
  <c r="G14" i="9"/>
  <c r="M12" i="9"/>
  <c r="G12" i="9"/>
  <c r="M10" i="9"/>
  <c r="G10" i="9"/>
  <c r="L21" i="8"/>
  <c r="L20" i="8"/>
  <c r="L19" i="8"/>
  <c r="L18" i="8"/>
  <c r="M76" i="18"/>
  <c r="R21" i="17"/>
  <c r="S21" i="15"/>
  <c r="E163" i="14"/>
  <c r="E135" i="14"/>
  <c r="G121" i="14"/>
  <c r="E93" i="14"/>
  <c r="G79" i="14"/>
  <c r="E51" i="14"/>
  <c r="G37" i="14"/>
  <c r="I18" i="14"/>
  <c r="E23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M20" i="9"/>
  <c r="G20" i="9"/>
  <c r="M18" i="9"/>
  <c r="O17" i="9"/>
  <c r="I17" i="9"/>
  <c r="O15" i="9"/>
  <c r="I15" i="9"/>
  <c r="O13" i="9"/>
  <c r="I13" i="9"/>
  <c r="O11" i="9"/>
  <c r="I11" i="9"/>
  <c r="O9" i="9"/>
  <c r="I9" i="9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17" i="8"/>
  <c r="J16" i="8"/>
  <c r="J15" i="8"/>
  <c r="J14" i="8"/>
  <c r="J13" i="8"/>
  <c r="J12" i="8"/>
  <c r="J11" i="8"/>
  <c r="J10" i="8"/>
  <c r="J9" i="8"/>
  <c r="O104" i="18"/>
  <c r="C133" i="16"/>
  <c r="C107" i="16"/>
  <c r="C77" i="16"/>
  <c r="C51" i="16"/>
  <c r="E161" i="15"/>
  <c r="D147" i="15"/>
  <c r="D163" i="14"/>
  <c r="D135" i="14"/>
  <c r="F121" i="14"/>
  <c r="D93" i="14"/>
  <c r="F79" i="14"/>
  <c r="D51" i="14"/>
  <c r="F37" i="14"/>
  <c r="D23" i="14"/>
  <c r="R20" i="13"/>
  <c r="C20" i="13"/>
  <c r="U20" i="12"/>
  <c r="A15" i="12"/>
  <c r="U14" i="12"/>
  <c r="A13" i="12"/>
  <c r="U12" i="12"/>
  <c r="A11" i="12"/>
  <c r="U10" i="12"/>
  <c r="U7" i="12"/>
  <c r="D54" i="12"/>
  <c r="D111" i="11"/>
  <c r="D108" i="11"/>
  <c r="D105" i="11"/>
  <c r="D102" i="11"/>
  <c r="D88" i="11"/>
  <c r="D85" i="11"/>
  <c r="D82" i="11"/>
  <c r="D79" i="11"/>
  <c r="O21" i="9"/>
  <c r="I21" i="9"/>
  <c r="O19" i="9"/>
  <c r="I19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J20" i="8"/>
  <c r="J19" i="8"/>
  <c r="C21" i="17"/>
  <c r="E21" i="16"/>
  <c r="G91" i="15"/>
  <c r="F77" i="15"/>
  <c r="E63" i="15"/>
  <c r="D49" i="15"/>
  <c r="G149" i="14"/>
  <c r="E121" i="14"/>
  <c r="G107" i="14"/>
  <c r="E79" i="14"/>
  <c r="G65" i="14"/>
  <c r="E37" i="14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Q20" i="9"/>
  <c r="K20" i="9"/>
  <c r="E20" i="9"/>
  <c r="Q18" i="9"/>
  <c r="M17" i="9"/>
  <c r="G17" i="9"/>
  <c r="M15" i="9"/>
  <c r="G15" i="9"/>
  <c r="M13" i="9"/>
  <c r="G13" i="9"/>
  <c r="M11" i="9"/>
  <c r="G11" i="9"/>
  <c r="M9" i="9"/>
  <c r="G9" i="9"/>
  <c r="H43" i="8"/>
  <c r="N42" i="8"/>
  <c r="H42" i="8"/>
  <c r="N41" i="8"/>
  <c r="H41" i="8"/>
  <c r="N40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S160" i="18"/>
  <c r="E77" i="15"/>
  <c r="D37" i="14"/>
  <c r="U55" i="12"/>
  <c r="U46" i="12"/>
  <c r="U37" i="12"/>
  <c r="U28" i="12"/>
  <c r="U19" i="12"/>
  <c r="D56" i="12"/>
  <c r="K11" i="9"/>
  <c r="E9" i="9"/>
  <c r="L16" i="8"/>
  <c r="L13" i="8"/>
  <c r="L10" i="8"/>
  <c r="N60" i="10"/>
  <c r="L278" i="8"/>
  <c r="N260" i="8"/>
  <c r="L218" i="8"/>
  <c r="L146" i="8"/>
  <c r="N122" i="8"/>
  <c r="L39" i="8"/>
  <c r="H21" i="8"/>
  <c r="F65" i="14"/>
  <c r="E160" i="13"/>
  <c r="E104" i="13"/>
  <c r="E48" i="13"/>
  <c r="U57" i="12"/>
  <c r="D113" i="11"/>
  <c r="D90" i="11"/>
  <c r="N62" i="10"/>
  <c r="N59" i="10"/>
  <c r="N56" i="10"/>
  <c r="L285" i="8"/>
  <c r="L282" i="8"/>
  <c r="L279" i="8"/>
  <c r="L276" i="8"/>
  <c r="L273" i="8"/>
  <c r="N261" i="8"/>
  <c r="N258" i="8"/>
  <c r="N255" i="8"/>
  <c r="N252" i="8"/>
  <c r="L219" i="8"/>
  <c r="L216" i="8"/>
  <c r="L213" i="8"/>
  <c r="L210" i="8"/>
  <c r="L207" i="8"/>
  <c r="N195" i="8"/>
  <c r="N192" i="8"/>
  <c r="N189" i="8"/>
  <c r="N186" i="8"/>
  <c r="L153" i="8"/>
  <c r="L150" i="8"/>
  <c r="L147" i="8"/>
  <c r="L144" i="8"/>
  <c r="L141" i="8"/>
  <c r="N129" i="8"/>
  <c r="N126" i="8"/>
  <c r="N123" i="8"/>
  <c r="N120" i="8"/>
  <c r="L43" i="8"/>
  <c r="L40" i="8"/>
  <c r="L37" i="8"/>
  <c r="L34" i="8"/>
  <c r="L31" i="8"/>
  <c r="N20" i="8"/>
  <c r="H19" i="8"/>
  <c r="H17" i="2"/>
  <c r="D101" i="11"/>
  <c r="N54" i="10"/>
  <c r="I10" i="9"/>
  <c r="N257" i="8"/>
  <c r="L215" i="8"/>
  <c r="N191" i="8"/>
  <c r="N125" i="8"/>
  <c r="L42" i="8"/>
  <c r="G23" i="17"/>
  <c r="R9" i="17"/>
  <c r="G105" i="15"/>
  <c r="D63" i="15"/>
  <c r="D79" i="14"/>
  <c r="U49" i="12"/>
  <c r="U40" i="12"/>
  <c r="U31" i="12"/>
  <c r="U22" i="12"/>
  <c r="U6" i="12"/>
  <c r="D110" i="11"/>
  <c r="D87" i="11"/>
  <c r="O12" i="9"/>
  <c r="E11" i="9"/>
  <c r="Q9" i="9"/>
  <c r="L17" i="8"/>
  <c r="L14" i="8"/>
  <c r="L11" i="8"/>
  <c r="F18" i="2"/>
  <c r="N63" i="10"/>
  <c r="G21" i="9"/>
  <c r="L281" i="8"/>
  <c r="N251" i="8"/>
  <c r="L212" i="8"/>
  <c r="N188" i="8"/>
  <c r="L152" i="8"/>
  <c r="N119" i="8"/>
  <c r="N19" i="8"/>
  <c r="F107" i="14"/>
  <c r="D107" i="11"/>
  <c r="D84" i="11"/>
  <c r="N64" i="10"/>
  <c r="N61" i="10"/>
  <c r="N58" i="10"/>
  <c r="N55" i="10"/>
  <c r="M19" i="9"/>
  <c r="O14" i="9"/>
  <c r="I12" i="9"/>
  <c r="O10" i="9"/>
  <c r="L283" i="8"/>
  <c r="L280" i="8"/>
  <c r="L277" i="8"/>
  <c r="L274" i="8"/>
  <c r="N262" i="8"/>
  <c r="N259" i="8"/>
  <c r="N256" i="8"/>
  <c r="N253" i="8"/>
  <c r="L217" i="8"/>
  <c r="L214" i="8"/>
  <c r="L211" i="8"/>
  <c r="L208" i="8"/>
  <c r="N196" i="8"/>
  <c r="N193" i="8"/>
  <c r="N190" i="8"/>
  <c r="N187" i="8"/>
  <c r="L151" i="8"/>
  <c r="L148" i="8"/>
  <c r="L145" i="8"/>
  <c r="L142" i="8"/>
  <c r="N130" i="8"/>
  <c r="N127" i="8"/>
  <c r="N124" i="8"/>
  <c r="N121" i="8"/>
  <c r="L41" i="8"/>
  <c r="L38" i="8"/>
  <c r="L35" i="8"/>
  <c r="L32" i="8"/>
  <c r="H20" i="8"/>
  <c r="N18" i="8"/>
  <c r="G20" i="13"/>
  <c r="D78" i="11"/>
  <c r="L284" i="8"/>
  <c r="L275" i="8"/>
  <c r="N185" i="8"/>
  <c r="L143" i="8"/>
  <c r="L36" i="8"/>
  <c r="G22" i="18"/>
  <c r="F91" i="15"/>
  <c r="C49" i="15"/>
  <c r="D121" i="14"/>
  <c r="E132" i="13"/>
  <c r="E76" i="13"/>
  <c r="P20" i="13"/>
  <c r="U52" i="12"/>
  <c r="U43" i="12"/>
  <c r="U34" i="12"/>
  <c r="U25" i="12"/>
  <c r="U9" i="12"/>
  <c r="D53" i="12"/>
  <c r="D57" i="12" s="1"/>
  <c r="D104" i="11"/>
  <c r="D81" i="11"/>
  <c r="M21" i="9"/>
  <c r="G19" i="9"/>
  <c r="O16" i="9"/>
  <c r="I14" i="9"/>
  <c r="K9" i="9"/>
  <c r="L15" i="8"/>
  <c r="L12" i="8"/>
  <c r="L9" i="8"/>
  <c r="L263" i="8"/>
  <c r="T20" i="18"/>
  <c r="F149" i="14"/>
  <c r="N57" i="10"/>
  <c r="I16" i="9"/>
  <c r="N254" i="8"/>
  <c r="L209" i="8"/>
  <c r="N194" i="8"/>
  <c r="L149" i="8"/>
  <c r="N128" i="8"/>
  <c r="L33" i="8"/>
  <c r="F17" i="2"/>
  <c r="K37" i="6" l="1"/>
  <c r="J37" i="6"/>
  <c r="I37" i="6"/>
  <c r="J47" i="2"/>
  <c r="K47" i="2"/>
  <c r="L47" i="2"/>
  <c r="L74" i="2"/>
  <c r="J74" i="2"/>
  <c r="K74" i="2"/>
  <c r="M51" i="5"/>
  <c r="I51" i="5"/>
  <c r="L51" i="5"/>
  <c r="K51" i="5"/>
  <c r="J51" i="5"/>
  <c r="J61" i="3"/>
  <c r="K61" i="3"/>
  <c r="J21" i="2"/>
  <c r="K21" i="2"/>
  <c r="M17" i="5"/>
  <c r="L17" i="5"/>
  <c r="K17" i="5"/>
  <c r="J17" i="5"/>
  <c r="I17" i="5"/>
  <c r="S38" i="6"/>
  <c r="R38" i="6"/>
  <c r="Q38" i="6"/>
  <c r="V51" i="12"/>
  <c r="T51" i="12"/>
  <c r="S51" i="12"/>
  <c r="G43" i="2"/>
  <c r="L48" i="2"/>
  <c r="K48" i="2"/>
  <c r="J48" i="2"/>
  <c r="L24" i="3"/>
  <c r="K24" i="3"/>
  <c r="J24" i="3"/>
  <c r="K44" i="3"/>
  <c r="J44" i="3"/>
  <c r="K50" i="3"/>
  <c r="J50" i="3"/>
  <c r="L65" i="3"/>
  <c r="K65" i="3"/>
  <c r="J65" i="3"/>
  <c r="L80" i="3"/>
  <c r="K80" i="3"/>
  <c r="J80" i="3"/>
  <c r="L92" i="3"/>
  <c r="K92" i="3"/>
  <c r="J92" i="3"/>
  <c r="L104" i="3"/>
  <c r="I115" i="3"/>
  <c r="K104" i="3"/>
  <c r="J104" i="3"/>
  <c r="I118" i="3"/>
  <c r="L107" i="3"/>
  <c r="K107" i="3"/>
  <c r="J107" i="3"/>
  <c r="L139" i="3"/>
  <c r="K139" i="3"/>
  <c r="J139" i="3"/>
  <c r="L166" i="3"/>
  <c r="K166" i="3"/>
  <c r="J166" i="3"/>
  <c r="E188" i="3"/>
  <c r="E194" i="3"/>
  <c r="K41" i="13"/>
  <c r="J41" i="13"/>
  <c r="I41" i="13"/>
  <c r="K67" i="13"/>
  <c r="J67" i="13"/>
  <c r="I67" i="13"/>
  <c r="K84" i="13"/>
  <c r="J84" i="13"/>
  <c r="I84" i="13"/>
  <c r="K106" i="13"/>
  <c r="J106" i="13"/>
  <c r="I106" i="13"/>
  <c r="K136" i="13"/>
  <c r="J136" i="13"/>
  <c r="I136" i="13"/>
  <c r="K153" i="13"/>
  <c r="J153" i="13"/>
  <c r="I153" i="13"/>
  <c r="L20" i="12"/>
  <c r="K20" i="12"/>
  <c r="J20" i="12"/>
  <c r="I20" i="12"/>
  <c r="L29" i="12"/>
  <c r="K29" i="12"/>
  <c r="J29" i="12"/>
  <c r="I29" i="12"/>
  <c r="L38" i="12"/>
  <c r="K38" i="12"/>
  <c r="J38" i="12"/>
  <c r="I38" i="12"/>
  <c r="L47" i="12"/>
  <c r="K47" i="12"/>
  <c r="J47" i="12"/>
  <c r="I47" i="12"/>
  <c r="J17" i="14"/>
  <c r="I17" i="14"/>
  <c r="J30" i="14"/>
  <c r="I30" i="14"/>
  <c r="J40" i="14"/>
  <c r="I40" i="14"/>
  <c r="J49" i="14"/>
  <c r="I49" i="14"/>
  <c r="J59" i="14"/>
  <c r="I59" i="14"/>
  <c r="J69" i="14"/>
  <c r="I69" i="14"/>
  <c r="J78" i="14"/>
  <c r="I78" i="14"/>
  <c r="J88" i="14"/>
  <c r="I88" i="14"/>
  <c r="J98" i="14"/>
  <c r="I98" i="14"/>
  <c r="J117" i="14"/>
  <c r="I117" i="14"/>
  <c r="H135" i="14"/>
  <c r="J127" i="14"/>
  <c r="I127" i="14"/>
  <c r="J137" i="14"/>
  <c r="I137" i="14"/>
  <c r="J146" i="14"/>
  <c r="I146" i="14"/>
  <c r="M72" i="15"/>
  <c r="L72" i="15"/>
  <c r="K72" i="15"/>
  <c r="J72" i="15"/>
  <c r="I72" i="15"/>
  <c r="V12" i="16"/>
  <c r="U12" i="16"/>
  <c r="L21" i="3"/>
  <c r="K21" i="3"/>
  <c r="J21" i="3"/>
  <c r="L33" i="3"/>
  <c r="K33" i="3"/>
  <c r="J33" i="3"/>
  <c r="L39" i="3"/>
  <c r="K39" i="3"/>
  <c r="J39" i="3"/>
  <c r="L68" i="3"/>
  <c r="K68" i="3"/>
  <c r="J68" i="3"/>
  <c r="L98" i="3"/>
  <c r="K98" i="3"/>
  <c r="J98" i="3"/>
  <c r="G113" i="3"/>
  <c r="G119" i="3"/>
  <c r="L145" i="3"/>
  <c r="K145" i="3"/>
  <c r="J145" i="3"/>
  <c r="L157" i="3"/>
  <c r="K157" i="3"/>
  <c r="J157" i="3"/>
  <c r="L178" i="3"/>
  <c r="K178" i="3"/>
  <c r="I189" i="3"/>
  <c r="J178" i="3"/>
  <c r="L184" i="3"/>
  <c r="K184" i="3"/>
  <c r="I195" i="3"/>
  <c r="J184" i="3"/>
  <c r="L213" i="3"/>
  <c r="K213" i="3"/>
  <c r="J213" i="3"/>
  <c r="K24" i="13"/>
  <c r="J24" i="13"/>
  <c r="I24" i="13"/>
  <c r="K54" i="13"/>
  <c r="J54" i="13"/>
  <c r="I54" i="13"/>
  <c r="H62" i="13"/>
  <c r="K97" i="13"/>
  <c r="J97" i="13"/>
  <c r="I97" i="13"/>
  <c r="L34" i="2"/>
  <c r="K34" i="2"/>
  <c r="J34" i="2"/>
  <c r="L37" i="2"/>
  <c r="K37" i="2"/>
  <c r="J37" i="2"/>
  <c r="L40" i="2"/>
  <c r="K40" i="2"/>
  <c r="J40" i="2"/>
  <c r="I43" i="2"/>
  <c r="L49" i="2"/>
  <c r="K49" i="2"/>
  <c r="J49" i="2"/>
  <c r="H67" i="2"/>
  <c r="L19" i="3"/>
  <c r="K19" i="3"/>
  <c r="J19" i="3"/>
  <c r="L22" i="3"/>
  <c r="K22" i="3"/>
  <c r="J22" i="3"/>
  <c r="L25" i="3"/>
  <c r="K25" i="3"/>
  <c r="J25" i="3"/>
  <c r="L28" i="3"/>
  <c r="K28" i="3"/>
  <c r="J28" i="3"/>
  <c r="L31" i="3"/>
  <c r="J31" i="3"/>
  <c r="K31" i="3"/>
  <c r="L34" i="3"/>
  <c r="K34" i="3"/>
  <c r="J34" i="3"/>
  <c r="L37" i="3"/>
  <c r="J37" i="3"/>
  <c r="K37" i="3"/>
  <c r="K40" i="3"/>
  <c r="J40" i="3"/>
  <c r="K46" i="3"/>
  <c r="J46" i="3"/>
  <c r="K52" i="3"/>
  <c r="J52" i="3"/>
  <c r="K58" i="3"/>
  <c r="J58" i="3"/>
  <c r="L63" i="3"/>
  <c r="K63" i="3"/>
  <c r="J63" i="3"/>
  <c r="L66" i="3"/>
  <c r="K66" i="3"/>
  <c r="J66" i="3"/>
  <c r="L69" i="3"/>
  <c r="K69" i="3"/>
  <c r="J69" i="3"/>
  <c r="L81" i="3"/>
  <c r="K81" i="3"/>
  <c r="J81" i="3"/>
  <c r="L84" i="3"/>
  <c r="K84" i="3"/>
  <c r="J84" i="3"/>
  <c r="L87" i="3"/>
  <c r="K87" i="3"/>
  <c r="J87" i="3"/>
  <c r="L90" i="3"/>
  <c r="K90" i="3"/>
  <c r="J90" i="3"/>
  <c r="L93" i="3"/>
  <c r="K93" i="3"/>
  <c r="J93" i="3"/>
  <c r="L96" i="3"/>
  <c r="K96" i="3"/>
  <c r="J96" i="3"/>
  <c r="L99" i="3"/>
  <c r="K99" i="3"/>
  <c r="J99" i="3"/>
  <c r="L102" i="3"/>
  <c r="I113" i="3"/>
  <c r="K102" i="3"/>
  <c r="J102" i="3"/>
  <c r="L105" i="3"/>
  <c r="K105" i="3"/>
  <c r="I116" i="3"/>
  <c r="J105" i="3"/>
  <c r="L108" i="3"/>
  <c r="K108" i="3"/>
  <c r="J108" i="3"/>
  <c r="I119" i="3"/>
  <c r="V19" i="13"/>
  <c r="U19" i="13"/>
  <c r="W19" i="13"/>
  <c r="H23" i="14"/>
  <c r="J15" i="14"/>
  <c r="I15" i="14"/>
  <c r="M156" i="15"/>
  <c r="L156" i="15"/>
  <c r="K156" i="15"/>
  <c r="J156" i="15"/>
  <c r="I156" i="15"/>
  <c r="M53" i="15"/>
  <c r="L53" i="15"/>
  <c r="K53" i="15"/>
  <c r="J53" i="15"/>
  <c r="I53" i="15"/>
  <c r="M130" i="15"/>
  <c r="L130" i="15"/>
  <c r="K130" i="15"/>
  <c r="J130" i="15"/>
  <c r="I130" i="15"/>
  <c r="V14" i="16"/>
  <c r="U14" i="16"/>
  <c r="Q32" i="18"/>
  <c r="L36" i="3"/>
  <c r="K36" i="3"/>
  <c r="J36" i="3"/>
  <c r="L83" i="3"/>
  <c r="K83" i="3"/>
  <c r="J83" i="3"/>
  <c r="G122" i="3"/>
  <c r="L136" i="3"/>
  <c r="K136" i="3"/>
  <c r="J136" i="3"/>
  <c r="L142" i="3"/>
  <c r="K142" i="3"/>
  <c r="J142" i="3"/>
  <c r="L172" i="3"/>
  <c r="K172" i="3"/>
  <c r="J172" i="3"/>
  <c r="I192" i="3"/>
  <c r="L181" i="3"/>
  <c r="K181" i="3"/>
  <c r="J181" i="3"/>
  <c r="S19" i="6"/>
  <c r="R19" i="6"/>
  <c r="Q19" i="6"/>
  <c r="S27" i="6"/>
  <c r="R27" i="6"/>
  <c r="Q27" i="6"/>
  <c r="S39" i="6"/>
  <c r="R39" i="6"/>
  <c r="Q39" i="6"/>
  <c r="K28" i="13"/>
  <c r="J28" i="13"/>
  <c r="I28" i="13"/>
  <c r="K45" i="13"/>
  <c r="J45" i="13"/>
  <c r="I45" i="13"/>
  <c r="K88" i="13"/>
  <c r="J88" i="13"/>
  <c r="I88" i="13"/>
  <c r="K110" i="13"/>
  <c r="J110" i="13"/>
  <c r="I110" i="13"/>
  <c r="H118" i="13"/>
  <c r="K127" i="13"/>
  <c r="J127" i="13"/>
  <c r="I127" i="13"/>
  <c r="K144" i="13"/>
  <c r="J144" i="13"/>
  <c r="I144" i="13"/>
  <c r="T22" i="14"/>
  <c r="S22" i="14"/>
  <c r="K8" i="2"/>
  <c r="J8" i="2"/>
  <c r="L8" i="2"/>
  <c r="K14" i="2"/>
  <c r="L14" i="2"/>
  <c r="J14" i="2"/>
  <c r="I17" i="2"/>
  <c r="K13" i="3"/>
  <c r="J13" i="3"/>
  <c r="L13" i="3"/>
  <c r="K59" i="3"/>
  <c r="J59" i="3"/>
  <c r="F115" i="3"/>
  <c r="F118" i="3"/>
  <c r="F121" i="3"/>
  <c r="F186" i="3"/>
  <c r="H188" i="3"/>
  <c r="F189" i="3"/>
  <c r="H191" i="3"/>
  <c r="F192" i="3"/>
  <c r="H194" i="3"/>
  <c r="F195" i="3"/>
  <c r="R11" i="6"/>
  <c r="Q11" i="6"/>
  <c r="S11" i="6"/>
  <c r="R24" i="6"/>
  <c r="Q24" i="6"/>
  <c r="S24" i="6"/>
  <c r="S50" i="6"/>
  <c r="R50" i="6"/>
  <c r="Q50" i="6"/>
  <c r="L10" i="12"/>
  <c r="K10" i="12"/>
  <c r="J10" i="12"/>
  <c r="I10" i="12"/>
  <c r="L26" i="12"/>
  <c r="K26" i="12"/>
  <c r="J26" i="12"/>
  <c r="I26" i="12"/>
  <c r="L35" i="12"/>
  <c r="K35" i="12"/>
  <c r="J35" i="12"/>
  <c r="I35" i="12"/>
  <c r="L44" i="12"/>
  <c r="K44" i="12"/>
  <c r="J44" i="12"/>
  <c r="I44" i="12"/>
  <c r="K19" i="13"/>
  <c r="J19" i="13"/>
  <c r="I19" i="13"/>
  <c r="K22" i="13"/>
  <c r="J22" i="13"/>
  <c r="I22" i="13"/>
  <c r="K26" i="13"/>
  <c r="J26" i="13"/>
  <c r="I26" i="13"/>
  <c r="H34" i="13"/>
  <c r="K30" i="13"/>
  <c r="J30" i="13"/>
  <c r="I30" i="13"/>
  <c r="K39" i="13"/>
  <c r="J39" i="13"/>
  <c r="I39" i="13"/>
  <c r="K43" i="13"/>
  <c r="J43" i="13"/>
  <c r="I43" i="13"/>
  <c r="K47" i="13"/>
  <c r="J47" i="13"/>
  <c r="I47" i="13"/>
  <c r="K52" i="13"/>
  <c r="J52" i="13"/>
  <c r="I52" i="13"/>
  <c r="K56" i="13"/>
  <c r="J56" i="13"/>
  <c r="I56" i="13"/>
  <c r="K60" i="13"/>
  <c r="J60" i="13"/>
  <c r="I60" i="13"/>
  <c r="K65" i="13"/>
  <c r="J65" i="13"/>
  <c r="I65" i="13"/>
  <c r="K69" i="13"/>
  <c r="J69" i="13"/>
  <c r="I69" i="13"/>
  <c r="K73" i="13"/>
  <c r="J73" i="13"/>
  <c r="I73" i="13"/>
  <c r="K78" i="13"/>
  <c r="J78" i="13"/>
  <c r="I78" i="13"/>
  <c r="K82" i="13"/>
  <c r="J82" i="13"/>
  <c r="I82" i="13"/>
  <c r="H90" i="13"/>
  <c r="K86" i="13"/>
  <c r="J86" i="13"/>
  <c r="I86" i="13"/>
  <c r="K95" i="13"/>
  <c r="J95" i="13"/>
  <c r="I95" i="13"/>
  <c r="K99" i="13"/>
  <c r="J99" i="13"/>
  <c r="I99" i="13"/>
  <c r="K103" i="13"/>
  <c r="J103" i="13"/>
  <c r="I103" i="13"/>
  <c r="K108" i="13"/>
  <c r="J108" i="13"/>
  <c r="I108" i="13"/>
  <c r="K112" i="13"/>
  <c r="J112" i="13"/>
  <c r="I112" i="13"/>
  <c r="K116" i="13"/>
  <c r="J116" i="13"/>
  <c r="I116" i="13"/>
  <c r="K121" i="13"/>
  <c r="J121" i="13"/>
  <c r="I121" i="13"/>
  <c r="K125" i="13"/>
  <c r="J125" i="13"/>
  <c r="I125" i="13"/>
  <c r="K129" i="13"/>
  <c r="J129" i="13"/>
  <c r="I129" i="13"/>
  <c r="K134" i="13"/>
  <c r="J134" i="13"/>
  <c r="I134" i="13"/>
  <c r="J13" i="14"/>
  <c r="I13" i="14"/>
  <c r="J27" i="14"/>
  <c r="I27" i="14"/>
  <c r="J36" i="14"/>
  <c r="I36" i="14"/>
  <c r="J46" i="14"/>
  <c r="I46" i="14"/>
  <c r="J56" i="14"/>
  <c r="I56" i="14"/>
  <c r="J75" i="14"/>
  <c r="I75" i="14"/>
  <c r="H93" i="14"/>
  <c r="J85" i="14"/>
  <c r="I85" i="14"/>
  <c r="J95" i="14"/>
  <c r="I95" i="14"/>
  <c r="J104" i="14"/>
  <c r="I104" i="14"/>
  <c r="J114" i="14"/>
  <c r="I114" i="14"/>
  <c r="J124" i="14"/>
  <c r="I124" i="14"/>
  <c r="J133" i="14"/>
  <c r="I133" i="14"/>
  <c r="J143" i="14"/>
  <c r="I143" i="14"/>
  <c r="J156" i="14"/>
  <c r="I156" i="14"/>
  <c r="M33" i="15"/>
  <c r="L33" i="15"/>
  <c r="K33" i="15"/>
  <c r="J33" i="15"/>
  <c r="I33" i="15"/>
  <c r="V16" i="16"/>
  <c r="U16" i="16"/>
  <c r="Q103" i="18"/>
  <c r="L36" i="2"/>
  <c r="K36" i="2"/>
  <c r="J36" i="2"/>
  <c r="I42" i="2"/>
  <c r="L39" i="2"/>
  <c r="K39" i="2"/>
  <c r="J39" i="2"/>
  <c r="L27" i="3"/>
  <c r="K27" i="3"/>
  <c r="J27" i="3"/>
  <c r="K56" i="3"/>
  <c r="J56" i="3"/>
  <c r="L62" i="3"/>
  <c r="K62" i="3"/>
  <c r="J62" i="3"/>
  <c r="L71" i="3"/>
  <c r="K71" i="3"/>
  <c r="J71" i="3"/>
  <c r="L89" i="3"/>
  <c r="K89" i="3"/>
  <c r="J89" i="3"/>
  <c r="L95" i="3"/>
  <c r="K95" i="3"/>
  <c r="J95" i="3"/>
  <c r="L101" i="3"/>
  <c r="K101" i="3"/>
  <c r="J101" i="3"/>
  <c r="L110" i="3"/>
  <c r="I121" i="3"/>
  <c r="K110" i="3"/>
  <c r="J110" i="3"/>
  <c r="L154" i="3"/>
  <c r="K154" i="3"/>
  <c r="J154" i="3"/>
  <c r="L163" i="3"/>
  <c r="K163" i="3"/>
  <c r="J163" i="3"/>
  <c r="L169" i="3"/>
  <c r="K169" i="3"/>
  <c r="J169" i="3"/>
  <c r="I186" i="3"/>
  <c r="L175" i="3"/>
  <c r="K175" i="3"/>
  <c r="J175" i="3"/>
  <c r="E191" i="3"/>
  <c r="L210" i="3"/>
  <c r="K210" i="3"/>
  <c r="J210" i="3"/>
  <c r="L216" i="3"/>
  <c r="K216" i="3"/>
  <c r="J216" i="3"/>
  <c r="S14" i="6"/>
  <c r="R14" i="6"/>
  <c r="Q14" i="6"/>
  <c r="K37" i="13"/>
  <c r="J37" i="13"/>
  <c r="I37" i="13"/>
  <c r="K58" i="13"/>
  <c r="J58" i="13"/>
  <c r="I58" i="13"/>
  <c r="K80" i="13"/>
  <c r="J80" i="13"/>
  <c r="I80" i="13"/>
  <c r="K101" i="13"/>
  <c r="J101" i="13"/>
  <c r="I101" i="13"/>
  <c r="K123" i="13"/>
  <c r="J123" i="13"/>
  <c r="I123" i="13"/>
  <c r="K140" i="13"/>
  <c r="J140" i="13"/>
  <c r="I140" i="13"/>
  <c r="K157" i="13"/>
  <c r="J157" i="13"/>
  <c r="I157" i="13"/>
  <c r="T21" i="14"/>
  <c r="S21" i="14"/>
  <c r="K11" i="2"/>
  <c r="J11" i="2"/>
  <c r="L11" i="2"/>
  <c r="K19" i="2"/>
  <c r="J19" i="2"/>
  <c r="K58" i="2"/>
  <c r="J58" i="2"/>
  <c r="L58" i="2"/>
  <c r="K10" i="3"/>
  <c r="J10" i="3"/>
  <c r="L10" i="3"/>
  <c r="K16" i="3"/>
  <c r="J16" i="3"/>
  <c r="L16" i="3"/>
  <c r="Q10" i="6"/>
  <c r="R10" i="6"/>
  <c r="S10" i="6"/>
  <c r="I52" i="12"/>
  <c r="L52" i="12"/>
  <c r="K52" i="12"/>
  <c r="J52" i="12"/>
  <c r="L12" i="12"/>
  <c r="K12" i="12"/>
  <c r="J12" i="12"/>
  <c r="I12" i="12"/>
  <c r="J11" i="14"/>
  <c r="I11" i="14"/>
  <c r="Y17" i="15"/>
  <c r="X17" i="15"/>
  <c r="W17" i="15"/>
  <c r="L22" i="2"/>
  <c r="K22" i="2"/>
  <c r="J22" i="2"/>
  <c r="L33" i="2"/>
  <c r="K33" i="2"/>
  <c r="J33" i="2"/>
  <c r="F67" i="2"/>
  <c r="L30" i="3"/>
  <c r="K30" i="3"/>
  <c r="J30" i="3"/>
  <c r="L86" i="3"/>
  <c r="K86" i="3"/>
  <c r="J86" i="3"/>
  <c r="G116" i="3"/>
  <c r="L160" i="3"/>
  <c r="K160" i="3"/>
  <c r="J160" i="3"/>
  <c r="S8" i="6"/>
  <c r="R8" i="6"/>
  <c r="Q8" i="6"/>
  <c r="K32" i="13"/>
  <c r="J32" i="13"/>
  <c r="I32" i="13"/>
  <c r="K50" i="13"/>
  <c r="J50" i="13"/>
  <c r="I50" i="13"/>
  <c r="K71" i="13"/>
  <c r="J71" i="13"/>
  <c r="I71" i="13"/>
  <c r="K75" i="13"/>
  <c r="J75" i="13"/>
  <c r="I75" i="13"/>
  <c r="K93" i="13"/>
  <c r="J93" i="13"/>
  <c r="I93" i="13"/>
  <c r="K114" i="13"/>
  <c r="J114" i="13"/>
  <c r="I114" i="13"/>
  <c r="K131" i="13"/>
  <c r="J131" i="13"/>
  <c r="I131" i="13"/>
  <c r="K149" i="13"/>
  <c r="J149" i="13"/>
  <c r="I149" i="13"/>
  <c r="V10" i="16"/>
  <c r="U10" i="16"/>
  <c r="T9" i="16"/>
  <c r="W12" i="16" s="1"/>
  <c r="L23" i="2"/>
  <c r="J23" i="2"/>
  <c r="K23" i="2"/>
  <c r="F42" i="2"/>
  <c r="K61" i="2"/>
  <c r="J61" i="2"/>
  <c r="L61" i="2"/>
  <c r="K64" i="2"/>
  <c r="L64" i="2"/>
  <c r="J64" i="2"/>
  <c r="I67" i="2"/>
  <c r="K73" i="2"/>
  <c r="L73" i="2"/>
  <c r="J73" i="2"/>
  <c r="K7" i="3"/>
  <c r="J7" i="3"/>
  <c r="L7" i="3"/>
  <c r="K41" i="3"/>
  <c r="J41" i="3"/>
  <c r="K47" i="3"/>
  <c r="J47" i="3"/>
  <c r="K53" i="3"/>
  <c r="J53" i="3"/>
  <c r="K18" i="9"/>
  <c r="I18" i="9"/>
  <c r="L7" i="12"/>
  <c r="K7" i="12"/>
  <c r="H54" i="12"/>
  <c r="J7" i="12"/>
  <c r="I7" i="12"/>
  <c r="L14" i="12"/>
  <c r="K14" i="12"/>
  <c r="J14" i="12"/>
  <c r="I14" i="12"/>
  <c r="L23" i="12"/>
  <c r="K23" i="12"/>
  <c r="J23" i="12"/>
  <c r="I23" i="12"/>
  <c r="L32" i="12"/>
  <c r="K32" i="12"/>
  <c r="J32" i="12"/>
  <c r="I32" i="12"/>
  <c r="L41" i="12"/>
  <c r="K41" i="12"/>
  <c r="J41" i="12"/>
  <c r="I41" i="12"/>
  <c r="L50" i="12"/>
  <c r="K50" i="12"/>
  <c r="J50" i="12"/>
  <c r="I50" i="12"/>
  <c r="J33" i="14"/>
  <c r="I33" i="14"/>
  <c r="H51" i="14"/>
  <c r="J43" i="14"/>
  <c r="I43" i="14"/>
  <c r="J53" i="14"/>
  <c r="I53" i="14"/>
  <c r="J62" i="14"/>
  <c r="I62" i="14"/>
  <c r="J72" i="14"/>
  <c r="I72" i="14"/>
  <c r="J82" i="14"/>
  <c r="I82" i="14"/>
  <c r="J91" i="14"/>
  <c r="I91" i="14"/>
  <c r="J101" i="14"/>
  <c r="I101" i="14"/>
  <c r="J111" i="14"/>
  <c r="I111" i="14"/>
  <c r="J120" i="14"/>
  <c r="I120" i="14"/>
  <c r="J130" i="14"/>
  <c r="I130" i="14"/>
  <c r="J140" i="14"/>
  <c r="I140" i="14"/>
  <c r="M111" i="15"/>
  <c r="H119" i="15"/>
  <c r="L111" i="15"/>
  <c r="K111" i="15"/>
  <c r="J111" i="15"/>
  <c r="I111" i="15"/>
  <c r="Y18" i="15"/>
  <c r="X18" i="15"/>
  <c r="W18" i="15"/>
  <c r="Q98" i="19"/>
  <c r="P98" i="19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J57" i="14"/>
  <c r="I57" i="14"/>
  <c r="H65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J99" i="14"/>
  <c r="I99" i="14"/>
  <c r="H107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J141" i="14"/>
  <c r="I141" i="14"/>
  <c r="H149" i="14"/>
  <c r="J144" i="14"/>
  <c r="I144" i="14"/>
  <c r="J147" i="14"/>
  <c r="I147" i="14"/>
  <c r="J151" i="14"/>
  <c r="I151" i="14"/>
  <c r="J159" i="14"/>
  <c r="I159" i="14"/>
  <c r="Y11" i="15"/>
  <c r="X11" i="15"/>
  <c r="W11" i="15"/>
  <c r="J159" i="16"/>
  <c r="I159" i="16"/>
  <c r="J33" i="17"/>
  <c r="I33" i="17"/>
  <c r="X15" i="18"/>
  <c r="X66" i="18"/>
  <c r="Q117" i="19"/>
  <c r="P117" i="19"/>
  <c r="J12" i="14"/>
  <c r="I12" i="14"/>
  <c r="J14" i="14"/>
  <c r="I14" i="14"/>
  <c r="J16" i="14"/>
  <c r="I16" i="14"/>
  <c r="W20" i="16"/>
  <c r="V20" i="16"/>
  <c r="U20" i="16"/>
  <c r="V11" i="16"/>
  <c r="U11" i="16"/>
  <c r="T21" i="16"/>
  <c r="W13" i="16"/>
  <c r="V13" i="16"/>
  <c r="U13" i="16"/>
  <c r="W15" i="16"/>
  <c r="V15" i="16"/>
  <c r="U15" i="16"/>
  <c r="W17" i="16"/>
  <c r="V17" i="16"/>
  <c r="U17" i="16"/>
  <c r="X27" i="18"/>
  <c r="I88" i="18"/>
  <c r="U8" i="13"/>
  <c r="W8" i="13"/>
  <c r="V8" i="13"/>
  <c r="U9" i="13"/>
  <c r="W9" i="13"/>
  <c r="V9" i="13"/>
  <c r="U10" i="13"/>
  <c r="W10" i="13"/>
  <c r="V10" i="13"/>
  <c r="U11" i="13"/>
  <c r="W11" i="13"/>
  <c r="V11" i="13"/>
  <c r="U12" i="13"/>
  <c r="T20" i="13"/>
  <c r="W12" i="13"/>
  <c r="V12" i="13"/>
  <c r="U13" i="13"/>
  <c r="W13" i="13"/>
  <c r="V13" i="13"/>
  <c r="U14" i="13"/>
  <c r="W14" i="13"/>
  <c r="V14" i="13"/>
  <c r="U15" i="13"/>
  <c r="W15" i="13"/>
  <c r="V15" i="13"/>
  <c r="U16" i="13"/>
  <c r="W16" i="13"/>
  <c r="V16" i="13"/>
  <c r="U17" i="13"/>
  <c r="W17" i="13"/>
  <c r="V17" i="13"/>
  <c r="I26" i="14"/>
  <c r="J26" i="14"/>
  <c r="I29" i="14"/>
  <c r="H37" i="14"/>
  <c r="J29" i="14"/>
  <c r="I32" i="14"/>
  <c r="J32" i="14"/>
  <c r="I35" i="14"/>
  <c r="J35" i="14"/>
  <c r="I39" i="14"/>
  <c r="J39" i="14"/>
  <c r="I42" i="14"/>
  <c r="J42" i="14"/>
  <c r="I45" i="14"/>
  <c r="J45" i="14"/>
  <c r="I48" i="14"/>
  <c r="J48" i="14"/>
  <c r="I55" i="14"/>
  <c r="J55" i="14"/>
  <c r="I58" i="14"/>
  <c r="J58" i="14"/>
  <c r="I61" i="14"/>
  <c r="J61" i="14"/>
  <c r="I64" i="14"/>
  <c r="J64" i="14"/>
  <c r="I68" i="14"/>
  <c r="J68" i="14"/>
  <c r="I71" i="14"/>
  <c r="H79" i="14"/>
  <c r="J71" i="14"/>
  <c r="I74" i="14"/>
  <c r="J74" i="14"/>
  <c r="I77" i="14"/>
  <c r="J77" i="14"/>
  <c r="I81" i="14"/>
  <c r="J81" i="14"/>
  <c r="I84" i="14"/>
  <c r="J84" i="14"/>
  <c r="I87" i="14"/>
  <c r="J87" i="14"/>
  <c r="I90" i="14"/>
  <c r="J90" i="14"/>
  <c r="I97" i="14"/>
  <c r="J97" i="14"/>
  <c r="I100" i="14"/>
  <c r="J100" i="14"/>
  <c r="I103" i="14"/>
  <c r="J103" i="14"/>
  <c r="I106" i="14"/>
  <c r="J106" i="14"/>
  <c r="I110" i="14"/>
  <c r="J110" i="14"/>
  <c r="I113" i="14"/>
  <c r="H121" i="14"/>
  <c r="J113" i="14"/>
  <c r="I116" i="14"/>
  <c r="J116" i="14"/>
  <c r="I119" i="14"/>
  <c r="J119" i="14"/>
  <c r="I123" i="14"/>
  <c r="J123" i="14"/>
  <c r="I126" i="14"/>
  <c r="J126" i="14"/>
  <c r="I129" i="14"/>
  <c r="J129" i="14"/>
  <c r="I132" i="14"/>
  <c r="J132" i="14"/>
  <c r="I139" i="14"/>
  <c r="J139" i="14"/>
  <c r="I142" i="14"/>
  <c r="J142" i="14"/>
  <c r="I145" i="14"/>
  <c r="J145" i="14"/>
  <c r="I148" i="14"/>
  <c r="J148" i="14"/>
  <c r="J153" i="14"/>
  <c r="I153" i="14"/>
  <c r="J162" i="14"/>
  <c r="I162" i="14"/>
  <c r="Y20" i="15"/>
  <c r="X20" i="15"/>
  <c r="W20" i="15"/>
  <c r="Y14" i="15"/>
  <c r="X14" i="15"/>
  <c r="W14" i="15"/>
  <c r="I141" i="21"/>
  <c r="H141" i="21"/>
  <c r="L16" i="12"/>
  <c r="K16" i="12"/>
  <c r="J16" i="12"/>
  <c r="I16" i="12"/>
  <c r="J19" i="14"/>
  <c r="I19" i="14"/>
  <c r="J21" i="14"/>
  <c r="I21" i="14"/>
  <c r="Q71" i="18"/>
  <c r="H23" i="17"/>
  <c r="J24" i="17"/>
  <c r="I24" i="17"/>
  <c r="J26" i="17"/>
  <c r="I26" i="17"/>
  <c r="J28" i="17"/>
  <c r="I28" i="17"/>
  <c r="J30" i="17"/>
  <c r="I30" i="17"/>
  <c r="J32" i="17"/>
  <c r="I32" i="17"/>
  <c r="X9" i="18"/>
  <c r="W8" i="18"/>
  <c r="Y15" i="18" s="1"/>
  <c r="Q14" i="18"/>
  <c r="P34" i="18"/>
  <c r="Q26" i="18"/>
  <c r="I43" i="18"/>
  <c r="X59" i="18"/>
  <c r="Q65" i="18"/>
  <c r="P64" i="18"/>
  <c r="H90" i="18"/>
  <c r="I82" i="18"/>
  <c r="X98" i="18"/>
  <c r="Q116" i="18"/>
  <c r="Q101" i="19"/>
  <c r="P101" i="19"/>
  <c r="I25" i="21"/>
  <c r="H25" i="21"/>
  <c r="J154" i="14"/>
  <c r="I154" i="14"/>
  <c r="J157" i="14"/>
  <c r="I157" i="14"/>
  <c r="J160" i="14"/>
  <c r="I160" i="14"/>
  <c r="Q19" i="18"/>
  <c r="I37" i="18"/>
  <c r="H36" i="18"/>
  <c r="Y53" i="18"/>
  <c r="X53" i="18"/>
  <c r="Q58" i="18"/>
  <c r="I75" i="18"/>
  <c r="Q97" i="18"/>
  <c r="I121" i="18"/>
  <c r="H120" i="18"/>
  <c r="I128" i="18"/>
  <c r="I30" i="18"/>
  <c r="X46" i="18"/>
  <c r="Q52" i="18"/>
  <c r="I69" i="18"/>
  <c r="X85" i="18"/>
  <c r="I108" i="18"/>
  <c r="W132" i="18"/>
  <c r="X124" i="18"/>
  <c r="I152" i="14"/>
  <c r="J152" i="14"/>
  <c r="I155" i="14"/>
  <c r="H163" i="14"/>
  <c r="J155" i="14"/>
  <c r="I158" i="14"/>
  <c r="J158" i="14"/>
  <c r="I161" i="14"/>
  <c r="J161" i="14"/>
  <c r="H20" i="18"/>
  <c r="I12" i="18"/>
  <c r="I24" i="18"/>
  <c r="W48" i="18"/>
  <c r="X40" i="18"/>
  <c r="Q45" i="18"/>
  <c r="X79" i="18"/>
  <c r="W78" i="18"/>
  <c r="Q84" i="18"/>
  <c r="I101" i="18"/>
  <c r="Y111" i="18"/>
  <c r="X111" i="18"/>
  <c r="X144" i="18"/>
  <c r="Q150" i="18"/>
  <c r="H9" i="17"/>
  <c r="K28" i="17" s="1"/>
  <c r="J10" i="17"/>
  <c r="I10" i="17"/>
  <c r="J11" i="17"/>
  <c r="I11" i="17"/>
  <c r="J12" i="17"/>
  <c r="I12" i="17"/>
  <c r="H21" i="17"/>
  <c r="J13" i="17"/>
  <c r="I13" i="17"/>
  <c r="J14" i="17"/>
  <c r="I14" i="17"/>
  <c r="J15" i="17"/>
  <c r="I15" i="17"/>
  <c r="J16" i="17"/>
  <c r="I16" i="17"/>
  <c r="J17" i="17"/>
  <c r="I17" i="17"/>
  <c r="I18" i="17"/>
  <c r="I135" i="18"/>
  <c r="H134" i="18"/>
  <c r="X137" i="18"/>
  <c r="X33" i="18"/>
  <c r="Q39" i="18"/>
  <c r="I56" i="18"/>
  <c r="X72" i="18"/>
  <c r="I95" i="18"/>
  <c r="I103" i="18"/>
  <c r="Q130" i="18"/>
  <c r="Q95" i="19"/>
  <c r="P95" i="19"/>
  <c r="Q114" i="19"/>
  <c r="P114" i="19"/>
  <c r="Q138" i="19"/>
  <c r="P138" i="19"/>
  <c r="I81" i="19"/>
  <c r="H81" i="19"/>
  <c r="Y81" i="19"/>
  <c r="X81" i="19"/>
  <c r="K125" i="23"/>
  <c r="J125" i="23"/>
  <c r="I125" i="23"/>
  <c r="W9" i="22"/>
  <c r="V9" i="22"/>
  <c r="X9" i="22"/>
  <c r="I80" i="19"/>
  <c r="H80" i="19"/>
  <c r="G79" i="19"/>
  <c r="L107" i="22"/>
  <c r="J107" i="22"/>
  <c r="K107" i="22"/>
  <c r="P22" i="21"/>
  <c r="R14" i="21"/>
  <c r="Q14" i="21"/>
  <c r="W19" i="22"/>
  <c r="V19" i="22"/>
  <c r="X19" i="22"/>
  <c r="L55" i="22"/>
  <c r="I63" i="22"/>
  <c r="K55" i="22"/>
  <c r="J55" i="22"/>
  <c r="J121" i="22"/>
  <c r="L121" i="22"/>
  <c r="K121" i="22"/>
  <c r="Q19" i="21"/>
  <c r="R19" i="21"/>
  <c r="W12" i="22"/>
  <c r="V12" i="22"/>
  <c r="X12" i="22"/>
  <c r="K26" i="22"/>
  <c r="J26" i="22"/>
  <c r="L26" i="22"/>
  <c r="L48" i="22"/>
  <c r="K48" i="22"/>
  <c r="J48" i="22"/>
  <c r="I40" i="23"/>
  <c r="J40" i="23"/>
  <c r="K40" i="23"/>
  <c r="H48" i="23"/>
  <c r="K99" i="23"/>
  <c r="J99" i="23"/>
  <c r="I99" i="23"/>
  <c r="R17" i="21"/>
  <c r="Q17" i="21"/>
  <c r="K23" i="22"/>
  <c r="J23" i="22"/>
  <c r="L23" i="22"/>
  <c r="L42" i="22"/>
  <c r="K42" i="22"/>
  <c r="J42" i="22"/>
  <c r="J140" i="22"/>
  <c r="K140" i="22"/>
  <c r="L140" i="22"/>
  <c r="K43" i="23"/>
  <c r="I43" i="23"/>
  <c r="J43" i="23"/>
  <c r="D8" i="24"/>
  <c r="E10" i="24"/>
  <c r="K9" i="22"/>
  <c r="J9" i="22"/>
  <c r="L9" i="22"/>
  <c r="R11" i="21"/>
  <c r="Q11" i="21"/>
  <c r="R20" i="21"/>
  <c r="Q20" i="21"/>
  <c r="V20" i="22"/>
  <c r="X20" i="22"/>
  <c r="W20" i="22"/>
  <c r="K12" i="22"/>
  <c r="J12" i="22"/>
  <c r="L12" i="22"/>
  <c r="K15" i="22"/>
  <c r="J15" i="22"/>
  <c r="L15" i="22"/>
  <c r="L29" i="22"/>
  <c r="K29" i="22"/>
  <c r="J29" i="22"/>
  <c r="L68" i="22"/>
  <c r="K68" i="22"/>
  <c r="J68" i="22"/>
  <c r="I68" i="23"/>
  <c r="J68" i="23"/>
  <c r="H76" i="23"/>
  <c r="K68" i="23"/>
  <c r="R21" i="21"/>
  <c r="Q21" i="21"/>
  <c r="L61" i="22"/>
  <c r="K61" i="22"/>
  <c r="J61" i="22"/>
  <c r="K155" i="23"/>
  <c r="J155" i="23"/>
  <c r="I155" i="23"/>
  <c r="I18" i="23"/>
  <c r="K18" i="23"/>
  <c r="K151" i="23"/>
  <c r="J151" i="23"/>
  <c r="I151" i="23"/>
  <c r="W15" i="22"/>
  <c r="V15" i="22"/>
  <c r="X15" i="22"/>
  <c r="L18" i="22"/>
  <c r="K18" i="22"/>
  <c r="K19" i="22"/>
  <c r="J19" i="22"/>
  <c r="L19" i="22"/>
  <c r="L32" i="22"/>
  <c r="K32" i="22"/>
  <c r="J32" i="22"/>
  <c r="L39" i="22"/>
  <c r="K39" i="22"/>
  <c r="J39" i="22"/>
  <c r="L45" i="22"/>
  <c r="K45" i="22"/>
  <c r="J45" i="22"/>
  <c r="L52" i="22"/>
  <c r="K52" i="22"/>
  <c r="J52" i="22"/>
  <c r="L58" i="22"/>
  <c r="K58" i="22"/>
  <c r="J58" i="22"/>
  <c r="L65" i="22"/>
  <c r="K65" i="22"/>
  <c r="J65" i="22"/>
  <c r="K75" i="22"/>
  <c r="L75" i="22"/>
  <c r="J75" i="22"/>
  <c r="K85" i="22"/>
  <c r="L85" i="22"/>
  <c r="J85" i="22"/>
  <c r="K95" i="22"/>
  <c r="L95" i="22"/>
  <c r="J95" i="22"/>
  <c r="L103" i="22"/>
  <c r="K103" i="22"/>
  <c r="J103" i="22"/>
  <c r="K117" i="22"/>
  <c r="L117" i="22"/>
  <c r="J117" i="22"/>
  <c r="L139" i="22"/>
  <c r="I147" i="22"/>
  <c r="K139" i="22"/>
  <c r="J139" i="22"/>
  <c r="L153" i="22"/>
  <c r="I161" i="22"/>
  <c r="K153" i="22"/>
  <c r="J153" i="22"/>
  <c r="K16" i="23"/>
  <c r="J16" i="23"/>
  <c r="I16" i="23"/>
  <c r="I36" i="23"/>
  <c r="J36" i="23"/>
  <c r="K36" i="23"/>
  <c r="K39" i="23"/>
  <c r="J39" i="23"/>
  <c r="I39" i="23"/>
  <c r="I64" i="23"/>
  <c r="K64" i="23"/>
  <c r="J64" i="23"/>
  <c r="I102" i="23"/>
  <c r="K102" i="23"/>
  <c r="J102" i="23"/>
  <c r="I128" i="23"/>
  <c r="K128" i="23"/>
  <c r="J128" i="23"/>
  <c r="I154" i="23"/>
  <c r="K154" i="23"/>
  <c r="J154" i="23"/>
  <c r="K19" i="23"/>
  <c r="I19" i="23"/>
  <c r="J19" i="23"/>
  <c r="I42" i="23"/>
  <c r="J42" i="23"/>
  <c r="K42" i="23"/>
  <c r="K108" i="23"/>
  <c r="J108" i="23"/>
  <c r="I108" i="23"/>
  <c r="K134" i="23"/>
  <c r="J134" i="23"/>
  <c r="I134" i="23"/>
  <c r="K159" i="23"/>
  <c r="J159" i="23"/>
  <c r="I159" i="23"/>
  <c r="L14" i="22"/>
  <c r="K14" i="22"/>
  <c r="J14" i="22"/>
  <c r="K15" i="23"/>
  <c r="J15" i="23"/>
  <c r="I15" i="23"/>
  <c r="I61" i="23"/>
  <c r="J61" i="23"/>
  <c r="K61" i="23"/>
  <c r="K65" i="23"/>
  <c r="J65" i="23"/>
  <c r="I65" i="23"/>
  <c r="I89" i="23"/>
  <c r="K89" i="23"/>
  <c r="J89" i="23"/>
  <c r="I94" i="23"/>
  <c r="K94" i="23"/>
  <c r="J94" i="23"/>
  <c r="I120" i="23"/>
  <c r="K120" i="23"/>
  <c r="J120" i="23"/>
  <c r="I145" i="23"/>
  <c r="K145" i="23"/>
  <c r="J145" i="23"/>
  <c r="J10" i="22"/>
  <c r="L10" i="22"/>
  <c r="K10" i="22"/>
  <c r="J16" i="22"/>
  <c r="L16" i="22"/>
  <c r="K16" i="22"/>
  <c r="L27" i="22"/>
  <c r="J27" i="22"/>
  <c r="K27" i="22"/>
  <c r="I35" i="22"/>
  <c r="L33" i="22"/>
  <c r="J33" i="22"/>
  <c r="K33" i="22"/>
  <c r="I38" i="23"/>
  <c r="K38" i="23"/>
  <c r="J38" i="23"/>
  <c r="I87" i="23"/>
  <c r="J87" i="23"/>
  <c r="K87" i="23"/>
  <c r="I111" i="23"/>
  <c r="K111" i="23"/>
  <c r="J111" i="23"/>
  <c r="I137" i="23"/>
  <c r="K137" i="23"/>
  <c r="J137" i="23"/>
  <c r="L11" i="22"/>
  <c r="K11" i="22"/>
  <c r="J11" i="22"/>
  <c r="X14" i="22"/>
  <c r="W14" i="22"/>
  <c r="V14" i="22"/>
  <c r="L17" i="22"/>
  <c r="K17" i="22"/>
  <c r="J17" i="22"/>
  <c r="L25" i="22"/>
  <c r="K25" i="22"/>
  <c r="J25" i="22"/>
  <c r="J112" i="22"/>
  <c r="K112" i="22"/>
  <c r="L112" i="22"/>
  <c r="L126" i="22"/>
  <c r="J126" i="22"/>
  <c r="K126" i="22"/>
  <c r="K17" i="23"/>
  <c r="J17" i="23"/>
  <c r="I17" i="23"/>
  <c r="U18" i="23"/>
  <c r="V18" i="23"/>
  <c r="W18" i="23"/>
  <c r="I66" i="23"/>
  <c r="J66" i="23"/>
  <c r="K66" i="23"/>
  <c r="K69" i="23"/>
  <c r="I69" i="23"/>
  <c r="J69" i="23"/>
  <c r="K116" i="23"/>
  <c r="J116" i="23"/>
  <c r="I116" i="23"/>
  <c r="K142" i="23"/>
  <c r="J142" i="23"/>
  <c r="I142" i="23"/>
  <c r="K8" i="23"/>
  <c r="J8" i="23"/>
  <c r="I8" i="23"/>
  <c r="J23" i="28"/>
  <c r="I23" i="28"/>
  <c r="K23" i="28"/>
  <c r="J27" i="28"/>
  <c r="I27" i="28"/>
  <c r="K27" i="28"/>
  <c r="J31" i="28"/>
  <c r="I31" i="28"/>
  <c r="K31" i="28"/>
  <c r="J36" i="28"/>
  <c r="I36" i="28"/>
  <c r="K36" i="28"/>
  <c r="J40" i="28"/>
  <c r="I40" i="28"/>
  <c r="K40" i="28"/>
  <c r="H48" i="28"/>
  <c r="J44" i="28"/>
  <c r="I44" i="28"/>
  <c r="K44" i="28"/>
  <c r="J53" i="28"/>
  <c r="I53" i="28"/>
  <c r="K53" i="28"/>
  <c r="J57" i="28"/>
  <c r="I57" i="28"/>
  <c r="K57" i="28"/>
  <c r="J61" i="28"/>
  <c r="I61" i="28"/>
  <c r="K61" i="28"/>
  <c r="J66" i="28"/>
  <c r="I66" i="28"/>
  <c r="K66" i="28"/>
  <c r="J70" i="28"/>
  <c r="I70" i="28"/>
  <c r="K70" i="28"/>
  <c r="J74" i="28"/>
  <c r="I74" i="28"/>
  <c r="K74" i="28"/>
  <c r="J79" i="28"/>
  <c r="I79" i="28"/>
  <c r="K79" i="28"/>
  <c r="J83" i="28"/>
  <c r="I83" i="28"/>
  <c r="K83" i="28"/>
  <c r="J87" i="28"/>
  <c r="I87" i="28"/>
  <c r="K87" i="28"/>
  <c r="J92" i="28"/>
  <c r="I92" i="28"/>
  <c r="K92" i="28"/>
  <c r="J96" i="28"/>
  <c r="I96" i="28"/>
  <c r="K96" i="28"/>
  <c r="H104" i="28"/>
  <c r="J100" i="28"/>
  <c r="I100" i="28"/>
  <c r="K100" i="28"/>
  <c r="J109" i="28"/>
  <c r="I109" i="28"/>
  <c r="K109" i="28"/>
  <c r="J113" i="28"/>
  <c r="I113" i="28"/>
  <c r="K113" i="28"/>
  <c r="J117" i="28"/>
  <c r="I117" i="28"/>
  <c r="K117" i="28"/>
  <c r="J122" i="28"/>
  <c r="I122" i="28"/>
  <c r="K122" i="28"/>
  <c r="J126" i="28"/>
  <c r="I126" i="28"/>
  <c r="K126" i="28"/>
  <c r="J130" i="28"/>
  <c r="I130" i="28"/>
  <c r="K130" i="28"/>
  <c r="J135" i="28"/>
  <c r="I135" i="28"/>
  <c r="K135" i="28"/>
  <c r="J139" i="28"/>
  <c r="I139" i="28"/>
  <c r="K139" i="28"/>
  <c r="J143" i="28"/>
  <c r="I143" i="28"/>
  <c r="K143" i="28"/>
  <c r="J148" i="28"/>
  <c r="I148" i="28"/>
  <c r="K148" i="28"/>
  <c r="J152" i="28"/>
  <c r="I152" i="28"/>
  <c r="K152" i="28"/>
  <c r="H160" i="28"/>
  <c r="J156" i="28"/>
  <c r="I156" i="28"/>
  <c r="K156" i="28"/>
  <c r="J23" i="29"/>
  <c r="I23" i="29"/>
  <c r="K23" i="29"/>
  <c r="J27" i="29"/>
  <c r="I27" i="29"/>
  <c r="K27" i="29"/>
  <c r="J31" i="29"/>
  <c r="I31" i="29"/>
  <c r="K31" i="29"/>
  <c r="J36" i="29"/>
  <c r="I36" i="29"/>
  <c r="K36" i="29"/>
  <c r="J40" i="29"/>
  <c r="I40" i="29"/>
  <c r="K40" i="29"/>
  <c r="H48" i="29"/>
  <c r="J44" i="29"/>
  <c r="I44" i="29"/>
  <c r="K44" i="29"/>
  <c r="J50" i="30"/>
  <c r="I50" i="30"/>
  <c r="M50" i="30"/>
  <c r="L50" i="30"/>
  <c r="K50" i="30"/>
  <c r="I18" i="28"/>
  <c r="K18" i="28"/>
  <c r="K50" i="29"/>
  <c r="J50" i="29"/>
  <c r="I50" i="29"/>
  <c r="J25" i="28"/>
  <c r="I25" i="28"/>
  <c r="K25" i="28"/>
  <c r="J29" i="28"/>
  <c r="I29" i="28"/>
  <c r="K29" i="28"/>
  <c r="J33" i="28"/>
  <c r="I33" i="28"/>
  <c r="K33" i="28"/>
  <c r="J38" i="28"/>
  <c r="I38" i="28"/>
  <c r="K38" i="28"/>
  <c r="J42" i="28"/>
  <c r="I42" i="28"/>
  <c r="K42" i="28"/>
  <c r="J46" i="28"/>
  <c r="I46" i="28"/>
  <c r="K46" i="28"/>
  <c r="J51" i="28"/>
  <c r="I51" i="28"/>
  <c r="K51" i="28"/>
  <c r="J55" i="28"/>
  <c r="I55" i="28"/>
  <c r="K55" i="28"/>
  <c r="J59" i="28"/>
  <c r="I59" i="28"/>
  <c r="K59" i="28"/>
  <c r="J64" i="28"/>
  <c r="I64" i="28"/>
  <c r="K64" i="28"/>
  <c r="J68" i="28"/>
  <c r="I68" i="28"/>
  <c r="K68" i="28"/>
  <c r="H76" i="28"/>
  <c r="J72" i="28"/>
  <c r="I72" i="28"/>
  <c r="K72" i="28"/>
  <c r="J81" i="28"/>
  <c r="I81" i="28"/>
  <c r="K81" i="28"/>
  <c r="J85" i="28"/>
  <c r="I85" i="28"/>
  <c r="K85" i="28"/>
  <c r="J89" i="28"/>
  <c r="I89" i="28"/>
  <c r="K89" i="28"/>
  <c r="J94" i="28"/>
  <c r="I94" i="28"/>
  <c r="K94" i="28"/>
  <c r="J98" i="28"/>
  <c r="I98" i="28"/>
  <c r="K98" i="28"/>
  <c r="J102" i="28"/>
  <c r="I102" i="28"/>
  <c r="K102" i="28"/>
  <c r="J107" i="28"/>
  <c r="I107" i="28"/>
  <c r="K107" i="28"/>
  <c r="J111" i="28"/>
  <c r="I111" i="28"/>
  <c r="K111" i="28"/>
  <c r="J115" i="28"/>
  <c r="I115" i="28"/>
  <c r="K115" i="28"/>
  <c r="J120" i="28"/>
  <c r="I120" i="28"/>
  <c r="K120" i="28"/>
  <c r="J124" i="28"/>
  <c r="I124" i="28"/>
  <c r="K124" i="28"/>
  <c r="H132" i="28"/>
  <c r="J128" i="28"/>
  <c r="I128" i="28"/>
  <c r="K128" i="28"/>
  <c r="J137" i="28"/>
  <c r="I137" i="28"/>
  <c r="K137" i="28"/>
  <c r="J141" i="28"/>
  <c r="I141" i="28"/>
  <c r="K141" i="28"/>
  <c r="J145" i="28"/>
  <c r="I145" i="28"/>
  <c r="K145" i="28"/>
  <c r="J150" i="28"/>
  <c r="I150" i="28"/>
  <c r="K150" i="28"/>
  <c r="J154" i="28"/>
  <c r="I154" i="28"/>
  <c r="K154" i="28"/>
  <c r="J158" i="28"/>
  <c r="I158" i="28"/>
  <c r="K158" i="28"/>
  <c r="J25" i="29"/>
  <c r="I25" i="29"/>
  <c r="K25" i="29"/>
  <c r="J29" i="29"/>
  <c r="I29" i="29"/>
  <c r="K29" i="29"/>
  <c r="J33" i="29"/>
  <c r="I33" i="29"/>
  <c r="K33" i="29"/>
  <c r="J38" i="29"/>
  <c r="I38" i="29"/>
  <c r="K38" i="29"/>
  <c r="J42" i="29"/>
  <c r="I42" i="29"/>
  <c r="K42" i="29"/>
  <c r="J46" i="29"/>
  <c r="I46" i="29"/>
  <c r="K46" i="29"/>
  <c r="J30" i="30"/>
  <c r="I30" i="30"/>
  <c r="M30" i="30"/>
  <c r="L30" i="30"/>
  <c r="K30" i="30"/>
  <c r="J69" i="30"/>
  <c r="I69" i="30"/>
  <c r="M69" i="30"/>
  <c r="L69" i="30"/>
  <c r="K69" i="30"/>
  <c r="J154" i="30"/>
  <c r="I154" i="30"/>
  <c r="M154" i="30"/>
  <c r="L154" i="30"/>
  <c r="K154" i="30"/>
  <c r="J24" i="30"/>
  <c r="I24" i="30"/>
  <c r="M24" i="30"/>
  <c r="L24" i="30"/>
  <c r="K24" i="30"/>
  <c r="J141" i="30"/>
  <c r="I141" i="30"/>
  <c r="M141" i="30"/>
  <c r="L141" i="30"/>
  <c r="K141" i="30"/>
  <c r="J56" i="30"/>
  <c r="I56" i="30"/>
  <c r="M56" i="30"/>
  <c r="L56" i="30"/>
  <c r="K56" i="30"/>
  <c r="K18" i="30"/>
  <c r="I18" i="30"/>
  <c r="M18" i="30"/>
  <c r="L18" i="30"/>
  <c r="J43" i="30"/>
  <c r="I43" i="30"/>
  <c r="M43" i="30"/>
  <c r="L43" i="30"/>
  <c r="K43" i="30"/>
  <c r="J12" i="30"/>
  <c r="I12" i="30"/>
  <c r="M12" i="30"/>
  <c r="L12" i="30"/>
  <c r="H20" i="30"/>
  <c r="K12" i="30"/>
  <c r="J37" i="30"/>
  <c r="I37" i="30"/>
  <c r="M37" i="30"/>
  <c r="L37" i="30"/>
  <c r="K37" i="30"/>
  <c r="J75" i="30"/>
  <c r="I75" i="30"/>
  <c r="M75" i="30"/>
  <c r="L75" i="30"/>
  <c r="K75" i="30"/>
  <c r="L92" i="30"/>
  <c r="K92" i="30"/>
  <c r="M92" i="30"/>
  <c r="J92" i="30"/>
  <c r="I92" i="30"/>
  <c r="AL10" i="37"/>
  <c r="AJ10" i="37"/>
  <c r="AK10" i="37"/>
  <c r="AL11" i="37"/>
  <c r="AK11" i="37"/>
  <c r="AJ11" i="37"/>
  <c r="J13" i="38"/>
  <c r="I13" i="38"/>
  <c r="H97" i="35"/>
  <c r="G109" i="35"/>
  <c r="M9" i="41"/>
  <c r="L9" i="41"/>
  <c r="K9" i="41"/>
  <c r="J11" i="41"/>
  <c r="J97" i="35"/>
  <c r="I109" i="35"/>
  <c r="J109" i="35" s="1"/>
  <c r="P22" i="38"/>
  <c r="Q22" i="38"/>
  <c r="J42" i="38"/>
  <c r="I42" i="38"/>
  <c r="Q20" i="39"/>
  <c r="P20" i="39"/>
  <c r="AJ12" i="37"/>
  <c r="AL12" i="37"/>
  <c r="AK12" i="37"/>
  <c r="AL39" i="37"/>
  <c r="AK39" i="37"/>
  <c r="J34" i="38"/>
  <c r="I34" i="38"/>
  <c r="H75" i="35"/>
  <c r="G87" i="35"/>
  <c r="AT13" i="37"/>
  <c r="AS13" i="37"/>
  <c r="AV13" i="37"/>
  <c r="AR13" i="37"/>
  <c r="AU13" i="37"/>
  <c r="AV14" i="37"/>
  <c r="AT14" i="37"/>
  <c r="AS14" i="37"/>
  <c r="AU14" i="37"/>
  <c r="AR14" i="37"/>
  <c r="J30" i="39"/>
  <c r="I30" i="39"/>
  <c r="W40" i="37"/>
  <c r="V40" i="37"/>
  <c r="Q11" i="38"/>
  <c r="P11" i="38"/>
  <c r="Q25" i="38"/>
  <c r="P25" i="38"/>
  <c r="J32" i="39"/>
  <c r="I32" i="39"/>
  <c r="W38" i="37"/>
  <c r="V38" i="37"/>
  <c r="J23" i="38"/>
  <c r="I23" i="38"/>
  <c r="Q34" i="38"/>
  <c r="P34" i="38"/>
  <c r="Q48" i="38"/>
  <c r="P48" i="38"/>
  <c r="Q33" i="39"/>
  <c r="P33" i="39"/>
  <c r="AT10" i="37"/>
  <c r="AS10" i="37"/>
  <c r="AV10" i="37"/>
  <c r="AR10" i="37"/>
  <c r="AU10" i="37"/>
  <c r="AQ22" i="37"/>
  <c r="AT11" i="37"/>
  <c r="AS11" i="37"/>
  <c r="AV11" i="37"/>
  <c r="AR11" i="37"/>
  <c r="AU11" i="37"/>
  <c r="AL40" i="37"/>
  <c r="AK40" i="37"/>
  <c r="P12" i="38"/>
  <c r="Q12" i="38"/>
  <c r="J19" i="39"/>
  <c r="I19" i="39"/>
  <c r="F18" i="35"/>
  <c r="F39" i="35"/>
  <c r="F63" i="35"/>
  <c r="F83" i="35"/>
  <c r="AT12" i="37"/>
  <c r="AS12" i="37"/>
  <c r="AR12" i="37"/>
  <c r="AU12" i="37"/>
  <c r="AV12" i="37"/>
  <c r="J10" i="38"/>
  <c r="I10" i="38"/>
  <c r="P20" i="38"/>
  <c r="Q20" i="38"/>
  <c r="J24" i="38"/>
  <c r="I24" i="38"/>
  <c r="Q44" i="38"/>
  <c r="P44" i="38"/>
  <c r="AL30" i="37"/>
  <c r="AK30" i="37"/>
  <c r="AL37" i="37"/>
  <c r="AK37" i="37"/>
  <c r="AL38" i="37"/>
  <c r="AK38" i="37"/>
  <c r="P10" i="38"/>
  <c r="Q10" i="38"/>
  <c r="P24" i="38"/>
  <c r="Q24" i="38"/>
  <c r="Q40" i="38"/>
  <c r="P40" i="38"/>
  <c r="J44" i="39"/>
  <c r="I44" i="39"/>
  <c r="T7" i="42"/>
  <c r="AA19" i="42" s="1"/>
  <c r="S7" i="42"/>
  <c r="R7" i="42"/>
  <c r="Q7" i="42"/>
  <c r="P7" i="42"/>
  <c r="I40" i="37"/>
  <c r="H40" i="37"/>
  <c r="Q46" i="38"/>
  <c r="P46" i="38"/>
  <c r="J12" i="38"/>
  <c r="I12" i="38"/>
  <c r="Q13" i="38"/>
  <c r="P13" i="38"/>
  <c r="J22" i="38"/>
  <c r="I22" i="38"/>
  <c r="Q23" i="38"/>
  <c r="P23" i="38"/>
  <c r="J25" i="39"/>
  <c r="I25" i="39"/>
  <c r="T10" i="42"/>
  <c r="AA20" i="42" s="1"/>
  <c r="S10" i="42"/>
  <c r="R10" i="42"/>
  <c r="Q10" i="42"/>
  <c r="P10" i="42"/>
  <c r="C16" i="45"/>
  <c r="I38" i="37"/>
  <c r="H38" i="37"/>
  <c r="H39" i="37"/>
  <c r="I39" i="37"/>
  <c r="J11" i="38"/>
  <c r="I11" i="38"/>
  <c r="J25" i="38"/>
  <c r="I25" i="38"/>
  <c r="J50" i="38"/>
  <c r="I50" i="38"/>
  <c r="J11" i="39"/>
  <c r="I11" i="39"/>
  <c r="H6" i="41"/>
  <c r="G6" i="41"/>
  <c r="J31" i="39"/>
  <c r="I31" i="39"/>
  <c r="P42" i="39"/>
  <c r="Q42" i="39"/>
  <c r="P49" i="39"/>
  <c r="Q49" i="39"/>
  <c r="I128" i="41"/>
  <c r="H128" i="41"/>
  <c r="G128" i="41"/>
  <c r="F10" i="42"/>
  <c r="W36" i="37"/>
  <c r="V36" i="37"/>
  <c r="P32" i="39"/>
  <c r="Q32" i="39"/>
  <c r="M7" i="41"/>
  <c r="L7" i="41"/>
  <c r="K7" i="41"/>
  <c r="M10" i="41"/>
  <c r="L10" i="41"/>
  <c r="K10" i="41"/>
  <c r="T11" i="42"/>
  <c r="S11" i="42"/>
  <c r="R11" i="42"/>
  <c r="Q11" i="42"/>
  <c r="P11" i="42"/>
  <c r="W34" i="37"/>
  <c r="V34" i="37"/>
  <c r="Q50" i="39"/>
  <c r="P50" i="39"/>
  <c r="Q31" i="39"/>
  <c r="P31" i="39"/>
  <c r="P45" i="39"/>
  <c r="Q45" i="39"/>
  <c r="W39" i="37"/>
  <c r="V39" i="37"/>
  <c r="V32" i="37"/>
  <c r="W32" i="37"/>
  <c r="J6" i="38"/>
  <c r="I6" i="38"/>
  <c r="P6" i="38"/>
  <c r="Q6" i="38"/>
  <c r="I7" i="38"/>
  <c r="J7" i="38"/>
  <c r="P7" i="38"/>
  <c r="Q7" i="38"/>
  <c r="J30" i="38"/>
  <c r="I30" i="38"/>
  <c r="P30" i="38"/>
  <c r="Q30" i="38"/>
  <c r="I31" i="38"/>
  <c r="J31" i="38"/>
  <c r="P31" i="38"/>
  <c r="Q31" i="38"/>
  <c r="Q38" i="38"/>
  <c r="P38" i="38"/>
  <c r="Q42" i="38"/>
  <c r="P42" i="38"/>
  <c r="Q50" i="38"/>
  <c r="P50" i="38"/>
  <c r="M8" i="41"/>
  <c r="L8" i="41"/>
  <c r="K8" i="41"/>
  <c r="T6" i="42"/>
  <c r="S6" i="42"/>
  <c r="R6" i="42"/>
  <c r="Q6" i="42"/>
  <c r="P6" i="42"/>
  <c r="T9" i="42"/>
  <c r="S9" i="42"/>
  <c r="R9" i="42"/>
  <c r="Q9" i="42"/>
  <c r="P9" i="42"/>
  <c r="W30" i="37"/>
  <c r="V30" i="37"/>
  <c r="J8" i="38"/>
  <c r="I8" i="38"/>
  <c r="P8" i="38"/>
  <c r="Q8" i="38"/>
  <c r="J9" i="38"/>
  <c r="I9" i="38"/>
  <c r="P9" i="38"/>
  <c r="Q9" i="38"/>
  <c r="J21" i="38"/>
  <c r="I21" i="38"/>
  <c r="Q21" i="38"/>
  <c r="P21" i="38"/>
  <c r="J32" i="38"/>
  <c r="I32" i="38"/>
  <c r="P32" i="38"/>
  <c r="Q32" i="38"/>
  <c r="J33" i="38"/>
  <c r="I33" i="38"/>
  <c r="Q33" i="38"/>
  <c r="P33" i="38"/>
  <c r="Q37" i="38"/>
  <c r="P37" i="38"/>
  <c r="J38" i="38"/>
  <c r="I38" i="38"/>
  <c r="J46" i="38"/>
  <c r="I46" i="38"/>
  <c r="J7" i="39"/>
  <c r="I7" i="39"/>
  <c r="Q16" i="39"/>
  <c r="P16" i="39"/>
  <c r="P30" i="39"/>
  <c r="Q30" i="39"/>
  <c r="E11" i="41"/>
  <c r="L135" i="42"/>
  <c r="K135" i="42"/>
  <c r="O135" i="42"/>
  <c r="N135" i="42"/>
  <c r="M135" i="42"/>
  <c r="L8" i="43"/>
  <c r="N8" i="43"/>
  <c r="M10" i="43"/>
  <c r="L10" i="43"/>
  <c r="N10" i="43"/>
  <c r="M12" i="43"/>
  <c r="L12" i="43"/>
  <c r="N12" i="43"/>
  <c r="Q17" i="39"/>
  <c r="P17" i="39"/>
  <c r="P36" i="39"/>
  <c r="Q36" i="39"/>
  <c r="Q37" i="39"/>
  <c r="P37" i="39"/>
  <c r="P43" i="39"/>
  <c r="Q43" i="39"/>
  <c r="P47" i="39"/>
  <c r="Q47" i="39"/>
  <c r="P51" i="39"/>
  <c r="Q51" i="39"/>
  <c r="R6" i="41"/>
  <c r="Q6" i="41"/>
  <c r="P6" i="41"/>
  <c r="O6" i="41"/>
  <c r="I127" i="41"/>
  <c r="H127" i="41"/>
  <c r="G127" i="41"/>
  <c r="F129" i="41"/>
  <c r="I136" i="42"/>
  <c r="H136" i="42"/>
  <c r="G136" i="42"/>
  <c r="I138" i="42"/>
  <c r="H138" i="42"/>
  <c r="G138" i="42"/>
  <c r="J7" i="45"/>
  <c r="I7" i="45"/>
  <c r="H7" i="45"/>
  <c r="L136" i="45"/>
  <c r="O136" i="45"/>
  <c r="J146" i="45"/>
  <c r="N136" i="45"/>
  <c r="M136" i="45"/>
  <c r="N8" i="46"/>
  <c r="M8" i="46"/>
  <c r="L8" i="46"/>
  <c r="P26" i="39"/>
  <c r="Q26" i="39"/>
  <c r="P27" i="39"/>
  <c r="Q27" i="39"/>
  <c r="P38" i="39"/>
  <c r="Q38" i="39"/>
  <c r="P39" i="39"/>
  <c r="Q39" i="39"/>
  <c r="F12" i="42"/>
  <c r="F9" i="43"/>
  <c r="F11" i="43"/>
  <c r="I135" i="43"/>
  <c r="H135" i="43"/>
  <c r="G135" i="43"/>
  <c r="I138" i="44"/>
  <c r="H138" i="44"/>
  <c r="G138" i="44"/>
  <c r="Q6" i="39"/>
  <c r="P6" i="39"/>
  <c r="Q8" i="39"/>
  <c r="P8" i="39"/>
  <c r="Q10" i="39"/>
  <c r="P10" i="39"/>
  <c r="Q12" i="39"/>
  <c r="P12" i="39"/>
  <c r="Q14" i="39"/>
  <c r="P14" i="39"/>
  <c r="P22" i="39"/>
  <c r="Q22" i="39"/>
  <c r="Q24" i="39"/>
  <c r="P24" i="39"/>
  <c r="P28" i="39"/>
  <c r="Q28" i="39"/>
  <c r="Q29" i="39"/>
  <c r="P29" i="39"/>
  <c r="P40" i="39"/>
  <c r="Q40" i="39"/>
  <c r="Q41" i="39"/>
  <c r="P41" i="39"/>
  <c r="Q44" i="39"/>
  <c r="P44" i="39"/>
  <c r="Q48" i="39"/>
  <c r="P48" i="39"/>
  <c r="D11" i="41"/>
  <c r="N10" i="42"/>
  <c r="M10" i="42"/>
  <c r="L10" i="42"/>
  <c r="N12" i="42"/>
  <c r="M12" i="42"/>
  <c r="L12" i="42"/>
  <c r="I7" i="41"/>
  <c r="H7" i="41"/>
  <c r="G7" i="41"/>
  <c r="I8" i="41"/>
  <c r="H8" i="41"/>
  <c r="G8" i="41"/>
  <c r="I9" i="41"/>
  <c r="H9" i="41"/>
  <c r="G9" i="41"/>
  <c r="F11" i="41"/>
  <c r="I10" i="41"/>
  <c r="H10" i="41"/>
  <c r="G10" i="41"/>
  <c r="F11" i="42"/>
  <c r="N11" i="42"/>
  <c r="M11" i="42"/>
  <c r="L11" i="42"/>
  <c r="O138" i="42"/>
  <c r="N138" i="42"/>
  <c r="M138" i="42"/>
  <c r="L138" i="42"/>
  <c r="K138" i="42"/>
  <c r="H136" i="43"/>
  <c r="G136" i="43"/>
  <c r="I136" i="43"/>
  <c r="N138" i="43"/>
  <c r="M138" i="43"/>
  <c r="L138" i="43"/>
  <c r="K138" i="43"/>
  <c r="O138" i="43"/>
  <c r="N135" i="44"/>
  <c r="M135" i="44"/>
  <c r="L135" i="44"/>
  <c r="K135" i="44"/>
  <c r="O135" i="44"/>
  <c r="D16" i="45"/>
  <c r="L8" i="45"/>
  <c r="N8" i="45"/>
  <c r="M8" i="45"/>
  <c r="K16" i="46"/>
  <c r="N6" i="46"/>
  <c r="M6" i="46"/>
  <c r="L6" i="46"/>
  <c r="N13" i="46"/>
  <c r="M13" i="46"/>
  <c r="L13" i="46"/>
  <c r="L6" i="41"/>
  <c r="K6" i="41"/>
  <c r="I12" i="42"/>
  <c r="J12" i="42"/>
  <c r="H12" i="42"/>
  <c r="I137" i="42"/>
  <c r="H137" i="42"/>
  <c r="G137" i="42"/>
  <c r="K135" i="43"/>
  <c r="O135" i="43"/>
  <c r="N135" i="43"/>
  <c r="M135" i="43"/>
  <c r="L135" i="43"/>
  <c r="O137" i="43"/>
  <c r="N137" i="43"/>
  <c r="M137" i="43"/>
  <c r="L137" i="43"/>
  <c r="K137" i="43"/>
  <c r="O134" i="44"/>
  <c r="N134" i="44"/>
  <c r="M134" i="44"/>
  <c r="L134" i="44"/>
  <c r="K134" i="44"/>
  <c r="O139" i="45"/>
  <c r="N139" i="45"/>
  <c r="M139" i="45"/>
  <c r="L139" i="45"/>
  <c r="M141" i="45"/>
  <c r="L141" i="45"/>
  <c r="O141" i="45"/>
  <c r="N141" i="45"/>
  <c r="O7" i="41"/>
  <c r="T7" i="41"/>
  <c r="S7" i="41"/>
  <c r="R7" i="41"/>
  <c r="Q7" i="41"/>
  <c r="P7" i="41"/>
  <c r="O8" i="41"/>
  <c r="T8" i="41"/>
  <c r="S8" i="41"/>
  <c r="R8" i="41"/>
  <c r="Q8" i="41"/>
  <c r="P8" i="41"/>
  <c r="O9" i="41"/>
  <c r="N11" i="41"/>
  <c r="T9" i="41"/>
  <c r="S9" i="41"/>
  <c r="R9" i="41"/>
  <c r="Q9" i="41"/>
  <c r="P9" i="41"/>
  <c r="O10" i="41"/>
  <c r="T10" i="41"/>
  <c r="S10" i="41"/>
  <c r="R10" i="41"/>
  <c r="Q10" i="41"/>
  <c r="P10" i="41"/>
  <c r="G124" i="41"/>
  <c r="H124" i="41"/>
  <c r="G126" i="41"/>
  <c r="H126" i="41"/>
  <c r="I126" i="41"/>
  <c r="E129" i="41"/>
  <c r="H11" i="42"/>
  <c r="I11" i="42"/>
  <c r="J11" i="42"/>
  <c r="I10" i="43"/>
  <c r="H10" i="43"/>
  <c r="J10" i="43"/>
  <c r="F6" i="43"/>
  <c r="F7" i="43"/>
  <c r="L9" i="43"/>
  <c r="N9" i="43"/>
  <c r="M11" i="43"/>
  <c r="L11" i="43"/>
  <c r="N11" i="43"/>
  <c r="F12" i="43"/>
  <c r="M15" i="45"/>
  <c r="L15" i="45"/>
  <c r="N15" i="45"/>
  <c r="L6" i="45"/>
  <c r="K16" i="45"/>
  <c r="N6" i="45"/>
  <c r="M6" i="45"/>
  <c r="G141" i="45"/>
  <c r="H141" i="45"/>
  <c r="I141" i="45"/>
  <c r="I144" i="45"/>
  <c r="H144" i="45"/>
  <c r="G144" i="45"/>
  <c r="N7" i="46"/>
  <c r="M7" i="46"/>
  <c r="L7" i="46"/>
  <c r="T13" i="47"/>
  <c r="Q13" i="47"/>
  <c r="S13" i="47"/>
  <c r="R13" i="47"/>
  <c r="P13" i="47"/>
  <c r="C11" i="41"/>
  <c r="J6" i="44"/>
  <c r="I6" i="44"/>
  <c r="H6" i="44"/>
  <c r="J7" i="44"/>
  <c r="I7" i="44"/>
  <c r="H7" i="44"/>
  <c r="J8" i="44"/>
  <c r="I8" i="44"/>
  <c r="M8" i="44"/>
  <c r="H8" i="44"/>
  <c r="J9" i="44"/>
  <c r="I9" i="44"/>
  <c r="M9" i="44"/>
  <c r="H9" i="44"/>
  <c r="J10" i="44"/>
  <c r="I10" i="44"/>
  <c r="H10" i="44"/>
  <c r="J11" i="44"/>
  <c r="I11" i="44"/>
  <c r="H11" i="44"/>
  <c r="J12" i="44"/>
  <c r="I12" i="44"/>
  <c r="H12" i="44"/>
  <c r="C146" i="45"/>
  <c r="P12" i="42"/>
  <c r="R12" i="42"/>
  <c r="Q12" i="42"/>
  <c r="T12" i="42"/>
  <c r="S12" i="42"/>
  <c r="K136" i="42"/>
  <c r="M136" i="42"/>
  <c r="L136" i="42"/>
  <c r="N136" i="42"/>
  <c r="O136" i="42"/>
  <c r="I137" i="43"/>
  <c r="H137" i="43"/>
  <c r="G137" i="43"/>
  <c r="R11" i="44"/>
  <c r="Q11" i="44"/>
  <c r="P11" i="44"/>
  <c r="T11" i="44"/>
  <c r="S11" i="44"/>
  <c r="R12" i="44"/>
  <c r="Q12" i="44"/>
  <c r="P12" i="44"/>
  <c r="T12" i="44"/>
  <c r="S12" i="44"/>
  <c r="M136" i="44"/>
  <c r="L136" i="44"/>
  <c r="K136" i="44"/>
  <c r="O136" i="44"/>
  <c r="N136" i="44"/>
  <c r="I138" i="45"/>
  <c r="H138" i="45"/>
  <c r="G138" i="45"/>
  <c r="H140" i="45"/>
  <c r="G140" i="45"/>
  <c r="I140" i="45"/>
  <c r="F11" i="46"/>
  <c r="N12" i="46"/>
  <c r="M12" i="46"/>
  <c r="L12" i="46"/>
  <c r="O140" i="47"/>
  <c r="N140" i="47"/>
  <c r="L140" i="47"/>
  <c r="M140" i="47"/>
  <c r="H135" i="42"/>
  <c r="G135" i="42"/>
  <c r="I135" i="42"/>
  <c r="O137" i="42"/>
  <c r="N137" i="42"/>
  <c r="M137" i="42"/>
  <c r="L137" i="42"/>
  <c r="K137" i="42"/>
  <c r="I11" i="43"/>
  <c r="J11" i="43"/>
  <c r="H11" i="43"/>
  <c r="I12" i="43"/>
  <c r="H12" i="43"/>
  <c r="J12" i="43"/>
  <c r="L134" i="43"/>
  <c r="O134" i="43"/>
  <c r="N134" i="43"/>
  <c r="M134" i="43"/>
  <c r="K134" i="43"/>
  <c r="H138" i="43"/>
  <c r="G138" i="43"/>
  <c r="I138" i="43"/>
  <c r="H135" i="44"/>
  <c r="G135" i="44"/>
  <c r="I135" i="44"/>
  <c r="L137" i="44"/>
  <c r="K137" i="44"/>
  <c r="O137" i="44"/>
  <c r="M137" i="44"/>
  <c r="N137" i="44"/>
  <c r="H143" i="45"/>
  <c r="G143" i="45"/>
  <c r="I143" i="45"/>
  <c r="I145" i="45"/>
  <c r="H145" i="45"/>
  <c r="G145" i="45"/>
  <c r="D16" i="46"/>
  <c r="H10" i="46"/>
  <c r="J10" i="46"/>
  <c r="I10" i="46"/>
  <c r="N11" i="46"/>
  <c r="M11" i="46"/>
  <c r="L11" i="46"/>
  <c r="F11" i="44"/>
  <c r="L11" i="44"/>
  <c r="N11" i="44"/>
  <c r="M11" i="44"/>
  <c r="F12" i="44"/>
  <c r="L12" i="44"/>
  <c r="N12" i="44"/>
  <c r="M12" i="44"/>
  <c r="G136" i="44"/>
  <c r="H136" i="44"/>
  <c r="I136" i="44"/>
  <c r="M138" i="44"/>
  <c r="K138" i="44"/>
  <c r="O138" i="44"/>
  <c r="N138" i="44"/>
  <c r="L138" i="44"/>
  <c r="N140" i="45"/>
  <c r="M140" i="45"/>
  <c r="O140" i="45"/>
  <c r="L140" i="45"/>
  <c r="L142" i="45"/>
  <c r="M142" i="45"/>
  <c r="O142" i="45"/>
  <c r="N142" i="45"/>
  <c r="E16" i="46"/>
  <c r="F16" i="46" s="1"/>
  <c r="F6" i="46"/>
  <c r="F7" i="46"/>
  <c r="F8" i="46"/>
  <c r="F9" i="46"/>
  <c r="T10" i="47"/>
  <c r="Q10" i="47"/>
  <c r="S10" i="47"/>
  <c r="R10" i="47"/>
  <c r="P10" i="47"/>
  <c r="N138" i="47"/>
  <c r="O138" i="47"/>
  <c r="M138" i="47"/>
  <c r="L138" i="47"/>
  <c r="S11" i="43"/>
  <c r="R11" i="43"/>
  <c r="T11" i="43"/>
  <c r="P11" i="43"/>
  <c r="Q11" i="43"/>
  <c r="S12" i="43"/>
  <c r="R12" i="43"/>
  <c r="T12" i="43"/>
  <c r="Q12" i="43"/>
  <c r="P12" i="43"/>
  <c r="N136" i="43"/>
  <c r="M136" i="43"/>
  <c r="L136" i="43"/>
  <c r="K136" i="43"/>
  <c r="O136" i="43"/>
  <c r="I137" i="44"/>
  <c r="H137" i="44"/>
  <c r="G137" i="44"/>
  <c r="I137" i="45"/>
  <c r="H137" i="45"/>
  <c r="G137" i="45"/>
  <c r="I139" i="45"/>
  <c r="H139" i="45"/>
  <c r="G139" i="45"/>
  <c r="O145" i="45"/>
  <c r="N145" i="45"/>
  <c r="M145" i="45"/>
  <c r="L145" i="45"/>
  <c r="N9" i="46"/>
  <c r="M9" i="46"/>
  <c r="L9" i="46"/>
  <c r="T10" i="46"/>
  <c r="S10" i="46"/>
  <c r="R10" i="46"/>
  <c r="Q10" i="46"/>
  <c r="P10" i="46"/>
  <c r="G139" i="47"/>
  <c r="I139" i="47"/>
  <c r="H139" i="47"/>
  <c r="I136" i="45"/>
  <c r="H136" i="45"/>
  <c r="K136" i="45" s="1"/>
  <c r="G136" i="45"/>
  <c r="F146" i="45"/>
  <c r="I142" i="45"/>
  <c r="H142" i="45"/>
  <c r="G142" i="45"/>
  <c r="G16" i="46"/>
  <c r="I6" i="46"/>
  <c r="H6" i="46"/>
  <c r="J6" i="46"/>
  <c r="I7" i="46"/>
  <c r="H7" i="46"/>
  <c r="J7" i="46"/>
  <c r="I8" i="46"/>
  <c r="H8" i="46"/>
  <c r="J8" i="46"/>
  <c r="H9" i="46"/>
  <c r="J9" i="46"/>
  <c r="I9" i="46"/>
  <c r="T9" i="46"/>
  <c r="Q9" i="46"/>
  <c r="P9" i="46"/>
  <c r="S9" i="46"/>
  <c r="R9" i="46"/>
  <c r="N10" i="46"/>
  <c r="M10" i="46"/>
  <c r="L10" i="46"/>
  <c r="H11" i="46"/>
  <c r="J11" i="46"/>
  <c r="I11" i="46"/>
  <c r="T11" i="46"/>
  <c r="Q11" i="46"/>
  <c r="P11" i="46"/>
  <c r="R11" i="46"/>
  <c r="S11" i="46"/>
  <c r="F12" i="46"/>
  <c r="F13" i="46"/>
  <c r="C146" i="46"/>
  <c r="T9" i="47"/>
  <c r="Q9" i="47"/>
  <c r="S9" i="47"/>
  <c r="R9" i="47"/>
  <c r="P9" i="47"/>
  <c r="T11" i="47"/>
  <c r="Q11" i="47"/>
  <c r="S11" i="47"/>
  <c r="R11" i="47"/>
  <c r="P11" i="47"/>
  <c r="T14" i="47"/>
  <c r="Q14" i="47"/>
  <c r="S14" i="47"/>
  <c r="R14" i="47"/>
  <c r="P14" i="47"/>
  <c r="F10" i="46"/>
  <c r="I14" i="46"/>
  <c r="H14" i="46"/>
  <c r="J14" i="46"/>
  <c r="E146" i="46"/>
  <c r="C16" i="47"/>
  <c r="C16" i="46"/>
  <c r="O16" i="46"/>
  <c r="T6" i="46"/>
  <c r="S6" i="46"/>
  <c r="R6" i="46"/>
  <c r="Q6" i="46"/>
  <c r="P6" i="46"/>
  <c r="T7" i="46"/>
  <c r="S7" i="46"/>
  <c r="R7" i="46"/>
  <c r="Q7" i="46"/>
  <c r="P7" i="46"/>
  <c r="T8" i="46"/>
  <c r="S8" i="46"/>
  <c r="R8" i="46"/>
  <c r="Q8" i="46"/>
  <c r="P8" i="46"/>
  <c r="I12" i="46"/>
  <c r="H12" i="46"/>
  <c r="J12" i="46"/>
  <c r="I13" i="46"/>
  <c r="H13" i="46"/>
  <c r="J13" i="46"/>
  <c r="E16" i="47"/>
  <c r="F16" i="47" s="1"/>
  <c r="F6" i="47"/>
  <c r="T8" i="47"/>
  <c r="Q8" i="47"/>
  <c r="S8" i="47"/>
  <c r="R8" i="47"/>
  <c r="P8" i="47"/>
  <c r="T12" i="47"/>
  <c r="Q12" i="47"/>
  <c r="S12" i="47"/>
  <c r="R12" i="47"/>
  <c r="P12" i="47"/>
  <c r="T15" i="47"/>
  <c r="Q15" i="47"/>
  <c r="S15" i="47"/>
  <c r="R15" i="47"/>
  <c r="P15" i="47"/>
  <c r="I15" i="46"/>
  <c r="H15" i="46"/>
  <c r="J15" i="46"/>
  <c r="H8" i="47"/>
  <c r="J8" i="47"/>
  <c r="I8" i="47"/>
  <c r="H9" i="47"/>
  <c r="J9" i="47"/>
  <c r="I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D11" i="48"/>
  <c r="D17" i="48"/>
  <c r="D8" i="49"/>
  <c r="D14" i="49"/>
  <c r="D20" i="49"/>
  <c r="D14" i="50"/>
  <c r="H6" i="47"/>
  <c r="I6" i="47"/>
  <c r="G16" i="47"/>
  <c r="J6" i="47"/>
  <c r="T6" i="47"/>
  <c r="R6" i="47"/>
  <c r="P6" i="47"/>
  <c r="S6" i="47"/>
  <c r="Q6" i="47"/>
  <c r="O16" i="47"/>
  <c r="N7" i="47"/>
  <c r="L7" i="47"/>
  <c r="M7" i="47"/>
  <c r="D12" i="48"/>
  <c r="D18" i="48"/>
  <c r="D9" i="49"/>
  <c r="D15" i="49"/>
  <c r="T12" i="46"/>
  <c r="Q12" i="46"/>
  <c r="P12" i="46"/>
  <c r="S12" i="46"/>
  <c r="R12" i="46"/>
  <c r="T13" i="46"/>
  <c r="Q13" i="46"/>
  <c r="P13" i="46"/>
  <c r="S13" i="46"/>
  <c r="R13" i="46"/>
  <c r="Q14" i="46"/>
  <c r="T14" i="46"/>
  <c r="S14" i="46"/>
  <c r="R14" i="46"/>
  <c r="P14" i="46"/>
  <c r="Q15" i="46"/>
  <c r="T15" i="46"/>
  <c r="S15" i="46"/>
  <c r="R15" i="46"/>
  <c r="P15" i="46"/>
  <c r="F7" i="47"/>
  <c r="E146" i="47"/>
  <c r="D8" i="50"/>
  <c r="D17" i="50"/>
  <c r="G136" i="47"/>
  <c r="F146" i="47"/>
  <c r="H136" i="47"/>
  <c r="K136" i="47" s="1"/>
  <c r="I136" i="47"/>
  <c r="I145" i="47"/>
  <c r="G145" i="47"/>
  <c r="H145" i="47"/>
  <c r="D8" i="48"/>
  <c r="D14" i="48"/>
  <c r="D20" i="48"/>
  <c r="D11" i="49"/>
  <c r="D17" i="49"/>
  <c r="F14" i="46"/>
  <c r="N14" i="46"/>
  <c r="M14" i="46"/>
  <c r="L14" i="46"/>
  <c r="F15" i="46"/>
  <c r="N15" i="46"/>
  <c r="M15" i="46"/>
  <c r="L15" i="46"/>
  <c r="D16" i="47"/>
  <c r="N6" i="47"/>
  <c r="K16" i="47"/>
  <c r="M6" i="47"/>
  <c r="L6" i="47"/>
  <c r="H7" i="47"/>
  <c r="J7" i="47"/>
  <c r="I7" i="47"/>
  <c r="T7" i="47"/>
  <c r="S7" i="47"/>
  <c r="R7" i="47"/>
  <c r="Q7" i="47"/>
  <c r="P7" i="47"/>
  <c r="D9" i="48"/>
  <c r="D15" i="48"/>
  <c r="D21" i="48"/>
  <c r="D12" i="49"/>
  <c r="D18" i="49"/>
  <c r="D11" i="50"/>
  <c r="D20" i="50"/>
  <c r="F8" i="47"/>
  <c r="N8" i="47"/>
  <c r="M8" i="47"/>
  <c r="L8" i="47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D21" i="49"/>
  <c r="D9" i="50"/>
  <c r="D12" i="50"/>
  <c r="D15" i="50"/>
  <c r="D18" i="50"/>
  <c r="D21" i="50"/>
  <c r="D10" i="48"/>
  <c r="D13" i="48"/>
  <c r="D16" i="48"/>
  <c r="D19" i="48"/>
  <c r="D10" i="49"/>
  <c r="D13" i="49"/>
  <c r="D16" i="49"/>
  <c r="D19" i="49"/>
  <c r="D10" i="50"/>
  <c r="D13" i="50"/>
  <c r="D16" i="50"/>
  <c r="D19" i="50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I227" i="8"/>
  <c r="J228" i="8" s="1"/>
  <c r="I161" i="8"/>
  <c r="J162" i="8" s="1"/>
  <c r="I95" i="8"/>
  <c r="J96" i="8" s="1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I73" i="8"/>
  <c r="I271" i="8"/>
  <c r="J272" i="8" s="1"/>
  <c r="I205" i="8"/>
  <c r="J206" i="8" s="1"/>
  <c r="I139" i="8"/>
  <c r="J140" i="8" s="1"/>
  <c r="I51" i="8"/>
  <c r="L6" i="2"/>
  <c r="G17" i="2"/>
  <c r="E18" i="2"/>
  <c r="K56" i="2"/>
  <c r="L79" i="3"/>
  <c r="M6" i="5"/>
  <c r="S6" i="5"/>
  <c r="I6" i="6"/>
  <c r="J97" i="8"/>
  <c r="J100" i="8"/>
  <c r="J103" i="8"/>
  <c r="J106" i="8"/>
  <c r="J109" i="8"/>
  <c r="J163" i="8"/>
  <c r="J166" i="8"/>
  <c r="J169" i="8"/>
  <c r="J172" i="8"/>
  <c r="J175" i="8"/>
  <c r="J229" i="8"/>
  <c r="J232" i="8"/>
  <c r="J235" i="8"/>
  <c r="J238" i="8"/>
  <c r="J241" i="8"/>
  <c r="N42" i="10"/>
  <c r="N41" i="10"/>
  <c r="N40" i="10"/>
  <c r="N39" i="10"/>
  <c r="N38" i="10"/>
  <c r="N37" i="10"/>
  <c r="N36" i="10"/>
  <c r="N35" i="10"/>
  <c r="N34" i="10"/>
  <c r="N33" i="10"/>
  <c r="N32" i="10"/>
  <c r="N31" i="10"/>
  <c r="K2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75" i="10"/>
  <c r="J52" i="10"/>
  <c r="G51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6" i="3"/>
  <c r="T6" i="5"/>
  <c r="J6" i="6"/>
  <c r="N240" i="8"/>
  <c r="N30" i="10"/>
  <c r="L52" i="10"/>
  <c r="F54" i="12"/>
  <c r="F56" i="12"/>
  <c r="F53" i="12"/>
  <c r="F57" i="12" s="1"/>
  <c r="F55" i="12"/>
  <c r="K6" i="13"/>
  <c r="J6" i="13"/>
  <c r="I6" i="13"/>
  <c r="U6" i="5"/>
  <c r="K6" i="6"/>
  <c r="J99" i="8"/>
  <c r="J102" i="8"/>
  <c r="J105" i="8"/>
  <c r="J108" i="8"/>
  <c r="J165" i="8"/>
  <c r="J168" i="8"/>
  <c r="J171" i="8"/>
  <c r="J174" i="8"/>
  <c r="J231" i="8"/>
  <c r="J234" i="8"/>
  <c r="J237" i="8"/>
  <c r="J240" i="8"/>
  <c r="N17" i="10"/>
  <c r="N16" i="10"/>
  <c r="N15" i="10"/>
  <c r="N14" i="10"/>
  <c r="N13" i="10"/>
  <c r="N12" i="10"/>
  <c r="N11" i="10"/>
  <c r="N10" i="10"/>
  <c r="N9" i="10"/>
  <c r="K7" i="10"/>
  <c r="N20" i="10"/>
  <c r="N19" i="10"/>
  <c r="N18" i="10"/>
  <c r="O23" i="14"/>
  <c r="P23" i="14"/>
  <c r="Q23" i="14"/>
  <c r="K6" i="3"/>
  <c r="H18" i="2"/>
  <c r="L31" i="2"/>
  <c r="L6" i="3"/>
  <c r="K152" i="3"/>
  <c r="J6" i="5"/>
  <c r="V6" i="5"/>
  <c r="J8" i="8"/>
  <c r="N8" i="10"/>
  <c r="N53" i="10"/>
  <c r="V5" i="12"/>
  <c r="U5" i="12"/>
  <c r="T5" i="12"/>
  <c r="S5" i="12"/>
  <c r="J31" i="2"/>
  <c r="G18" i="2"/>
  <c r="K31" i="2"/>
  <c r="J6" i="2"/>
  <c r="E17" i="2"/>
  <c r="K6" i="5"/>
  <c r="S6" i="6"/>
  <c r="G7" i="8"/>
  <c r="I29" i="8"/>
  <c r="J30" i="8" s="1"/>
  <c r="J98" i="8"/>
  <c r="J101" i="8"/>
  <c r="J104" i="8"/>
  <c r="J107" i="8"/>
  <c r="I117" i="8"/>
  <c r="J118" i="8" s="1"/>
  <c r="J164" i="8"/>
  <c r="J167" i="8"/>
  <c r="J170" i="8"/>
  <c r="J173" i="8"/>
  <c r="I183" i="8"/>
  <c r="J184" i="8" s="1"/>
  <c r="J230" i="8"/>
  <c r="J233" i="8"/>
  <c r="J236" i="8"/>
  <c r="J239" i="8"/>
  <c r="I249" i="8"/>
  <c r="J250" i="8" s="1"/>
  <c r="Q20" i="13"/>
  <c r="R21" i="15"/>
  <c r="F161" i="16"/>
  <c r="F135" i="16"/>
  <c r="F133" i="16"/>
  <c r="F107" i="16"/>
  <c r="F105" i="16"/>
  <c r="F79" i="16"/>
  <c r="F77" i="16"/>
  <c r="F51" i="16"/>
  <c r="F49" i="16"/>
  <c r="F23" i="16"/>
  <c r="F21" i="16"/>
  <c r="F9" i="16"/>
  <c r="F147" i="16"/>
  <c r="F121" i="16"/>
  <c r="F91" i="16"/>
  <c r="F65" i="16"/>
  <c r="F35" i="16"/>
  <c r="F149" i="16"/>
  <c r="F119" i="16"/>
  <c r="F93" i="16"/>
  <c r="F63" i="16"/>
  <c r="F37" i="16"/>
  <c r="L8" i="8"/>
  <c r="K29" i="8"/>
  <c r="L30" i="8" s="1"/>
  <c r="M117" i="8"/>
  <c r="N118" i="8" s="1"/>
  <c r="M183" i="8"/>
  <c r="N184" i="8" s="1"/>
  <c r="M249" i="8"/>
  <c r="N250" i="8" s="1"/>
  <c r="N52" i="10"/>
  <c r="K73" i="10"/>
  <c r="N76" i="10"/>
  <c r="N77" i="10"/>
  <c r="N78" i="10"/>
  <c r="N79" i="10"/>
  <c r="N80" i="10"/>
  <c r="N81" i="10"/>
  <c r="N82" i="10"/>
  <c r="N83" i="10"/>
  <c r="N84" i="10"/>
  <c r="N85" i="10"/>
  <c r="N86" i="10"/>
  <c r="I95" i="10"/>
  <c r="E53" i="12"/>
  <c r="E57" i="12" s="1"/>
  <c r="C54" i="12"/>
  <c r="C57" i="12" s="1"/>
  <c r="G55" i="12"/>
  <c r="E56" i="12"/>
  <c r="U16" i="12"/>
  <c r="C34" i="13"/>
  <c r="F48" i="13"/>
  <c r="C62" i="13"/>
  <c r="F76" i="13"/>
  <c r="C90" i="13"/>
  <c r="F104" i="13"/>
  <c r="C118" i="13"/>
  <c r="F132" i="13"/>
  <c r="C146" i="13"/>
  <c r="F160" i="13"/>
  <c r="C23" i="14"/>
  <c r="C51" i="14"/>
  <c r="C93" i="14"/>
  <c r="C135" i="14"/>
  <c r="C35" i="15"/>
  <c r="N8" i="8"/>
  <c r="M29" i="8"/>
  <c r="N30" i="8" s="1"/>
  <c r="K51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K139" i="8"/>
  <c r="L140" i="8" s="1"/>
  <c r="N141" i="8"/>
  <c r="N142" i="8"/>
  <c r="N143" i="8"/>
  <c r="N144" i="8"/>
  <c r="N145" i="8"/>
  <c r="N146" i="8"/>
  <c r="N147" i="8"/>
  <c r="N148" i="8"/>
  <c r="N149" i="8"/>
  <c r="N150" i="8"/>
  <c r="N151" i="8"/>
  <c r="N15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K205" i="8"/>
  <c r="L206" i="8" s="1"/>
  <c r="N207" i="8"/>
  <c r="N208" i="8"/>
  <c r="N209" i="8"/>
  <c r="N210" i="8"/>
  <c r="N211" i="8"/>
  <c r="N212" i="8"/>
  <c r="N213" i="8"/>
  <c r="N214" i="8"/>
  <c r="N215" i="8"/>
  <c r="N216" i="8"/>
  <c r="N217" i="8"/>
  <c r="N21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K271" i="8"/>
  <c r="L272" i="8" s="1"/>
  <c r="N273" i="8"/>
  <c r="N274" i="8"/>
  <c r="N275" i="8"/>
  <c r="N276" i="8"/>
  <c r="N277" i="8"/>
  <c r="N278" i="8"/>
  <c r="N279" i="8"/>
  <c r="N280" i="8"/>
  <c r="N281" i="8"/>
  <c r="N282" i="8"/>
  <c r="N283" i="8"/>
  <c r="N284" i="8"/>
  <c r="N74" i="10"/>
  <c r="U23" i="12"/>
  <c r="U26" i="12"/>
  <c r="U29" i="12"/>
  <c r="U32" i="12"/>
  <c r="U35" i="12"/>
  <c r="U38" i="12"/>
  <c r="U41" i="12"/>
  <c r="U44" i="12"/>
  <c r="U47" i="12"/>
  <c r="U50" i="12"/>
  <c r="U53" i="12"/>
  <c r="U56" i="12"/>
  <c r="D34" i="13"/>
  <c r="G48" i="13"/>
  <c r="D62" i="13"/>
  <c r="G76" i="13"/>
  <c r="D90" i="13"/>
  <c r="G104" i="13"/>
  <c r="D118" i="13"/>
  <c r="G132" i="13"/>
  <c r="D146" i="13"/>
  <c r="G160" i="13"/>
  <c r="C133" i="15"/>
  <c r="M51" i="8"/>
  <c r="K73" i="8"/>
  <c r="M139" i="8"/>
  <c r="N140" i="8" s="1"/>
  <c r="M205" i="8"/>
  <c r="N206" i="8" s="1"/>
  <c r="M271" i="8"/>
  <c r="N272" i="8" s="1"/>
  <c r="N96" i="10"/>
  <c r="I5" i="12"/>
  <c r="G53" i="12"/>
  <c r="G57" i="12" s="1"/>
  <c r="E54" i="12"/>
  <c r="C55" i="12"/>
  <c r="G56" i="12"/>
  <c r="U17" i="12"/>
  <c r="D20" i="13"/>
  <c r="S20" i="13"/>
  <c r="E34" i="13"/>
  <c r="E62" i="13"/>
  <c r="E90" i="13"/>
  <c r="E118" i="13"/>
  <c r="E146" i="13"/>
  <c r="C163" i="14"/>
  <c r="I9" i="14"/>
  <c r="N23" i="14"/>
  <c r="C65" i="14"/>
  <c r="C107" i="14"/>
  <c r="C149" i="14"/>
  <c r="M7" i="15"/>
  <c r="L7" i="15"/>
  <c r="K7" i="15"/>
  <c r="J7" i="15"/>
  <c r="C146" i="18"/>
  <c r="C160" i="18"/>
  <c r="C106" i="18"/>
  <c r="C120" i="18"/>
  <c r="C64" i="18"/>
  <c r="C34" i="18"/>
  <c r="C78" i="18"/>
  <c r="C48" i="18"/>
  <c r="C8" i="18"/>
  <c r="C134" i="18"/>
  <c r="C92" i="18"/>
  <c r="C62" i="18"/>
  <c r="C118" i="18"/>
  <c r="C76" i="18"/>
  <c r="C22" i="18"/>
  <c r="C132" i="18"/>
  <c r="C90" i="18"/>
  <c r="C36" i="18"/>
  <c r="C20" i="18"/>
  <c r="C50" i="18"/>
  <c r="C148" i="18"/>
  <c r="C104" i="18"/>
  <c r="M73" i="8"/>
  <c r="K95" i="8"/>
  <c r="L96" i="8" s="1"/>
  <c r="N97" i="8"/>
  <c r="N98" i="8"/>
  <c r="N99" i="8"/>
  <c r="N100" i="8"/>
  <c r="N101" i="8"/>
  <c r="N102" i="8"/>
  <c r="N103" i="8"/>
  <c r="N104" i="8"/>
  <c r="N105" i="8"/>
  <c r="N106" i="8"/>
  <c r="N107" i="8"/>
  <c r="N10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K161" i="8"/>
  <c r="L162" i="8" s="1"/>
  <c r="N163" i="8"/>
  <c r="N164" i="8"/>
  <c r="N165" i="8"/>
  <c r="N166" i="8"/>
  <c r="N167" i="8"/>
  <c r="N168" i="8"/>
  <c r="N169" i="8"/>
  <c r="N170" i="8"/>
  <c r="N171" i="8"/>
  <c r="N172" i="8"/>
  <c r="N173" i="8"/>
  <c r="N17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K227" i="8"/>
  <c r="L228" i="8" s="1"/>
  <c r="N229" i="8"/>
  <c r="N230" i="8"/>
  <c r="N231" i="8"/>
  <c r="N232" i="8"/>
  <c r="N233" i="8"/>
  <c r="N234" i="8"/>
  <c r="N235" i="8"/>
  <c r="N236" i="8"/>
  <c r="N237" i="8"/>
  <c r="N238" i="8"/>
  <c r="N239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J5" i="12"/>
  <c r="D55" i="12"/>
  <c r="U8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F34" i="13"/>
  <c r="C48" i="13"/>
  <c r="F62" i="13"/>
  <c r="C76" i="13"/>
  <c r="F90" i="13"/>
  <c r="C104" i="13"/>
  <c r="F118" i="13"/>
  <c r="C132" i="13"/>
  <c r="F146" i="13"/>
  <c r="C160" i="13"/>
  <c r="C147" i="15"/>
  <c r="C63" i="15"/>
  <c r="C161" i="15"/>
  <c r="C77" i="15"/>
  <c r="C91" i="15"/>
  <c r="C105" i="15"/>
  <c r="C21" i="15"/>
  <c r="O21" i="16"/>
  <c r="O9" i="16"/>
  <c r="D161" i="17"/>
  <c r="D135" i="17"/>
  <c r="D133" i="17"/>
  <c r="D107" i="17"/>
  <c r="D105" i="17"/>
  <c r="D79" i="17"/>
  <c r="D77" i="17"/>
  <c r="D51" i="17"/>
  <c r="D49" i="17"/>
  <c r="D149" i="17"/>
  <c r="D119" i="17"/>
  <c r="D93" i="17"/>
  <c r="D63" i="17"/>
  <c r="D37" i="17"/>
  <c r="D23" i="17"/>
  <c r="D147" i="17"/>
  <c r="D121" i="17"/>
  <c r="D91" i="17"/>
  <c r="D65" i="17"/>
  <c r="D21" i="17"/>
  <c r="D9" i="17"/>
  <c r="S21" i="17"/>
  <c r="S9" i="17"/>
  <c r="D35" i="17"/>
  <c r="E55" i="12"/>
  <c r="G34" i="13"/>
  <c r="D48" i="13"/>
  <c r="G62" i="13"/>
  <c r="D76" i="13"/>
  <c r="G90" i="13"/>
  <c r="D104" i="13"/>
  <c r="G118" i="13"/>
  <c r="D132" i="13"/>
  <c r="G146" i="13"/>
  <c r="D160" i="13"/>
  <c r="C79" i="14"/>
  <c r="C121" i="14"/>
  <c r="Q21" i="15"/>
  <c r="C119" i="15"/>
  <c r="F161" i="15"/>
  <c r="G35" i="16"/>
  <c r="G37" i="16"/>
  <c r="G63" i="16"/>
  <c r="G65" i="16"/>
  <c r="G91" i="16"/>
  <c r="G93" i="16"/>
  <c r="G119" i="16"/>
  <c r="G121" i="16"/>
  <c r="D133" i="16"/>
  <c r="D135" i="16"/>
  <c r="G147" i="16"/>
  <c r="G149" i="16"/>
  <c r="D161" i="16"/>
  <c r="E161" i="17"/>
  <c r="E135" i="17"/>
  <c r="E133" i="17"/>
  <c r="E107" i="17"/>
  <c r="E105" i="17"/>
  <c r="E79" i="17"/>
  <c r="E77" i="17"/>
  <c r="E51" i="17"/>
  <c r="E49" i="17"/>
  <c r="E149" i="17"/>
  <c r="E147" i="17"/>
  <c r="E121" i="17"/>
  <c r="E119" i="17"/>
  <c r="E93" i="17"/>
  <c r="E91" i="17"/>
  <c r="E65" i="17"/>
  <c r="E63" i="17"/>
  <c r="E37" i="17"/>
  <c r="E35" i="17"/>
  <c r="Y7" i="15"/>
  <c r="E21" i="15"/>
  <c r="T21" i="15"/>
  <c r="D35" i="15"/>
  <c r="E49" i="15"/>
  <c r="F63" i="15"/>
  <c r="G77" i="15"/>
  <c r="D119" i="15"/>
  <c r="E133" i="15"/>
  <c r="F147" i="15"/>
  <c r="G161" i="15"/>
  <c r="W7" i="16"/>
  <c r="G9" i="16"/>
  <c r="P9" i="16"/>
  <c r="G21" i="16"/>
  <c r="P21" i="16"/>
  <c r="E23" i="16"/>
  <c r="E49" i="16"/>
  <c r="E51" i="16"/>
  <c r="E77" i="16"/>
  <c r="E79" i="16"/>
  <c r="E105" i="16"/>
  <c r="E107" i="16"/>
  <c r="E133" i="16"/>
  <c r="E135" i="16"/>
  <c r="E161" i="16"/>
  <c r="F161" i="17"/>
  <c r="F135" i="17"/>
  <c r="F133" i="17"/>
  <c r="F107" i="17"/>
  <c r="F105" i="17"/>
  <c r="F79" i="17"/>
  <c r="F77" i="17"/>
  <c r="F51" i="17"/>
  <c r="F49" i="17"/>
  <c r="F149" i="17"/>
  <c r="F147" i="17"/>
  <c r="F121" i="17"/>
  <c r="F119" i="17"/>
  <c r="F93" i="17"/>
  <c r="F91" i="17"/>
  <c r="F65" i="17"/>
  <c r="F63" i="17"/>
  <c r="F37" i="17"/>
  <c r="U7" i="17"/>
  <c r="E9" i="17"/>
  <c r="E21" i="17"/>
  <c r="C23" i="17"/>
  <c r="F35" i="17"/>
  <c r="N7" i="19"/>
  <c r="R7" i="19"/>
  <c r="P7" i="19"/>
  <c r="F21" i="15"/>
  <c r="U21" i="15"/>
  <c r="E35" i="15"/>
  <c r="F49" i="15"/>
  <c r="G63" i="15"/>
  <c r="D105" i="15"/>
  <c r="E119" i="15"/>
  <c r="F133" i="15"/>
  <c r="G147" i="15"/>
  <c r="I7" i="16"/>
  <c r="Q9" i="16"/>
  <c r="Q21" i="16"/>
  <c r="C35" i="16"/>
  <c r="C37" i="16"/>
  <c r="C63" i="16"/>
  <c r="C65" i="16"/>
  <c r="C91" i="16"/>
  <c r="C93" i="16"/>
  <c r="C119" i="16"/>
  <c r="C121" i="16"/>
  <c r="C147" i="16"/>
  <c r="C149" i="16"/>
  <c r="G149" i="17"/>
  <c r="G147" i="17"/>
  <c r="G121" i="17"/>
  <c r="G119" i="17"/>
  <c r="G93" i="17"/>
  <c r="G91" i="17"/>
  <c r="G65" i="17"/>
  <c r="G63" i="17"/>
  <c r="G37" i="17"/>
  <c r="V7" i="17"/>
  <c r="F9" i="17"/>
  <c r="O9" i="17"/>
  <c r="F21" i="17"/>
  <c r="O21" i="17"/>
  <c r="G35" i="17"/>
  <c r="U146" i="18"/>
  <c r="U160" i="18"/>
  <c r="U106" i="18"/>
  <c r="U120" i="18"/>
  <c r="U118" i="18"/>
  <c r="U64" i="18"/>
  <c r="U34" i="18"/>
  <c r="U132" i="18"/>
  <c r="U78" i="18"/>
  <c r="U48" i="18"/>
  <c r="U8" i="18"/>
  <c r="U134" i="18"/>
  <c r="U92" i="18"/>
  <c r="U62" i="18"/>
  <c r="U76" i="18"/>
  <c r="U22" i="18"/>
  <c r="U90" i="18"/>
  <c r="U36" i="18"/>
  <c r="U20" i="18"/>
  <c r="U148" i="18"/>
  <c r="G21" i="15"/>
  <c r="F35" i="15"/>
  <c r="G49" i="15"/>
  <c r="D91" i="15"/>
  <c r="E105" i="15"/>
  <c r="F119" i="15"/>
  <c r="G133" i="15"/>
  <c r="J7" i="16"/>
  <c r="C9" i="16"/>
  <c r="R9" i="16"/>
  <c r="C21" i="16"/>
  <c r="R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E23" i="17"/>
  <c r="G49" i="17"/>
  <c r="G79" i="17"/>
  <c r="G105" i="17"/>
  <c r="G135" i="17"/>
  <c r="G161" i="17"/>
  <c r="I8" i="21"/>
  <c r="H8" i="21"/>
  <c r="G35" i="15"/>
  <c r="D77" i="15"/>
  <c r="E91" i="15"/>
  <c r="F105" i="15"/>
  <c r="G119" i="15"/>
  <c r="D161" i="15"/>
  <c r="D21" i="16"/>
  <c r="S21" i="16"/>
  <c r="E35" i="16"/>
  <c r="E37" i="16"/>
  <c r="E63" i="16"/>
  <c r="E65" i="16"/>
  <c r="E91" i="16"/>
  <c r="E93" i="16"/>
  <c r="E119" i="16"/>
  <c r="E121" i="16"/>
  <c r="E147" i="16"/>
  <c r="E149" i="16"/>
  <c r="C149" i="17"/>
  <c r="C147" i="17"/>
  <c r="C121" i="17"/>
  <c r="C119" i="17"/>
  <c r="C93" i="17"/>
  <c r="C91" i="17"/>
  <c r="C65" i="17"/>
  <c r="C63" i="17"/>
  <c r="C37" i="17"/>
  <c r="C161" i="17"/>
  <c r="C135" i="17"/>
  <c r="C133" i="17"/>
  <c r="C107" i="17"/>
  <c r="C105" i="17"/>
  <c r="C79" i="17"/>
  <c r="C77" i="17"/>
  <c r="C51" i="17"/>
  <c r="C49" i="17"/>
  <c r="Q9" i="17"/>
  <c r="Q21" i="17"/>
  <c r="F23" i="17"/>
  <c r="C35" i="17"/>
  <c r="O146" i="18"/>
  <c r="O160" i="18"/>
  <c r="O106" i="18"/>
  <c r="O120" i="18"/>
  <c r="O64" i="18"/>
  <c r="O34" i="18"/>
  <c r="O148" i="18"/>
  <c r="O78" i="18"/>
  <c r="O48" i="18"/>
  <c r="O8" i="18"/>
  <c r="O92" i="18"/>
  <c r="O62" i="18"/>
  <c r="O118" i="18"/>
  <c r="O76" i="18"/>
  <c r="O22" i="18"/>
  <c r="O134" i="18"/>
  <c r="O132" i="18"/>
  <c r="O90" i="18"/>
  <c r="O36" i="18"/>
  <c r="O20" i="18"/>
  <c r="O50" i="18"/>
  <c r="U104" i="18"/>
  <c r="D146" i="18"/>
  <c r="D160" i="18"/>
  <c r="D120" i="18"/>
  <c r="D134" i="18"/>
  <c r="J6" i="18"/>
  <c r="V146" i="18"/>
  <c r="V160" i="18"/>
  <c r="V106" i="18"/>
  <c r="V120" i="18"/>
  <c r="V134" i="18"/>
  <c r="F8" i="18"/>
  <c r="L8" i="18"/>
  <c r="N22" i="18"/>
  <c r="T22" i="18"/>
  <c r="E34" i="18"/>
  <c r="K34" i="18"/>
  <c r="F48" i="18"/>
  <c r="L48" i="18"/>
  <c r="D50" i="18"/>
  <c r="V50" i="18"/>
  <c r="G62" i="18"/>
  <c r="M62" i="18"/>
  <c r="S62" i="18"/>
  <c r="E64" i="18"/>
  <c r="K64" i="18"/>
  <c r="N76" i="18"/>
  <c r="T76" i="18"/>
  <c r="F78" i="18"/>
  <c r="L78" i="18"/>
  <c r="G92" i="18"/>
  <c r="M92" i="18"/>
  <c r="S92" i="18"/>
  <c r="D104" i="18"/>
  <c r="V104" i="18"/>
  <c r="D106" i="18"/>
  <c r="L106" i="18"/>
  <c r="N118" i="18"/>
  <c r="L120" i="18"/>
  <c r="D148" i="18"/>
  <c r="V148" i="18"/>
  <c r="E160" i="18"/>
  <c r="E120" i="18"/>
  <c r="E134" i="18"/>
  <c r="E148" i="18"/>
  <c r="E118" i="18"/>
  <c r="K160" i="18"/>
  <c r="K120" i="18"/>
  <c r="K134" i="18"/>
  <c r="K148" i="18"/>
  <c r="K118" i="18"/>
  <c r="Q6" i="18"/>
  <c r="G8" i="18"/>
  <c r="M8" i="18"/>
  <c r="S8" i="18"/>
  <c r="D20" i="18"/>
  <c r="V20" i="18"/>
  <c r="F34" i="18"/>
  <c r="L34" i="18"/>
  <c r="D36" i="18"/>
  <c r="V36" i="18"/>
  <c r="G48" i="18"/>
  <c r="M48" i="18"/>
  <c r="S48" i="18"/>
  <c r="E50" i="18"/>
  <c r="K50" i="18"/>
  <c r="N62" i="18"/>
  <c r="T62" i="18"/>
  <c r="F64" i="18"/>
  <c r="L64" i="18"/>
  <c r="G78" i="18"/>
  <c r="M78" i="18"/>
  <c r="S78" i="18"/>
  <c r="D90" i="18"/>
  <c r="V90" i="18"/>
  <c r="N92" i="18"/>
  <c r="T92" i="18"/>
  <c r="E104" i="18"/>
  <c r="K104" i="18"/>
  <c r="E106" i="18"/>
  <c r="M106" i="18"/>
  <c r="M120" i="18"/>
  <c r="D132" i="18"/>
  <c r="T134" i="18"/>
  <c r="E146" i="18"/>
  <c r="F160" i="18"/>
  <c r="F134" i="18"/>
  <c r="F148" i="18"/>
  <c r="F118" i="18"/>
  <c r="F132" i="18"/>
  <c r="L160" i="18"/>
  <c r="L134" i="18"/>
  <c r="L148" i="18"/>
  <c r="L118" i="18"/>
  <c r="L132" i="18"/>
  <c r="R6" i="18"/>
  <c r="X6" i="18"/>
  <c r="N8" i="18"/>
  <c r="T8" i="18"/>
  <c r="E20" i="18"/>
  <c r="K20" i="18"/>
  <c r="D22" i="18"/>
  <c r="V22" i="18"/>
  <c r="G34" i="18"/>
  <c r="M34" i="18"/>
  <c r="S34" i="18"/>
  <c r="E36" i="18"/>
  <c r="K36" i="18"/>
  <c r="N48" i="18"/>
  <c r="T48" i="18"/>
  <c r="F50" i="18"/>
  <c r="L50" i="18"/>
  <c r="G64" i="18"/>
  <c r="M64" i="18"/>
  <c r="S64" i="18"/>
  <c r="D76" i="18"/>
  <c r="V76" i="18"/>
  <c r="N78" i="18"/>
  <c r="T78" i="18"/>
  <c r="E90" i="18"/>
  <c r="K90" i="18"/>
  <c r="F104" i="18"/>
  <c r="L104" i="18"/>
  <c r="F106" i="18"/>
  <c r="D118" i="18"/>
  <c r="N120" i="18"/>
  <c r="E132" i="18"/>
  <c r="F146" i="18"/>
  <c r="G134" i="18"/>
  <c r="G148" i="18"/>
  <c r="G118" i="18"/>
  <c r="G132" i="18"/>
  <c r="G146" i="18"/>
  <c r="M134" i="18"/>
  <c r="M148" i="18"/>
  <c r="M118" i="18"/>
  <c r="M132" i="18"/>
  <c r="M146" i="18"/>
  <c r="S134" i="18"/>
  <c r="S148" i="18"/>
  <c r="S118" i="18"/>
  <c r="S132" i="18"/>
  <c r="S146" i="18"/>
  <c r="Y6" i="18"/>
  <c r="F20" i="18"/>
  <c r="L20" i="18"/>
  <c r="E22" i="18"/>
  <c r="K22" i="18"/>
  <c r="N34" i="18"/>
  <c r="T34" i="18"/>
  <c r="F36" i="18"/>
  <c r="L36" i="18"/>
  <c r="G50" i="18"/>
  <c r="M50" i="18"/>
  <c r="S50" i="18"/>
  <c r="D62" i="18"/>
  <c r="V62" i="18"/>
  <c r="N64" i="18"/>
  <c r="T64" i="18"/>
  <c r="E76" i="18"/>
  <c r="K76" i="18"/>
  <c r="F90" i="18"/>
  <c r="L90" i="18"/>
  <c r="D92" i="18"/>
  <c r="V92" i="18"/>
  <c r="G104" i="18"/>
  <c r="M104" i="18"/>
  <c r="S104" i="18"/>
  <c r="G106" i="18"/>
  <c r="T118" i="18"/>
  <c r="F120" i="18"/>
  <c r="K146" i="18"/>
  <c r="G160" i="18"/>
  <c r="L103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105" i="27"/>
  <c r="L109" i="27"/>
  <c r="L107" i="27"/>
  <c r="L104" i="27"/>
  <c r="L102" i="27"/>
  <c r="L101" i="27"/>
  <c r="L100" i="27"/>
  <c r="L99" i="27"/>
  <c r="L98" i="27"/>
  <c r="L97" i="27"/>
  <c r="L36" i="27"/>
  <c r="L33" i="27"/>
  <c r="L85" i="27"/>
  <c r="L82" i="27"/>
  <c r="L79" i="27"/>
  <c r="L76" i="27"/>
  <c r="L106" i="27"/>
  <c r="L34" i="27"/>
  <c r="L31" i="27"/>
  <c r="L42" i="27"/>
  <c r="L40" i="27"/>
  <c r="L38" i="27"/>
  <c r="L108" i="27"/>
  <c r="L43" i="27"/>
  <c r="L41" i="27"/>
  <c r="L39" i="27"/>
  <c r="L37" i="27"/>
  <c r="L86" i="27"/>
  <c r="L83" i="27"/>
  <c r="L80" i="27"/>
  <c r="L77" i="27"/>
  <c r="L35" i="27"/>
  <c r="L32" i="27"/>
  <c r="L84" i="27"/>
  <c r="L75" i="27"/>
  <c r="L87" i="27"/>
  <c r="L78" i="27"/>
  <c r="L81" i="27"/>
  <c r="N148" i="18"/>
  <c r="N132" i="18"/>
  <c r="N146" i="18"/>
  <c r="N160" i="18"/>
  <c r="N106" i="18"/>
  <c r="T148" i="18"/>
  <c r="T132" i="18"/>
  <c r="T146" i="18"/>
  <c r="T160" i="18"/>
  <c r="T106" i="18"/>
  <c r="D8" i="18"/>
  <c r="V8" i="18"/>
  <c r="G20" i="18"/>
  <c r="M20" i="18"/>
  <c r="S20" i="18"/>
  <c r="F22" i="18"/>
  <c r="L22" i="18"/>
  <c r="G36" i="18"/>
  <c r="M36" i="18"/>
  <c r="S36" i="18"/>
  <c r="D48" i="18"/>
  <c r="V48" i="18"/>
  <c r="N50" i="18"/>
  <c r="T50" i="18"/>
  <c r="E62" i="18"/>
  <c r="K62" i="18"/>
  <c r="F76" i="18"/>
  <c r="L76" i="18"/>
  <c r="D78" i="18"/>
  <c r="V78" i="18"/>
  <c r="G90" i="18"/>
  <c r="M90" i="18"/>
  <c r="S90" i="18"/>
  <c r="E92" i="18"/>
  <c r="K92" i="18"/>
  <c r="N104" i="18"/>
  <c r="T104" i="18"/>
  <c r="G120" i="18"/>
  <c r="S120" i="18"/>
  <c r="V132" i="18"/>
  <c r="L146" i="18"/>
  <c r="M160" i="18"/>
  <c r="J7" i="19"/>
  <c r="V7" i="19"/>
  <c r="L22" i="21"/>
  <c r="D78" i="21"/>
  <c r="H161" i="22"/>
  <c r="H119" i="22"/>
  <c r="H147" i="22"/>
  <c r="H77" i="22"/>
  <c r="H35" i="22"/>
  <c r="H133" i="22"/>
  <c r="H91" i="22"/>
  <c r="H49" i="22"/>
  <c r="H63" i="22"/>
  <c r="J7" i="22"/>
  <c r="H105" i="22"/>
  <c r="D120" i="21"/>
  <c r="E35" i="22"/>
  <c r="F7" i="19"/>
  <c r="D106" i="21"/>
  <c r="D92" i="21"/>
  <c r="D148" i="21"/>
  <c r="D64" i="21"/>
  <c r="D22" i="21"/>
  <c r="D134" i="21"/>
  <c r="D50" i="21"/>
  <c r="D162" i="21"/>
  <c r="V7" i="22"/>
  <c r="E21" i="22"/>
  <c r="O22" i="21"/>
  <c r="Q8" i="21"/>
  <c r="E161" i="22"/>
  <c r="E147" i="22"/>
  <c r="E105" i="22"/>
  <c r="E63" i="22"/>
  <c r="E91" i="22"/>
  <c r="E133" i="22"/>
  <c r="E119" i="22"/>
  <c r="E49" i="22"/>
  <c r="E77" i="22"/>
  <c r="C22" i="21"/>
  <c r="E36" i="21"/>
  <c r="C64" i="21"/>
  <c r="F106" i="21"/>
  <c r="E120" i="21"/>
  <c r="C148" i="21"/>
  <c r="C161" i="22"/>
  <c r="C147" i="22"/>
  <c r="C105" i="22"/>
  <c r="C119" i="22"/>
  <c r="C91" i="22"/>
  <c r="C49" i="22"/>
  <c r="X7" i="22"/>
  <c r="C21" i="22"/>
  <c r="R21" i="22"/>
  <c r="C35" i="22"/>
  <c r="G63" i="22"/>
  <c r="C20" i="23"/>
  <c r="F36" i="21"/>
  <c r="E50" i="21"/>
  <c r="C78" i="21"/>
  <c r="F120" i="21"/>
  <c r="E134" i="21"/>
  <c r="C162" i="21"/>
  <c r="D133" i="22"/>
  <c r="D91" i="22"/>
  <c r="D49" i="22"/>
  <c r="D161" i="22"/>
  <c r="D147" i="22"/>
  <c r="D105" i="22"/>
  <c r="D63" i="22"/>
  <c r="D21" i="22"/>
  <c r="S21" i="22"/>
  <c r="D35" i="22"/>
  <c r="F49" i="22"/>
  <c r="C118" i="23"/>
  <c r="F22" i="21"/>
  <c r="N22" i="21"/>
  <c r="F64" i="21"/>
  <c r="E78" i="21"/>
  <c r="C106" i="21"/>
  <c r="F148" i="21"/>
  <c r="E162" i="21"/>
  <c r="F147" i="22"/>
  <c r="F133" i="22"/>
  <c r="F119" i="22"/>
  <c r="F105" i="22"/>
  <c r="F63" i="22"/>
  <c r="F161" i="22"/>
  <c r="F77" i="22"/>
  <c r="F35" i="22"/>
  <c r="F21" i="22"/>
  <c r="C77" i="22"/>
  <c r="C160" i="23"/>
  <c r="C132" i="23"/>
  <c r="C104" i="23"/>
  <c r="C76" i="23"/>
  <c r="C48" i="23"/>
  <c r="C146" i="23"/>
  <c r="R20" i="23"/>
  <c r="C34" i="23"/>
  <c r="C62" i="23"/>
  <c r="F78" i="21"/>
  <c r="E92" i="21"/>
  <c r="C120" i="21"/>
  <c r="F162" i="21"/>
  <c r="G91" i="22"/>
  <c r="G161" i="22"/>
  <c r="G147" i="22"/>
  <c r="G77" i="22"/>
  <c r="G35" i="22"/>
  <c r="G133" i="22"/>
  <c r="G119" i="22"/>
  <c r="G21" i="22"/>
  <c r="P21" i="22"/>
  <c r="D77" i="22"/>
  <c r="F91" i="22"/>
  <c r="D146" i="23"/>
  <c r="D90" i="23"/>
  <c r="D34" i="23"/>
  <c r="D132" i="23"/>
  <c r="D160" i="23"/>
  <c r="D20" i="23"/>
  <c r="D104" i="23"/>
  <c r="D76" i="23"/>
  <c r="D48" i="23"/>
  <c r="S20" i="23"/>
  <c r="D62" i="23"/>
  <c r="C90" i="23"/>
  <c r="G62" i="23"/>
  <c r="G90" i="23"/>
  <c r="G146" i="23"/>
  <c r="E160" i="23"/>
  <c r="N123" i="26"/>
  <c r="H130" i="26"/>
  <c r="G20" i="23"/>
  <c r="G118" i="23"/>
  <c r="G160" i="23"/>
  <c r="G104" i="23"/>
  <c r="E48" i="23"/>
  <c r="J86" i="26"/>
  <c r="J85" i="26"/>
  <c r="J84" i="26"/>
  <c r="J83" i="26"/>
  <c r="J82" i="26"/>
  <c r="J81" i="26"/>
  <c r="J80" i="26"/>
  <c r="J79" i="26"/>
  <c r="J78" i="26"/>
  <c r="J77" i="26"/>
  <c r="J76" i="26"/>
  <c r="J75" i="26"/>
  <c r="L119" i="26"/>
  <c r="N121" i="26"/>
  <c r="N167" i="26"/>
  <c r="J170" i="26"/>
  <c r="Q20" i="23"/>
  <c r="E76" i="23"/>
  <c r="J130" i="26"/>
  <c r="H129" i="26"/>
  <c r="J127" i="26"/>
  <c r="H126" i="26"/>
  <c r="J124" i="26"/>
  <c r="H123" i="26"/>
  <c r="J121" i="26"/>
  <c r="H120" i="26"/>
  <c r="H131" i="26"/>
  <c r="L130" i="26"/>
  <c r="N129" i="26"/>
  <c r="J125" i="26"/>
  <c r="N124" i="26"/>
  <c r="L122" i="26"/>
  <c r="J120" i="26"/>
  <c r="N119" i="26"/>
  <c r="L131" i="26"/>
  <c r="J129" i="26"/>
  <c r="N128" i="26"/>
  <c r="H127" i="26"/>
  <c r="L126" i="26"/>
  <c r="H122" i="26"/>
  <c r="L121" i="26"/>
  <c r="N120" i="26"/>
  <c r="J119" i="26"/>
  <c r="J131" i="26"/>
  <c r="N130" i="26"/>
  <c r="L128" i="26"/>
  <c r="J126" i="26"/>
  <c r="N125" i="26"/>
  <c r="H124" i="26"/>
  <c r="L123" i="26"/>
  <c r="J128" i="26"/>
  <c r="N127" i="26"/>
  <c r="L125" i="26"/>
  <c r="J123" i="26"/>
  <c r="N122" i="26"/>
  <c r="H121" i="26"/>
  <c r="L120" i="26"/>
  <c r="H119" i="26"/>
  <c r="L124" i="26"/>
  <c r="L175" i="26"/>
  <c r="L174" i="26"/>
  <c r="L173" i="26"/>
  <c r="L172" i="26"/>
  <c r="L171" i="26"/>
  <c r="L170" i="26"/>
  <c r="L169" i="26"/>
  <c r="L168" i="26"/>
  <c r="L167" i="26"/>
  <c r="L166" i="26"/>
  <c r="L165" i="26"/>
  <c r="L164" i="26"/>
  <c r="L163" i="26"/>
  <c r="H175" i="26"/>
  <c r="J173" i="26"/>
  <c r="J172" i="26"/>
  <c r="N170" i="26"/>
  <c r="H166" i="26"/>
  <c r="J164" i="26"/>
  <c r="J163" i="26"/>
  <c r="N174" i="26"/>
  <c r="H171" i="26"/>
  <c r="H170" i="26"/>
  <c r="J168" i="26"/>
  <c r="N166" i="26"/>
  <c r="N165" i="26"/>
  <c r="J175" i="26"/>
  <c r="N173" i="26"/>
  <c r="H169" i="26"/>
  <c r="J167" i="26"/>
  <c r="J166" i="26"/>
  <c r="N164" i="26"/>
  <c r="J174" i="26"/>
  <c r="N172" i="26"/>
  <c r="N171" i="26"/>
  <c r="H168" i="26"/>
  <c r="H167" i="26"/>
  <c r="J165" i="26"/>
  <c r="N163" i="26"/>
  <c r="H165" i="26"/>
  <c r="H173" i="26"/>
  <c r="J267" i="26"/>
  <c r="J266" i="26"/>
  <c r="J265" i="26"/>
  <c r="J264" i="26"/>
  <c r="J263" i="26"/>
  <c r="J262" i="26"/>
  <c r="J261" i="26"/>
  <c r="J260" i="26"/>
  <c r="J259" i="26"/>
  <c r="J258" i="26"/>
  <c r="J257" i="26"/>
  <c r="J256" i="26"/>
  <c r="J255" i="26"/>
  <c r="L267" i="26"/>
  <c r="N266" i="26"/>
  <c r="H265" i="26"/>
  <c r="L264" i="26"/>
  <c r="N263" i="26"/>
  <c r="H262" i="26"/>
  <c r="L261" i="26"/>
  <c r="N260" i="26"/>
  <c r="H259" i="26"/>
  <c r="L258" i="26"/>
  <c r="N257" i="26"/>
  <c r="H256" i="26"/>
  <c r="L255" i="26"/>
  <c r="H267" i="26"/>
  <c r="H266" i="26"/>
  <c r="N262" i="26"/>
  <c r="N261" i="26"/>
  <c r="L260" i="26"/>
  <c r="L259" i="26"/>
  <c r="H258" i="26"/>
  <c r="H257" i="26"/>
  <c r="L266" i="26"/>
  <c r="L265" i="26"/>
  <c r="H264" i="26"/>
  <c r="H263" i="26"/>
  <c r="N259" i="26"/>
  <c r="N258" i="26"/>
  <c r="L257" i="26"/>
  <c r="L256" i="26"/>
  <c r="H255" i="26"/>
  <c r="H261" i="26"/>
  <c r="N264" i="26"/>
  <c r="E20" i="23"/>
  <c r="E132" i="23"/>
  <c r="E118" i="23"/>
  <c r="U6" i="23"/>
  <c r="V6" i="23"/>
  <c r="G34" i="23"/>
  <c r="E62" i="23"/>
  <c r="E90" i="23"/>
  <c r="G132" i="23"/>
  <c r="E146" i="23"/>
  <c r="L127" i="26"/>
  <c r="J169" i="26"/>
  <c r="H172" i="26"/>
  <c r="I227" i="26"/>
  <c r="I161" i="26"/>
  <c r="I183" i="26"/>
  <c r="I117" i="26"/>
  <c r="G7" i="26"/>
  <c r="I253" i="26"/>
  <c r="L8" i="26"/>
  <c r="I51" i="26"/>
  <c r="L75" i="26"/>
  <c r="N76" i="26"/>
  <c r="L78" i="26"/>
  <c r="N79" i="26"/>
  <c r="L81" i="26"/>
  <c r="N82" i="26"/>
  <c r="L84" i="26"/>
  <c r="N85" i="26"/>
  <c r="L186" i="26"/>
  <c r="H188" i="26"/>
  <c r="N192" i="26"/>
  <c r="L195" i="26"/>
  <c r="H197" i="26"/>
  <c r="N108" i="27"/>
  <c r="N107" i="27"/>
  <c r="N106" i="27"/>
  <c r="N102" i="27"/>
  <c r="N101" i="27"/>
  <c r="N100" i="27"/>
  <c r="N99" i="27"/>
  <c r="N98" i="27"/>
  <c r="N97" i="27"/>
  <c r="N104" i="27"/>
  <c r="N86" i="27"/>
  <c r="N85" i="27"/>
  <c r="N84" i="27"/>
  <c r="N83" i="27"/>
  <c r="N82" i="27"/>
  <c r="N81" i="27"/>
  <c r="N80" i="27"/>
  <c r="N79" i="27"/>
  <c r="N78" i="27"/>
  <c r="N77" i="27"/>
  <c r="N76" i="27"/>
  <c r="N7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30" i="27"/>
  <c r="N105" i="27"/>
  <c r="N35" i="27"/>
  <c r="N32" i="27"/>
  <c r="N42" i="27"/>
  <c r="N41" i="27"/>
  <c r="N40" i="27"/>
  <c r="N39" i="27"/>
  <c r="N38" i="27"/>
  <c r="N37" i="27"/>
  <c r="N36" i="27"/>
  <c r="N33" i="27"/>
  <c r="K205" i="26"/>
  <c r="K253" i="26"/>
  <c r="N8" i="26"/>
  <c r="K51" i="26"/>
  <c r="K117" i="26"/>
  <c r="K183" i="26"/>
  <c r="N185" i="26"/>
  <c r="L187" i="26"/>
  <c r="H190" i="26"/>
  <c r="N194" i="26"/>
  <c r="L196" i="26"/>
  <c r="M205" i="26"/>
  <c r="M139" i="26"/>
  <c r="M161" i="26"/>
  <c r="M95" i="26"/>
  <c r="I29" i="26"/>
  <c r="M51" i="26"/>
  <c r="N75" i="26"/>
  <c r="L77" i="26"/>
  <c r="N78" i="26"/>
  <c r="L80" i="26"/>
  <c r="N81" i="26"/>
  <c r="L83" i="26"/>
  <c r="N84" i="26"/>
  <c r="I95" i="26"/>
  <c r="M117" i="26"/>
  <c r="M183" i="26"/>
  <c r="N186" i="26"/>
  <c r="L189" i="26"/>
  <c r="H191" i="26"/>
  <c r="L241" i="26"/>
  <c r="L240" i="26"/>
  <c r="L239" i="26"/>
  <c r="L238" i="26"/>
  <c r="L237" i="26"/>
  <c r="L236" i="26"/>
  <c r="L235" i="26"/>
  <c r="L234" i="26"/>
  <c r="L233" i="26"/>
  <c r="L232" i="26"/>
  <c r="L231" i="26"/>
  <c r="L230" i="26"/>
  <c r="L229" i="26"/>
  <c r="H240" i="26"/>
  <c r="J239" i="26"/>
  <c r="N238" i="26"/>
  <c r="H237" i="26"/>
  <c r="J236" i="26"/>
  <c r="N235" i="26"/>
  <c r="H234" i="26"/>
  <c r="J233" i="26"/>
  <c r="N232" i="26"/>
  <c r="H231" i="26"/>
  <c r="J230" i="26"/>
  <c r="N229" i="26"/>
  <c r="H230" i="26"/>
  <c r="N234" i="26"/>
  <c r="J237" i="26"/>
  <c r="H239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L197" i="26"/>
  <c r="N196" i="26"/>
  <c r="H195" i="26"/>
  <c r="L194" i="26"/>
  <c r="N193" i="26"/>
  <c r="H192" i="26"/>
  <c r="L191" i="26"/>
  <c r="N190" i="26"/>
  <c r="H189" i="26"/>
  <c r="L188" i="26"/>
  <c r="N187" i="26"/>
  <c r="H186" i="26"/>
  <c r="L185" i="26"/>
  <c r="H187" i="26"/>
  <c r="N191" i="26"/>
  <c r="L193" i="26"/>
  <c r="H196" i="26"/>
  <c r="K227" i="26"/>
  <c r="K95" i="27"/>
  <c r="K73" i="27"/>
  <c r="N74" i="27" s="1"/>
  <c r="K51" i="27"/>
  <c r="N52" i="27" s="1"/>
  <c r="L8" i="27"/>
  <c r="I7" i="27"/>
  <c r="F34" i="23"/>
  <c r="F62" i="23"/>
  <c r="F90" i="23"/>
  <c r="F118" i="23"/>
  <c r="F146" i="23"/>
  <c r="N143" i="26"/>
  <c r="H144" i="26"/>
  <c r="N144" i="26"/>
  <c r="H145" i="26"/>
  <c r="N145" i="26"/>
  <c r="H146" i="26"/>
  <c r="N146" i="26"/>
  <c r="H147" i="26"/>
  <c r="N147" i="26"/>
  <c r="H148" i="26"/>
  <c r="N148" i="26"/>
  <c r="H149" i="26"/>
  <c r="N149" i="26"/>
  <c r="H150" i="26"/>
  <c r="N150" i="26"/>
  <c r="H151" i="26"/>
  <c r="N151" i="26"/>
  <c r="H152" i="26"/>
  <c r="N152" i="26"/>
  <c r="H153" i="26"/>
  <c r="H207" i="26"/>
  <c r="N207" i="26"/>
  <c r="H208" i="26"/>
  <c r="N208" i="26"/>
  <c r="H209" i="26"/>
  <c r="N209" i="26"/>
  <c r="H210" i="26"/>
  <c r="N210" i="26"/>
  <c r="H211" i="26"/>
  <c r="N211" i="26"/>
  <c r="H212" i="26"/>
  <c r="N212" i="26"/>
  <c r="H213" i="26"/>
  <c r="N213" i="26"/>
  <c r="H214" i="26"/>
  <c r="N214" i="26"/>
  <c r="H215" i="26"/>
  <c r="N215" i="26"/>
  <c r="H216" i="26"/>
  <c r="N216" i="26"/>
  <c r="H217" i="26"/>
  <c r="N217" i="26"/>
  <c r="H218" i="26"/>
  <c r="N218" i="26"/>
  <c r="H219" i="26"/>
  <c r="N8" i="27"/>
  <c r="D160" i="28"/>
  <c r="D132" i="28"/>
  <c r="D104" i="28"/>
  <c r="D76" i="28"/>
  <c r="D48" i="28"/>
  <c r="D146" i="28"/>
  <c r="D118" i="28"/>
  <c r="D90" i="28"/>
  <c r="D62" i="28"/>
  <c r="D34" i="28"/>
  <c r="D20" i="28"/>
  <c r="D160" i="29"/>
  <c r="D132" i="29"/>
  <c r="D104" i="29"/>
  <c r="D76" i="29"/>
  <c r="D48" i="29"/>
  <c r="D146" i="29"/>
  <c r="D90" i="29"/>
  <c r="D34" i="29"/>
  <c r="D118" i="29"/>
  <c r="D62" i="29"/>
  <c r="D20" i="29"/>
  <c r="E48" i="28"/>
  <c r="E76" i="28"/>
  <c r="E104" i="28"/>
  <c r="E132" i="28"/>
  <c r="E160" i="28"/>
  <c r="G146" i="29"/>
  <c r="G118" i="29"/>
  <c r="G90" i="29"/>
  <c r="G62" i="29"/>
  <c r="E48" i="29"/>
  <c r="G104" i="29"/>
  <c r="G160" i="29"/>
  <c r="E20" i="28"/>
  <c r="C34" i="28"/>
  <c r="F48" i="28"/>
  <c r="C62" i="28"/>
  <c r="F76" i="28"/>
  <c r="C90" i="28"/>
  <c r="F104" i="28"/>
  <c r="C118" i="28"/>
  <c r="F132" i="28"/>
  <c r="C146" i="28"/>
  <c r="F160" i="28"/>
  <c r="E20" i="29"/>
  <c r="C34" i="29"/>
  <c r="F48" i="29"/>
  <c r="I6" i="28"/>
  <c r="F20" i="28"/>
  <c r="G48" i="28"/>
  <c r="G76" i="28"/>
  <c r="G104" i="28"/>
  <c r="G132" i="28"/>
  <c r="G160" i="28"/>
  <c r="C160" i="29"/>
  <c r="C132" i="29"/>
  <c r="C104" i="29"/>
  <c r="C76" i="29"/>
  <c r="C146" i="29"/>
  <c r="C118" i="29"/>
  <c r="C90" i="29"/>
  <c r="C62" i="29"/>
  <c r="I6" i="29"/>
  <c r="F20" i="29"/>
  <c r="G48" i="29"/>
  <c r="C90" i="30"/>
  <c r="C104" i="30"/>
  <c r="C132" i="30"/>
  <c r="C146" i="30"/>
  <c r="C160" i="30"/>
  <c r="C76" i="30"/>
  <c r="C20" i="30"/>
  <c r="C34" i="30"/>
  <c r="C48" i="30"/>
  <c r="C62" i="30"/>
  <c r="J96" i="32"/>
  <c r="L96" i="32"/>
  <c r="K6" i="28"/>
  <c r="F34" i="28"/>
  <c r="C48" i="28"/>
  <c r="F62" i="28"/>
  <c r="C76" i="28"/>
  <c r="F90" i="28"/>
  <c r="C104" i="28"/>
  <c r="F118" i="28"/>
  <c r="C132" i="28"/>
  <c r="F146" i="28"/>
  <c r="C160" i="28"/>
  <c r="E146" i="29"/>
  <c r="E118" i="29"/>
  <c r="E90" i="29"/>
  <c r="E62" i="29"/>
  <c r="E160" i="29"/>
  <c r="E132" i="29"/>
  <c r="E104" i="29"/>
  <c r="E76" i="29"/>
  <c r="K6" i="29"/>
  <c r="F34" i="29"/>
  <c r="C48" i="29"/>
  <c r="C20" i="28"/>
  <c r="G34" i="28"/>
  <c r="G62" i="28"/>
  <c r="G90" i="28"/>
  <c r="G118" i="28"/>
  <c r="G146" i="28"/>
  <c r="F146" i="29"/>
  <c r="F118" i="29"/>
  <c r="F90" i="29"/>
  <c r="F62" i="29"/>
  <c r="F160" i="29"/>
  <c r="F132" i="29"/>
  <c r="F104" i="29"/>
  <c r="F76" i="29"/>
  <c r="C20" i="29"/>
  <c r="G34" i="29"/>
  <c r="F132" i="30"/>
  <c r="F146" i="30"/>
  <c r="F118" i="30"/>
  <c r="L6" i="30"/>
  <c r="E20" i="30"/>
  <c r="G34" i="30"/>
  <c r="D76" i="30"/>
  <c r="E90" i="30"/>
  <c r="F104" i="30"/>
  <c r="G146" i="30"/>
  <c r="G160" i="30"/>
  <c r="G132" i="30"/>
  <c r="M6" i="30"/>
  <c r="F20" i="30"/>
  <c r="D62" i="30"/>
  <c r="E76" i="30"/>
  <c r="F90" i="30"/>
  <c r="G104" i="30"/>
  <c r="G20" i="30"/>
  <c r="D48" i="30"/>
  <c r="E62" i="30"/>
  <c r="F76" i="30"/>
  <c r="G90" i="30"/>
  <c r="D104" i="30"/>
  <c r="D118" i="30"/>
  <c r="D146" i="30"/>
  <c r="D160" i="30"/>
  <c r="D90" i="30"/>
  <c r="J6" i="30"/>
  <c r="E34" i="30"/>
  <c r="F48" i="30"/>
  <c r="G62" i="30"/>
  <c r="G118" i="30"/>
  <c r="J30" i="32"/>
  <c r="E118" i="30"/>
  <c r="E132" i="30"/>
  <c r="E160" i="30"/>
  <c r="E104" i="30"/>
  <c r="K6" i="30"/>
  <c r="D20" i="30"/>
  <c r="F34" i="30"/>
  <c r="G48" i="30"/>
  <c r="F118" i="32"/>
  <c r="L87" i="32"/>
  <c r="L86" i="32"/>
  <c r="L85" i="32"/>
  <c r="L84" i="32"/>
  <c r="L83" i="32"/>
  <c r="L82" i="32"/>
  <c r="L81" i="32"/>
  <c r="L80" i="32"/>
  <c r="N52" i="32"/>
  <c r="H55" i="32"/>
  <c r="H58" i="32"/>
  <c r="H61" i="32"/>
  <c r="H64" i="32"/>
  <c r="F74" i="32"/>
  <c r="H76" i="32"/>
  <c r="H79" i="32"/>
  <c r="L53" i="32"/>
  <c r="N54" i="32"/>
  <c r="L56" i="32"/>
  <c r="N57" i="32"/>
  <c r="L59" i="32"/>
  <c r="N60" i="32"/>
  <c r="L62" i="32"/>
  <c r="N63" i="32"/>
  <c r="L65" i="32"/>
  <c r="N75" i="32"/>
  <c r="L77" i="32"/>
  <c r="N78" i="32"/>
  <c r="N80" i="32"/>
  <c r="H82" i="32"/>
  <c r="N83" i="32"/>
  <c r="H85" i="32"/>
  <c r="N86" i="32"/>
  <c r="D52" i="32"/>
  <c r="H54" i="32"/>
  <c r="H57" i="32"/>
  <c r="H60" i="32"/>
  <c r="H63" i="32"/>
  <c r="H75" i="32"/>
  <c r="H78" i="32"/>
  <c r="J52" i="32"/>
  <c r="H53" i="32"/>
  <c r="H56" i="32"/>
  <c r="H59" i="32"/>
  <c r="H62" i="32"/>
  <c r="H65" i="32"/>
  <c r="H77" i="32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32"/>
  <c r="L52" i="32"/>
  <c r="L54" i="32"/>
  <c r="N55" i="32"/>
  <c r="L57" i="32"/>
  <c r="N58" i="32"/>
  <c r="L60" i="32"/>
  <c r="N61" i="32"/>
  <c r="L63" i="32"/>
  <c r="N64" i="32"/>
  <c r="L75" i="32"/>
  <c r="N76" i="32"/>
  <c r="L78" i="32"/>
  <c r="N79" i="32"/>
  <c r="H81" i="32"/>
  <c r="N82" i="32"/>
  <c r="H84" i="32"/>
  <c r="N96" i="32"/>
  <c r="H118" i="32"/>
  <c r="L150" i="32"/>
  <c r="N151" i="32"/>
  <c r="L152" i="32"/>
  <c r="H153" i="32"/>
  <c r="N184" i="32"/>
  <c r="H128" i="32"/>
  <c r="N128" i="32"/>
  <c r="H129" i="32"/>
  <c r="N129" i="32"/>
  <c r="H130" i="32"/>
  <c r="N130" i="32"/>
  <c r="H131" i="32"/>
  <c r="F141" i="32"/>
  <c r="L141" i="32"/>
  <c r="F142" i="32"/>
  <c r="L142" i="32"/>
  <c r="F143" i="32"/>
  <c r="L143" i="32"/>
  <c r="F144" i="32"/>
  <c r="L144" i="32"/>
  <c r="F145" i="32"/>
  <c r="L145" i="32"/>
  <c r="F146" i="32"/>
  <c r="L146" i="32"/>
  <c r="F147" i="32"/>
  <c r="L147" i="32"/>
  <c r="F148" i="32"/>
  <c r="L148" i="32"/>
  <c r="F149" i="32"/>
  <c r="L149" i="32"/>
  <c r="F150" i="32"/>
  <c r="H151" i="32"/>
  <c r="N150" i="32"/>
  <c r="F152" i="32"/>
  <c r="N152" i="32"/>
  <c r="F52" i="33"/>
  <c r="H52" i="33"/>
  <c r="J153" i="32"/>
  <c r="J152" i="32"/>
  <c r="J151" i="32"/>
  <c r="J150" i="32"/>
  <c r="L151" i="32"/>
  <c r="H152" i="32"/>
  <c r="F153" i="32"/>
  <c r="H184" i="32"/>
  <c r="F122" i="32"/>
  <c r="L122" i="32"/>
  <c r="F123" i="32"/>
  <c r="L123" i="32"/>
  <c r="F124" i="32"/>
  <c r="L124" i="32"/>
  <c r="F125" i="32"/>
  <c r="L125" i="32"/>
  <c r="F126" i="32"/>
  <c r="L126" i="32"/>
  <c r="F127" i="32"/>
  <c r="L127" i="32"/>
  <c r="F128" i="32"/>
  <c r="L128" i="32"/>
  <c r="F129" i="32"/>
  <c r="L129" i="32"/>
  <c r="F130" i="32"/>
  <c r="L130" i="32"/>
  <c r="F131" i="32"/>
  <c r="J141" i="32"/>
  <c r="J142" i="32"/>
  <c r="J143" i="32"/>
  <c r="J144" i="32"/>
  <c r="J145" i="32"/>
  <c r="J146" i="32"/>
  <c r="J147" i="32"/>
  <c r="J148" i="32"/>
  <c r="J149" i="32"/>
  <c r="F151" i="32"/>
  <c r="J162" i="32"/>
  <c r="L162" i="32"/>
  <c r="J241" i="32"/>
  <c r="J240" i="32"/>
  <c r="J239" i="32"/>
  <c r="J238" i="32"/>
  <c r="J237" i="32"/>
  <c r="J236" i="32"/>
  <c r="J235" i="32"/>
  <c r="J234" i="32"/>
  <c r="J233" i="32"/>
  <c r="J232" i="32"/>
  <c r="J231" i="32"/>
  <c r="J230" i="32"/>
  <c r="J229" i="32"/>
  <c r="F229" i="32"/>
  <c r="L230" i="32"/>
  <c r="F232" i="32"/>
  <c r="L233" i="32"/>
  <c r="F235" i="32"/>
  <c r="L236" i="32"/>
  <c r="F238" i="32"/>
  <c r="L239" i="32"/>
  <c r="F241" i="32"/>
  <c r="L251" i="32"/>
  <c r="F253" i="32"/>
  <c r="L254" i="32"/>
  <c r="F256" i="32"/>
  <c r="L257" i="32"/>
  <c r="L258" i="32"/>
  <c r="L259" i="32"/>
  <c r="L260" i="32"/>
  <c r="L261" i="32"/>
  <c r="L262" i="32"/>
  <c r="L263" i="32"/>
  <c r="L56" i="33"/>
  <c r="N233" i="32"/>
  <c r="H235" i="32"/>
  <c r="N236" i="32"/>
  <c r="H238" i="32"/>
  <c r="N239" i="32"/>
  <c r="H241" i="32"/>
  <c r="J252" i="32"/>
  <c r="J255" i="32"/>
  <c r="L109" i="33"/>
  <c r="L108" i="33"/>
  <c r="L107" i="33"/>
  <c r="L106" i="33"/>
  <c r="L105" i="33"/>
  <c r="L104" i="33"/>
  <c r="L103" i="33"/>
  <c r="L102" i="33"/>
  <c r="L101" i="33"/>
  <c r="L100" i="33"/>
  <c r="L99" i="33"/>
  <c r="L98" i="33"/>
  <c r="L97" i="33"/>
  <c r="L87" i="33"/>
  <c r="L86" i="33"/>
  <c r="L85" i="33"/>
  <c r="L84" i="33"/>
  <c r="L83" i="33"/>
  <c r="L82" i="33"/>
  <c r="L81" i="33"/>
  <c r="L80" i="33"/>
  <c r="L79" i="33"/>
  <c r="L78" i="33"/>
  <c r="L77" i="33"/>
  <c r="L76" i="33"/>
  <c r="L75" i="33"/>
  <c r="L65" i="33"/>
  <c r="L43" i="33"/>
  <c r="L42" i="33"/>
  <c r="L41" i="33"/>
  <c r="L40" i="33"/>
  <c r="L39" i="33"/>
  <c r="L38" i="33"/>
  <c r="L37" i="33"/>
  <c r="L36" i="33"/>
  <c r="L35" i="33"/>
  <c r="L32" i="33"/>
  <c r="L34" i="33"/>
  <c r="L31" i="33"/>
  <c r="L30" i="33"/>
  <c r="L64" i="33"/>
  <c r="L33" i="33"/>
  <c r="L57" i="33"/>
  <c r="L63" i="33"/>
  <c r="L195" i="32"/>
  <c r="F197" i="32"/>
  <c r="F230" i="32"/>
  <c r="L231" i="32"/>
  <c r="F233" i="32"/>
  <c r="L234" i="32"/>
  <c r="F236" i="32"/>
  <c r="L237" i="32"/>
  <c r="F239" i="32"/>
  <c r="L240" i="32"/>
  <c r="J263" i="32"/>
  <c r="J262" i="32"/>
  <c r="J261" i="32"/>
  <c r="J260" i="32"/>
  <c r="J259" i="32"/>
  <c r="J258" i="32"/>
  <c r="H263" i="32"/>
  <c r="N262" i="32"/>
  <c r="H262" i="32"/>
  <c r="N261" i="32"/>
  <c r="H261" i="32"/>
  <c r="N260" i="32"/>
  <c r="H260" i="32"/>
  <c r="N259" i="32"/>
  <c r="H259" i="32"/>
  <c r="N258" i="32"/>
  <c r="H258" i="32"/>
  <c r="N257" i="32"/>
  <c r="H257" i="32"/>
  <c r="N256" i="32"/>
  <c r="H256" i="32"/>
  <c r="N255" i="32"/>
  <c r="H255" i="32"/>
  <c r="N254" i="32"/>
  <c r="H254" i="32"/>
  <c r="N253" i="32"/>
  <c r="H253" i="32"/>
  <c r="N252" i="32"/>
  <c r="H252" i="32"/>
  <c r="N251" i="32"/>
  <c r="H251" i="32"/>
  <c r="F251" i="32"/>
  <c r="L252" i="32"/>
  <c r="F254" i="32"/>
  <c r="L255" i="32"/>
  <c r="F257" i="32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86" i="33"/>
  <c r="N85" i="33"/>
  <c r="N84" i="33"/>
  <c r="N83" i="33"/>
  <c r="N82" i="33"/>
  <c r="N81" i="33"/>
  <c r="N80" i="33"/>
  <c r="N79" i="33"/>
  <c r="N78" i="33"/>
  <c r="N77" i="33"/>
  <c r="N76" i="33"/>
  <c r="N7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30" i="33"/>
  <c r="N42" i="33"/>
  <c r="N41" i="33"/>
  <c r="N40" i="33"/>
  <c r="N39" i="33"/>
  <c r="N38" i="33"/>
  <c r="N37" i="33"/>
  <c r="N36" i="33"/>
  <c r="N34" i="33"/>
  <c r="N31" i="33"/>
  <c r="N33" i="33"/>
  <c r="N35" i="33"/>
  <c r="N32" i="33"/>
  <c r="L58" i="33"/>
  <c r="H18" i="37"/>
  <c r="H17" i="37"/>
  <c r="H15" i="37"/>
  <c r="H14" i="37"/>
  <c r="H13" i="37"/>
  <c r="H16" i="37"/>
  <c r="H12" i="37"/>
  <c r="H11" i="37"/>
  <c r="H7" i="37"/>
  <c r="H9" i="37"/>
  <c r="H8" i="37"/>
  <c r="H10" i="37"/>
  <c r="J163" i="32"/>
  <c r="L164" i="32"/>
  <c r="H165" i="32"/>
  <c r="J166" i="32"/>
  <c r="L167" i="32"/>
  <c r="H168" i="32"/>
  <c r="J169" i="32"/>
  <c r="L170" i="32"/>
  <c r="H171" i="32"/>
  <c r="J172" i="32"/>
  <c r="L173" i="32"/>
  <c r="H174" i="32"/>
  <c r="J175" i="32"/>
  <c r="H197" i="32"/>
  <c r="N196" i="32"/>
  <c r="H196" i="32"/>
  <c r="N195" i="32"/>
  <c r="L185" i="32"/>
  <c r="N186" i="32"/>
  <c r="L188" i="32"/>
  <c r="N189" i="32"/>
  <c r="L191" i="32"/>
  <c r="N192" i="32"/>
  <c r="L194" i="32"/>
  <c r="L196" i="32"/>
  <c r="N206" i="32"/>
  <c r="J228" i="32"/>
  <c r="L229" i="32"/>
  <c r="F231" i="32"/>
  <c r="L232" i="32"/>
  <c r="F234" i="32"/>
  <c r="L235" i="32"/>
  <c r="F237" i="32"/>
  <c r="L238" i="32"/>
  <c r="F240" i="32"/>
  <c r="L241" i="32"/>
  <c r="F250" i="32"/>
  <c r="F252" i="32"/>
  <c r="L253" i="32"/>
  <c r="F255" i="32"/>
  <c r="L256" i="32"/>
  <c r="F8" i="33"/>
  <c r="L54" i="33"/>
  <c r="L60" i="33"/>
  <c r="J43" i="35"/>
  <c r="F164" i="32"/>
  <c r="N164" i="32"/>
  <c r="F167" i="32"/>
  <c r="N167" i="32"/>
  <c r="F170" i="32"/>
  <c r="N170" i="32"/>
  <c r="F173" i="32"/>
  <c r="N173" i="32"/>
  <c r="J187" i="32"/>
  <c r="F188" i="32"/>
  <c r="H189" i="32"/>
  <c r="J190" i="32"/>
  <c r="F191" i="32"/>
  <c r="H192" i="32"/>
  <c r="J193" i="32"/>
  <c r="F194" i="32"/>
  <c r="H195" i="32"/>
  <c r="J197" i="32"/>
  <c r="N229" i="32"/>
  <c r="H231" i="32"/>
  <c r="N232" i="32"/>
  <c r="H234" i="32"/>
  <c r="N235" i="32"/>
  <c r="H237" i="32"/>
  <c r="N238" i="32"/>
  <c r="H240" i="32"/>
  <c r="J251" i="32"/>
  <c r="J254" i="32"/>
  <c r="J257" i="32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43" i="33"/>
  <c r="H42" i="33"/>
  <c r="H41" i="33"/>
  <c r="H40" i="33"/>
  <c r="H39" i="33"/>
  <c r="H38" i="33"/>
  <c r="H37" i="33"/>
  <c r="H36" i="33"/>
  <c r="H33" i="33"/>
  <c r="H35" i="33"/>
  <c r="H32" i="33"/>
  <c r="H34" i="33"/>
  <c r="H31" i="33"/>
  <c r="H30" i="33"/>
  <c r="L55" i="33"/>
  <c r="L61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32" i="33"/>
  <c r="F35" i="33"/>
  <c r="F53" i="33"/>
  <c r="F54" i="33"/>
  <c r="F55" i="33"/>
  <c r="F56" i="33"/>
  <c r="F57" i="33"/>
  <c r="F58" i="33"/>
  <c r="F59" i="33"/>
  <c r="F60" i="33"/>
  <c r="F61" i="33"/>
  <c r="F62" i="33"/>
  <c r="F63" i="33"/>
  <c r="N60" i="35"/>
  <c r="N54" i="35"/>
  <c r="N61" i="35"/>
  <c r="N55" i="35"/>
  <c r="N62" i="35"/>
  <c r="N58" i="35"/>
  <c r="N56" i="35"/>
  <c r="N57" i="35"/>
  <c r="N63" i="35"/>
  <c r="N64" i="35"/>
  <c r="N53" i="35"/>
  <c r="N59" i="35"/>
  <c r="J96" i="35"/>
  <c r="AB17" i="37"/>
  <c r="AB18" i="37"/>
  <c r="AB16" i="37"/>
  <c r="AB13" i="37"/>
  <c r="AB12" i="37"/>
  <c r="AB11" i="37"/>
  <c r="AB10" i="37"/>
  <c r="AB15" i="37"/>
  <c r="AB9" i="37"/>
  <c r="AB8" i="37"/>
  <c r="AB7" i="37"/>
  <c r="L108" i="35"/>
  <c r="L102" i="35"/>
  <c r="L86" i="35"/>
  <c r="L80" i="35"/>
  <c r="L64" i="35"/>
  <c r="L58" i="35"/>
  <c r="L42" i="35"/>
  <c r="L36" i="35"/>
  <c r="L103" i="35"/>
  <c r="L81" i="35"/>
  <c r="L59" i="35"/>
  <c r="L53" i="35"/>
  <c r="L37" i="35"/>
  <c r="L31" i="35"/>
  <c r="L21" i="35"/>
  <c r="L20" i="35"/>
  <c r="L104" i="35"/>
  <c r="L100" i="35"/>
  <c r="L84" i="35"/>
  <c r="L54" i="35"/>
  <c r="K51" i="35"/>
  <c r="N52" i="35" s="1"/>
  <c r="L38" i="35"/>
  <c r="L34" i="35"/>
  <c r="L19" i="35"/>
  <c r="L18" i="35"/>
  <c r="L98" i="35"/>
  <c r="K95" i="35"/>
  <c r="L96" i="35" s="1"/>
  <c r="L82" i="35"/>
  <c r="L78" i="35"/>
  <c r="L62" i="35"/>
  <c r="L105" i="35"/>
  <c r="L85" i="35"/>
  <c r="L61" i="35"/>
  <c r="L55" i="35"/>
  <c r="L41" i="35"/>
  <c r="L33" i="35"/>
  <c r="L32" i="35"/>
  <c r="L106" i="35"/>
  <c r="L76" i="35"/>
  <c r="K73" i="35"/>
  <c r="L56" i="35"/>
  <c r="L35" i="35"/>
  <c r="L15" i="35"/>
  <c r="L14" i="35"/>
  <c r="L13" i="35"/>
  <c r="L12" i="35"/>
  <c r="L11" i="35"/>
  <c r="L10" i="35"/>
  <c r="L9" i="35"/>
  <c r="L107" i="35"/>
  <c r="L101" i="35"/>
  <c r="L77" i="35"/>
  <c r="L57" i="35"/>
  <c r="L83" i="35"/>
  <c r="L63" i="35"/>
  <c r="K29" i="35"/>
  <c r="L16" i="35"/>
  <c r="L17" i="35"/>
  <c r="L60" i="35"/>
  <c r="V17" i="37"/>
  <c r="V18" i="37"/>
  <c r="V15" i="37"/>
  <c r="V16" i="37"/>
  <c r="V8" i="37"/>
  <c r="V14" i="37"/>
  <c r="V13" i="37"/>
  <c r="V12" i="37"/>
  <c r="V7" i="37"/>
  <c r="V9" i="37"/>
  <c r="V10" i="37"/>
  <c r="F214" i="32"/>
  <c r="L214" i="32"/>
  <c r="F215" i="32"/>
  <c r="L215" i="32"/>
  <c r="F216" i="32"/>
  <c r="L216" i="32"/>
  <c r="F217" i="32"/>
  <c r="L217" i="32"/>
  <c r="F218" i="32"/>
  <c r="L218" i="32"/>
  <c r="F219" i="32"/>
  <c r="L219" i="32"/>
  <c r="F273" i="32"/>
  <c r="L273" i="32"/>
  <c r="N274" i="32"/>
  <c r="L276" i="32"/>
  <c r="N277" i="32"/>
  <c r="L279" i="32"/>
  <c r="N280" i="32"/>
  <c r="L282" i="32"/>
  <c r="N283" i="32"/>
  <c r="J65" i="33"/>
  <c r="J64" i="33"/>
  <c r="J63" i="33"/>
  <c r="J62" i="33"/>
  <c r="J61" i="33"/>
  <c r="J60" i="33"/>
  <c r="J59" i="33"/>
  <c r="J58" i="33"/>
  <c r="J57" i="33"/>
  <c r="J56" i="33"/>
  <c r="J55" i="33"/>
  <c r="J54" i="33"/>
  <c r="J53" i="33"/>
  <c r="F33" i="33"/>
  <c r="F36" i="33"/>
  <c r="F37" i="33"/>
  <c r="F38" i="33"/>
  <c r="F39" i="33"/>
  <c r="F40" i="33"/>
  <c r="F41" i="33"/>
  <c r="F42" i="33"/>
  <c r="F43" i="33"/>
  <c r="J99" i="33"/>
  <c r="J102" i="33"/>
  <c r="J105" i="33"/>
  <c r="J108" i="33"/>
  <c r="N104" i="35"/>
  <c r="N98" i="35"/>
  <c r="N105" i="35"/>
  <c r="N99" i="35"/>
  <c r="N108" i="35"/>
  <c r="N106" i="35"/>
  <c r="N102" i="35"/>
  <c r="N101" i="35"/>
  <c r="M73" i="35"/>
  <c r="N18" i="35"/>
  <c r="N107" i="35"/>
  <c r="N21" i="35"/>
  <c r="N16" i="35"/>
  <c r="M29" i="35"/>
  <c r="N20" i="35"/>
  <c r="N103" i="35"/>
  <c r="M95" i="35"/>
  <c r="N96" i="35" s="1"/>
  <c r="N19" i="35"/>
  <c r="N17" i="35"/>
  <c r="L79" i="35"/>
  <c r="N17" i="37"/>
  <c r="N18" i="37"/>
  <c r="N16" i="37"/>
  <c r="N15" i="37"/>
  <c r="N12" i="37"/>
  <c r="N11" i="37"/>
  <c r="N10" i="37"/>
  <c r="N9" i="37"/>
  <c r="N8" i="37"/>
  <c r="N7" i="37"/>
  <c r="V11" i="37"/>
  <c r="F31" i="33"/>
  <c r="F34" i="33"/>
  <c r="N8" i="35"/>
  <c r="L40" i="35"/>
  <c r="N65" i="35"/>
  <c r="J285" i="32"/>
  <c r="J284" i="32"/>
  <c r="J283" i="32"/>
  <c r="J282" i="32"/>
  <c r="J281" i="32"/>
  <c r="J280" i="32"/>
  <c r="J279" i="32"/>
  <c r="J278" i="32"/>
  <c r="J277" i="32"/>
  <c r="J276" i="32"/>
  <c r="J275" i="32"/>
  <c r="J274" i="32"/>
  <c r="F275" i="32"/>
  <c r="H276" i="32"/>
  <c r="F278" i="32"/>
  <c r="H279" i="32"/>
  <c r="F281" i="32"/>
  <c r="H282" i="32"/>
  <c r="F284" i="32"/>
  <c r="H285" i="32"/>
  <c r="F30" i="33"/>
  <c r="J52" i="33"/>
  <c r="F64" i="33"/>
  <c r="J65" i="35"/>
  <c r="L99" i="35"/>
  <c r="AL7" i="37"/>
  <c r="AK7" i="37"/>
  <c r="AJ7" i="37"/>
  <c r="C73" i="35"/>
  <c r="D74" i="35" s="1"/>
  <c r="C109" i="35"/>
  <c r="C51" i="35"/>
  <c r="D8" i="35"/>
  <c r="J9" i="35"/>
  <c r="J10" i="35"/>
  <c r="J11" i="35"/>
  <c r="J12" i="35"/>
  <c r="J13" i="35"/>
  <c r="J14" i="35"/>
  <c r="J15" i="35"/>
  <c r="J21" i="35"/>
  <c r="H31" i="35"/>
  <c r="F41" i="35"/>
  <c r="H42" i="35"/>
  <c r="F61" i="35"/>
  <c r="H62" i="35"/>
  <c r="C87" i="35"/>
  <c r="H81" i="35"/>
  <c r="J82" i="35"/>
  <c r="H101" i="35"/>
  <c r="J102" i="35"/>
  <c r="AT7" i="37"/>
  <c r="AS7" i="37"/>
  <c r="AV7" i="37"/>
  <c r="AR7" i="37"/>
  <c r="C129" i="41"/>
  <c r="N123" i="41"/>
  <c r="M123" i="41"/>
  <c r="L123" i="41"/>
  <c r="K123" i="41"/>
  <c r="O123" i="41"/>
  <c r="N8" i="33"/>
  <c r="F108" i="35"/>
  <c r="F102" i="35"/>
  <c r="F86" i="35"/>
  <c r="F80" i="35"/>
  <c r="F64" i="35"/>
  <c r="F58" i="35"/>
  <c r="F42" i="35"/>
  <c r="F36" i="35"/>
  <c r="F103" i="35"/>
  <c r="E95" i="35"/>
  <c r="F96" i="35" s="1"/>
  <c r="F81" i="35"/>
  <c r="E73" i="35"/>
  <c r="F74" i="35" s="1"/>
  <c r="F59" i="35"/>
  <c r="F53" i="35"/>
  <c r="E51" i="35"/>
  <c r="F37" i="35"/>
  <c r="F31" i="35"/>
  <c r="E29" i="35"/>
  <c r="F21" i="35"/>
  <c r="F20" i="35"/>
  <c r="F98" i="35"/>
  <c r="F82" i="35"/>
  <c r="F78" i="35"/>
  <c r="F62" i="35"/>
  <c r="F32" i="35"/>
  <c r="F19" i="35"/>
  <c r="F106" i="35"/>
  <c r="F76" i="35"/>
  <c r="F60" i="35"/>
  <c r="F56" i="35"/>
  <c r="F40" i="35"/>
  <c r="F8" i="35"/>
  <c r="F16" i="35"/>
  <c r="H17" i="35"/>
  <c r="J31" i="35"/>
  <c r="J32" i="35"/>
  <c r="J33" i="35"/>
  <c r="H34" i="35"/>
  <c r="H35" i="35"/>
  <c r="J37" i="35"/>
  <c r="H41" i="35"/>
  <c r="F55" i="35"/>
  <c r="J61" i="35"/>
  <c r="I73" i="35"/>
  <c r="F79" i="35"/>
  <c r="J81" i="35"/>
  <c r="F85" i="35"/>
  <c r="F99" i="35"/>
  <c r="F105" i="35"/>
  <c r="AU7" i="37"/>
  <c r="H104" i="35"/>
  <c r="H98" i="35"/>
  <c r="G95" i="35"/>
  <c r="H96" i="35" s="1"/>
  <c r="H82" i="35"/>
  <c r="H76" i="35"/>
  <c r="G73" i="35"/>
  <c r="H74" i="35" s="1"/>
  <c r="H60" i="35"/>
  <c r="H54" i="35"/>
  <c r="G51" i="35"/>
  <c r="J52" i="35" s="1"/>
  <c r="H38" i="35"/>
  <c r="H32" i="35"/>
  <c r="G29" i="35"/>
  <c r="J30" i="35" s="1"/>
  <c r="H105" i="35"/>
  <c r="H99" i="35"/>
  <c r="H83" i="35"/>
  <c r="H77" i="35"/>
  <c r="H61" i="35"/>
  <c r="H55" i="35"/>
  <c r="H39" i="35"/>
  <c r="H33" i="35"/>
  <c r="H106" i="35"/>
  <c r="H102" i="35"/>
  <c r="H86" i="35"/>
  <c r="H56" i="35"/>
  <c r="H40" i="35"/>
  <c r="H36" i="35"/>
  <c r="H100" i="35"/>
  <c r="H84" i="35"/>
  <c r="H80" i="35"/>
  <c r="H64" i="35"/>
  <c r="H8" i="35"/>
  <c r="H19" i="35"/>
  <c r="J36" i="35"/>
  <c r="J55" i="35"/>
  <c r="H85" i="35"/>
  <c r="J86" i="35"/>
  <c r="J106" i="35"/>
  <c r="J100" i="35"/>
  <c r="J84" i="35"/>
  <c r="J78" i="35"/>
  <c r="J62" i="35"/>
  <c r="J56" i="35"/>
  <c r="J40" i="35"/>
  <c r="J34" i="35"/>
  <c r="J107" i="35"/>
  <c r="J101" i="35"/>
  <c r="J85" i="35"/>
  <c r="J79" i="35"/>
  <c r="J63" i="35"/>
  <c r="J57" i="35"/>
  <c r="J41" i="35"/>
  <c r="J35" i="35"/>
  <c r="J80" i="35"/>
  <c r="J76" i="35"/>
  <c r="J64" i="35"/>
  <c r="J60" i="35"/>
  <c r="J108" i="35"/>
  <c r="J104" i="35"/>
  <c r="J58" i="35"/>
  <c r="J54" i="35"/>
  <c r="J42" i="35"/>
  <c r="J38" i="35"/>
  <c r="J8" i="35"/>
  <c r="H16" i="35"/>
  <c r="J17" i="35"/>
  <c r="H53" i="35"/>
  <c r="H59" i="35"/>
  <c r="H79" i="35"/>
  <c r="J99" i="35"/>
  <c r="H103" i="35"/>
  <c r="T5" i="46"/>
  <c r="S5" i="46"/>
  <c r="R5" i="46"/>
  <c r="Q5" i="46"/>
  <c r="P5" i="46"/>
  <c r="K5" i="41"/>
  <c r="O5" i="41"/>
  <c r="P5" i="41"/>
  <c r="M5" i="41"/>
  <c r="D129" i="41"/>
  <c r="Q5" i="39"/>
  <c r="P5" i="39"/>
  <c r="L5" i="41"/>
  <c r="T5" i="42"/>
  <c r="S5" i="42"/>
  <c r="R5" i="42"/>
  <c r="Q5" i="42"/>
  <c r="P5" i="42"/>
  <c r="I5" i="38"/>
  <c r="I18" i="39"/>
  <c r="J5" i="39"/>
  <c r="I5" i="39"/>
  <c r="I18" i="38"/>
  <c r="R5" i="45"/>
  <c r="T5" i="45"/>
  <c r="S5" i="45"/>
  <c r="Q5" i="45"/>
  <c r="P5" i="45"/>
  <c r="N133" i="42"/>
  <c r="M133" i="42"/>
  <c r="O133" i="42"/>
  <c r="L133" i="42"/>
  <c r="K133" i="42"/>
  <c r="I5" i="41"/>
  <c r="H5" i="41"/>
  <c r="G5" i="41"/>
  <c r="F6" i="42"/>
  <c r="F7" i="42"/>
  <c r="F8" i="42"/>
  <c r="F9" i="42"/>
  <c r="M5" i="43"/>
  <c r="L5" i="43"/>
  <c r="J5" i="44"/>
  <c r="I5" i="44"/>
  <c r="I133" i="44"/>
  <c r="H133" i="44"/>
  <c r="G133" i="44"/>
  <c r="J5" i="45"/>
  <c r="I5" i="45"/>
  <c r="H5" i="46"/>
  <c r="F5" i="46"/>
  <c r="I5" i="46"/>
  <c r="L5" i="42"/>
  <c r="I135" i="46"/>
  <c r="H135" i="46"/>
  <c r="G135" i="46"/>
  <c r="M5" i="42"/>
  <c r="S5" i="43"/>
  <c r="R5" i="43"/>
  <c r="F8" i="43"/>
  <c r="F10" i="43"/>
  <c r="M133" i="43"/>
  <c r="G133" i="43"/>
  <c r="K135" i="46"/>
  <c r="O135" i="46"/>
  <c r="N135" i="46"/>
  <c r="M135" i="46"/>
  <c r="L135" i="46"/>
  <c r="H123" i="41"/>
  <c r="H133" i="42"/>
  <c r="G133" i="42"/>
  <c r="H5" i="43"/>
  <c r="P5" i="43"/>
  <c r="H133" i="43"/>
  <c r="M133" i="44"/>
  <c r="F8" i="45"/>
  <c r="D146" i="45"/>
  <c r="M135" i="45"/>
  <c r="L135" i="45"/>
  <c r="Q5" i="44"/>
  <c r="F6" i="44"/>
  <c r="F7" i="44"/>
  <c r="F8" i="44"/>
  <c r="F9" i="44"/>
  <c r="F10" i="44"/>
  <c r="L5" i="45"/>
  <c r="M5" i="45"/>
  <c r="F7" i="45"/>
  <c r="F9" i="45"/>
  <c r="F10" i="45"/>
  <c r="F11" i="45"/>
  <c r="F12" i="45"/>
  <c r="F13" i="45"/>
  <c r="F14" i="45"/>
  <c r="F15" i="45"/>
  <c r="G135" i="45"/>
  <c r="E146" i="45"/>
  <c r="N5" i="46"/>
  <c r="M5" i="46"/>
  <c r="L5" i="46"/>
  <c r="D146" i="46"/>
  <c r="Q5" i="47"/>
  <c r="H135" i="47"/>
  <c r="O135" i="47"/>
  <c r="C146" i="47"/>
  <c r="L5" i="47"/>
  <c r="S5" i="47"/>
  <c r="I135" i="47"/>
  <c r="N135" i="47"/>
  <c r="K135" i="47"/>
  <c r="D146" i="47"/>
  <c r="L135" i="47"/>
  <c r="K139" i="45" l="1"/>
  <c r="K140" i="45"/>
  <c r="K144" i="45"/>
  <c r="K17" i="17"/>
  <c r="K15" i="17"/>
  <c r="K13" i="17"/>
  <c r="Y79" i="18"/>
  <c r="W11" i="16"/>
  <c r="K145" i="47"/>
  <c r="K143" i="45"/>
  <c r="K11" i="17"/>
  <c r="Y98" i="18"/>
  <c r="Y9" i="18"/>
  <c r="K30" i="17"/>
  <c r="K26" i="17"/>
  <c r="K33" i="17"/>
  <c r="W10" i="16"/>
  <c r="W16" i="16"/>
  <c r="W14" i="16"/>
  <c r="K24" i="17"/>
  <c r="L74" i="35"/>
  <c r="K142" i="45"/>
  <c r="K139" i="47"/>
  <c r="K138" i="45"/>
  <c r="Y72" i="18"/>
  <c r="Y33" i="18"/>
  <c r="Y85" i="18"/>
  <c r="Y46" i="18"/>
  <c r="Y66" i="18"/>
  <c r="Y27" i="18"/>
  <c r="K137" i="45"/>
  <c r="K145" i="45"/>
  <c r="K141" i="45"/>
  <c r="K18" i="17"/>
  <c r="K16" i="17"/>
  <c r="K14" i="17"/>
  <c r="Y144" i="18"/>
  <c r="Y124" i="18"/>
  <c r="Y59" i="18"/>
  <c r="J74" i="35"/>
  <c r="Y137" i="18"/>
  <c r="K12" i="17"/>
  <c r="K10" i="17"/>
  <c r="Y40" i="18"/>
  <c r="K32" i="17"/>
  <c r="L143" i="47"/>
  <c r="O143" i="47"/>
  <c r="N143" i="47"/>
  <c r="M143" i="47"/>
  <c r="N141" i="47"/>
  <c r="M141" i="47"/>
  <c r="L141" i="47"/>
  <c r="O141" i="47"/>
  <c r="M136" i="47"/>
  <c r="O136" i="47"/>
  <c r="N136" i="47"/>
  <c r="L136" i="47"/>
  <c r="J146" i="47"/>
  <c r="M142" i="47"/>
  <c r="L142" i="47"/>
  <c r="O142" i="47"/>
  <c r="N142" i="47"/>
  <c r="N144" i="47"/>
  <c r="O144" i="47"/>
  <c r="M144" i="47"/>
  <c r="L144" i="47"/>
  <c r="O139" i="47"/>
  <c r="M139" i="47"/>
  <c r="N139" i="47"/>
  <c r="L139" i="47"/>
  <c r="O145" i="47"/>
  <c r="M145" i="47"/>
  <c r="N145" i="47"/>
  <c r="L145" i="47"/>
  <c r="H144" i="47"/>
  <c r="K144" i="47" s="1"/>
  <c r="I144" i="47"/>
  <c r="G144" i="47"/>
  <c r="H138" i="47"/>
  <c r="K138" i="47" s="1"/>
  <c r="I138" i="47"/>
  <c r="G138" i="47"/>
  <c r="L137" i="47"/>
  <c r="O137" i="47"/>
  <c r="M137" i="47"/>
  <c r="N137" i="47"/>
  <c r="H141" i="47"/>
  <c r="K141" i="47" s="1"/>
  <c r="G141" i="47"/>
  <c r="I141" i="47"/>
  <c r="I140" i="47"/>
  <c r="H140" i="47"/>
  <c r="K140" i="47" s="1"/>
  <c r="G140" i="47"/>
  <c r="G142" i="47"/>
  <c r="I142" i="47"/>
  <c r="H142" i="47"/>
  <c r="K142" i="47" s="1"/>
  <c r="I137" i="47"/>
  <c r="H137" i="47"/>
  <c r="K137" i="47" s="1"/>
  <c r="G137" i="47"/>
  <c r="I143" i="47"/>
  <c r="H143" i="47"/>
  <c r="K143" i="47" s="1"/>
  <c r="G143" i="47"/>
  <c r="L7" i="45"/>
  <c r="M7" i="45"/>
  <c r="N7" i="45"/>
  <c r="L10" i="44"/>
  <c r="N10" i="44"/>
  <c r="M10" i="44"/>
  <c r="L9" i="44"/>
  <c r="N9" i="44"/>
  <c r="L8" i="44"/>
  <c r="N8" i="44"/>
  <c r="L7" i="44"/>
  <c r="N7" i="44"/>
  <c r="M7" i="44"/>
  <c r="L6" i="44"/>
  <c r="N6" i="44"/>
  <c r="M6" i="44"/>
  <c r="N137" i="45"/>
  <c r="M137" i="45"/>
  <c r="L137" i="45"/>
  <c r="O137" i="45"/>
  <c r="O143" i="45"/>
  <c r="N143" i="45"/>
  <c r="M143" i="45"/>
  <c r="L143" i="45"/>
  <c r="O138" i="45"/>
  <c r="N138" i="45"/>
  <c r="L138" i="45"/>
  <c r="M138" i="45"/>
  <c r="O144" i="45"/>
  <c r="M144" i="45"/>
  <c r="L144" i="45"/>
  <c r="N144" i="45"/>
  <c r="M14" i="45"/>
  <c r="L14" i="45"/>
  <c r="N14" i="45"/>
  <c r="M13" i="45"/>
  <c r="L13" i="45"/>
  <c r="N13" i="45"/>
  <c r="M12" i="45"/>
  <c r="L12" i="45"/>
  <c r="N12" i="45"/>
  <c r="M11" i="45"/>
  <c r="L11" i="45"/>
  <c r="N11" i="45"/>
  <c r="M10" i="45"/>
  <c r="L10" i="45"/>
  <c r="N10" i="45"/>
  <c r="M9" i="45"/>
  <c r="L9" i="45"/>
  <c r="N9" i="45"/>
  <c r="I9" i="43"/>
  <c r="M9" i="43"/>
  <c r="J9" i="43"/>
  <c r="H9" i="43"/>
  <c r="I8" i="43"/>
  <c r="M8" i="43"/>
  <c r="H8" i="43"/>
  <c r="J8" i="43"/>
  <c r="H7" i="43"/>
  <c r="J7" i="43"/>
  <c r="I7" i="43"/>
  <c r="H6" i="43"/>
  <c r="I6" i="43"/>
  <c r="J6" i="43"/>
  <c r="F6" i="45"/>
  <c r="E16" i="45"/>
  <c r="F16" i="45" s="1"/>
  <c r="R10" i="44"/>
  <c r="Q10" i="44"/>
  <c r="P10" i="44"/>
  <c r="T10" i="44"/>
  <c r="AA20" i="44" s="1"/>
  <c r="S10" i="44"/>
  <c r="R9" i="44"/>
  <c r="Q9" i="44"/>
  <c r="P9" i="44"/>
  <c r="T9" i="44"/>
  <c r="S9" i="44"/>
  <c r="R8" i="44"/>
  <c r="Q8" i="44"/>
  <c r="P8" i="44"/>
  <c r="T8" i="44"/>
  <c r="S8" i="44"/>
  <c r="R7" i="44"/>
  <c r="Q7" i="44"/>
  <c r="P7" i="44"/>
  <c r="AA19" i="44"/>
  <c r="T7" i="44"/>
  <c r="S7" i="44"/>
  <c r="R6" i="44"/>
  <c r="Q6" i="44"/>
  <c r="P6" i="44"/>
  <c r="T6" i="44"/>
  <c r="S6" i="44"/>
  <c r="G134" i="42"/>
  <c r="I134" i="42"/>
  <c r="H134" i="42"/>
  <c r="O137" i="46"/>
  <c r="M137" i="46"/>
  <c r="L137" i="46"/>
  <c r="N137" i="46"/>
  <c r="L143" i="46"/>
  <c r="N143" i="46"/>
  <c r="M143" i="46"/>
  <c r="O143" i="46"/>
  <c r="N138" i="46"/>
  <c r="L138" i="46"/>
  <c r="O138" i="46"/>
  <c r="M138" i="46"/>
  <c r="M142" i="46"/>
  <c r="O142" i="46"/>
  <c r="L142" i="46"/>
  <c r="N142" i="46"/>
  <c r="M139" i="46"/>
  <c r="O139" i="46"/>
  <c r="N139" i="46"/>
  <c r="L139" i="46"/>
  <c r="N141" i="46"/>
  <c r="M141" i="46"/>
  <c r="O141" i="46"/>
  <c r="L141" i="46"/>
  <c r="O140" i="46"/>
  <c r="L140" i="46"/>
  <c r="N140" i="46"/>
  <c r="M140" i="46"/>
  <c r="N136" i="46"/>
  <c r="J146" i="46"/>
  <c r="M136" i="46"/>
  <c r="L136" i="46"/>
  <c r="O136" i="46"/>
  <c r="O144" i="46"/>
  <c r="N144" i="46"/>
  <c r="M144" i="46"/>
  <c r="L144" i="46"/>
  <c r="L145" i="46"/>
  <c r="O145" i="46"/>
  <c r="N145" i="46"/>
  <c r="M145" i="46"/>
  <c r="I134" i="43"/>
  <c r="H134" i="43"/>
  <c r="G134" i="43"/>
  <c r="S7" i="43"/>
  <c r="R7" i="43"/>
  <c r="P7" i="43"/>
  <c r="Q7" i="43"/>
  <c r="T7" i="43"/>
  <c r="AA19" i="43" s="1"/>
  <c r="S6" i="43"/>
  <c r="R6" i="43"/>
  <c r="P6" i="43"/>
  <c r="T6" i="43"/>
  <c r="Q6" i="43"/>
  <c r="S8" i="43"/>
  <c r="R8" i="43"/>
  <c r="T8" i="43"/>
  <c r="Q8" i="43"/>
  <c r="P8" i="43"/>
  <c r="S9" i="43"/>
  <c r="R9" i="43"/>
  <c r="T9" i="43"/>
  <c r="P9" i="43"/>
  <c r="Q9" i="43"/>
  <c r="S10" i="43"/>
  <c r="R10" i="43"/>
  <c r="T10" i="43"/>
  <c r="Q10" i="43"/>
  <c r="P10" i="43"/>
  <c r="AA20" i="43"/>
  <c r="H10" i="42"/>
  <c r="I10" i="42"/>
  <c r="J10" i="42"/>
  <c r="H9" i="42"/>
  <c r="M9" i="42"/>
  <c r="I9" i="42"/>
  <c r="J9" i="42"/>
  <c r="H8" i="42"/>
  <c r="M8" i="42"/>
  <c r="I8" i="42"/>
  <c r="J8" i="42"/>
  <c r="H7" i="42"/>
  <c r="I7" i="42"/>
  <c r="J7" i="42"/>
  <c r="H6" i="42"/>
  <c r="I6" i="42"/>
  <c r="J6" i="42"/>
  <c r="I145" i="46"/>
  <c r="H145" i="46"/>
  <c r="G145" i="46"/>
  <c r="G139" i="46"/>
  <c r="I139" i="46"/>
  <c r="H139" i="46"/>
  <c r="G142" i="46"/>
  <c r="H142" i="46"/>
  <c r="I142" i="46"/>
  <c r="F146" i="46"/>
  <c r="H136" i="46"/>
  <c r="K136" i="46" s="1"/>
  <c r="G136" i="46"/>
  <c r="I136" i="46"/>
  <c r="H144" i="46"/>
  <c r="G144" i="46"/>
  <c r="I144" i="46"/>
  <c r="I137" i="46"/>
  <c r="G137" i="46"/>
  <c r="H137" i="46"/>
  <c r="K137" i="46" s="1"/>
  <c r="H138" i="46"/>
  <c r="I138" i="46"/>
  <c r="G138" i="46"/>
  <c r="I140" i="46"/>
  <c r="H140" i="46"/>
  <c r="G140" i="46"/>
  <c r="H141" i="46"/>
  <c r="I141" i="46"/>
  <c r="G141" i="46"/>
  <c r="I143" i="46"/>
  <c r="G143" i="46"/>
  <c r="H143" i="46"/>
  <c r="K143" i="46" s="1"/>
  <c r="H125" i="41"/>
  <c r="G125" i="41"/>
  <c r="I125" i="41"/>
  <c r="G16" i="45"/>
  <c r="I6" i="45"/>
  <c r="H6" i="45"/>
  <c r="J6" i="45"/>
  <c r="I8" i="45"/>
  <c r="H8" i="45"/>
  <c r="J8" i="45"/>
  <c r="J9" i="45"/>
  <c r="H9" i="45"/>
  <c r="I9" i="45"/>
  <c r="J10" i="45"/>
  <c r="I10" i="45"/>
  <c r="H10" i="45"/>
  <c r="J11" i="45"/>
  <c r="I11" i="45"/>
  <c r="H11" i="45"/>
  <c r="J12" i="45"/>
  <c r="H12" i="45"/>
  <c r="I12" i="45"/>
  <c r="J13" i="45"/>
  <c r="I13" i="45"/>
  <c r="H13" i="45"/>
  <c r="J14" i="45"/>
  <c r="I14" i="45"/>
  <c r="H14" i="45"/>
  <c r="J15" i="45"/>
  <c r="H15" i="45"/>
  <c r="I15" i="45"/>
  <c r="I134" i="44"/>
  <c r="H134" i="44"/>
  <c r="G134" i="44"/>
  <c r="M7" i="43"/>
  <c r="L7" i="43"/>
  <c r="N7" i="43"/>
  <c r="M6" i="43"/>
  <c r="L6" i="43"/>
  <c r="N6" i="43"/>
  <c r="N9" i="42"/>
  <c r="L9" i="42"/>
  <c r="N8" i="42"/>
  <c r="L8" i="42"/>
  <c r="N7" i="42"/>
  <c r="M7" i="42"/>
  <c r="L7" i="42"/>
  <c r="N6" i="42"/>
  <c r="M6" i="42"/>
  <c r="L6" i="42"/>
  <c r="Q18" i="39"/>
  <c r="P18" i="39"/>
  <c r="M134" i="42"/>
  <c r="L134" i="42"/>
  <c r="K134" i="42"/>
  <c r="N134" i="42"/>
  <c r="O134" i="42"/>
  <c r="Q46" i="39"/>
  <c r="P46" i="39"/>
  <c r="Q35" i="39"/>
  <c r="P35" i="39"/>
  <c r="P34" i="39"/>
  <c r="Q34" i="39"/>
  <c r="Q25" i="39"/>
  <c r="P25" i="39"/>
  <c r="Q23" i="39"/>
  <c r="P23" i="39"/>
  <c r="Q21" i="39"/>
  <c r="P21" i="39"/>
  <c r="Q19" i="39"/>
  <c r="P19" i="39"/>
  <c r="Q15" i="39"/>
  <c r="P15" i="39"/>
  <c r="Q13" i="39"/>
  <c r="P13" i="39"/>
  <c r="Q11" i="39"/>
  <c r="P11" i="39"/>
  <c r="Q9" i="39"/>
  <c r="P9" i="39"/>
  <c r="Q7" i="39"/>
  <c r="P7" i="39"/>
  <c r="W37" i="37"/>
  <c r="V37" i="37"/>
  <c r="W35" i="37"/>
  <c r="V35" i="37"/>
  <c r="W33" i="37"/>
  <c r="V33" i="37"/>
  <c r="V31" i="37"/>
  <c r="W31" i="37"/>
  <c r="R7" i="45"/>
  <c r="T7" i="45"/>
  <c r="S7" i="45"/>
  <c r="Q7" i="45"/>
  <c r="P7" i="45"/>
  <c r="R6" i="45"/>
  <c r="O16" i="45"/>
  <c r="P6" i="45"/>
  <c r="T6" i="45"/>
  <c r="Q6" i="45"/>
  <c r="S6" i="45"/>
  <c r="R8" i="45"/>
  <c r="P8" i="45"/>
  <c r="T8" i="45"/>
  <c r="S8" i="45"/>
  <c r="Q8" i="45"/>
  <c r="S9" i="45"/>
  <c r="R9" i="45"/>
  <c r="T9" i="45"/>
  <c r="Q9" i="45"/>
  <c r="P9" i="45"/>
  <c r="S10" i="45"/>
  <c r="R10" i="45"/>
  <c r="T10" i="45"/>
  <c r="P10" i="45"/>
  <c r="Q10" i="45"/>
  <c r="S11" i="45"/>
  <c r="R11" i="45"/>
  <c r="T11" i="45"/>
  <c r="Q11" i="45"/>
  <c r="P11" i="45"/>
  <c r="S12" i="45"/>
  <c r="R12" i="45"/>
  <c r="T12" i="45"/>
  <c r="Q12" i="45"/>
  <c r="P12" i="45"/>
  <c r="S13" i="45"/>
  <c r="R13" i="45"/>
  <c r="T13" i="45"/>
  <c r="P13" i="45"/>
  <c r="Q13" i="45"/>
  <c r="S14" i="45"/>
  <c r="R14" i="45"/>
  <c r="T14" i="45"/>
  <c r="Q14" i="45"/>
  <c r="P14" i="45"/>
  <c r="S15" i="45"/>
  <c r="R15" i="45"/>
  <c r="T15" i="45"/>
  <c r="Q15" i="45"/>
  <c r="P15" i="45"/>
  <c r="J42" i="39"/>
  <c r="I42" i="39"/>
  <c r="J13" i="39"/>
  <c r="I13" i="39"/>
  <c r="J20" i="38"/>
  <c r="I20" i="38"/>
  <c r="H31" i="37"/>
  <c r="I31" i="37"/>
  <c r="I30" i="37"/>
  <c r="H30" i="37"/>
  <c r="J48" i="39"/>
  <c r="I48" i="39"/>
  <c r="J33" i="39"/>
  <c r="I33" i="39"/>
  <c r="J21" i="39"/>
  <c r="I21" i="39"/>
  <c r="J17" i="39"/>
  <c r="I17" i="39"/>
  <c r="J34" i="39"/>
  <c r="I34" i="39"/>
  <c r="J35" i="39"/>
  <c r="I35" i="39"/>
  <c r="J36" i="39"/>
  <c r="I36" i="39"/>
  <c r="J37" i="39"/>
  <c r="I37" i="39"/>
  <c r="I6" i="39"/>
  <c r="J6" i="39"/>
  <c r="I8" i="39"/>
  <c r="J8" i="39"/>
  <c r="I10" i="39"/>
  <c r="J10" i="39"/>
  <c r="I12" i="39"/>
  <c r="J12" i="39"/>
  <c r="I14" i="39"/>
  <c r="J14" i="39"/>
  <c r="I20" i="39"/>
  <c r="J20" i="39"/>
  <c r="I22" i="39"/>
  <c r="J22" i="39"/>
  <c r="I24" i="39"/>
  <c r="J24" i="39"/>
  <c r="J26" i="39"/>
  <c r="I26" i="39"/>
  <c r="I27" i="39"/>
  <c r="J27" i="39"/>
  <c r="J38" i="39"/>
  <c r="I38" i="39"/>
  <c r="I39" i="39"/>
  <c r="J39" i="39"/>
  <c r="J46" i="39"/>
  <c r="I46" i="39"/>
  <c r="J50" i="39"/>
  <c r="I50" i="39"/>
  <c r="J16" i="39"/>
  <c r="I16" i="39"/>
  <c r="J28" i="39"/>
  <c r="I28" i="39"/>
  <c r="I29" i="39"/>
  <c r="J29" i="39"/>
  <c r="J40" i="39"/>
  <c r="I40" i="39"/>
  <c r="J41" i="39"/>
  <c r="I41" i="39"/>
  <c r="J43" i="39"/>
  <c r="I43" i="39"/>
  <c r="J45" i="39"/>
  <c r="I45" i="39"/>
  <c r="J47" i="39"/>
  <c r="I47" i="39"/>
  <c r="J49" i="39"/>
  <c r="I49" i="39"/>
  <c r="J51" i="39"/>
  <c r="I51" i="39"/>
  <c r="P19" i="38"/>
  <c r="Q19" i="38"/>
  <c r="I19" i="38"/>
  <c r="J19" i="38"/>
  <c r="P18" i="38"/>
  <c r="Q18" i="38"/>
  <c r="P17" i="38"/>
  <c r="Q17" i="38"/>
  <c r="I17" i="38"/>
  <c r="J17" i="38"/>
  <c r="I16" i="38"/>
  <c r="J16" i="38"/>
  <c r="H33" i="37"/>
  <c r="I33" i="37"/>
  <c r="AL32" i="37"/>
  <c r="AK32" i="37"/>
  <c r="H32" i="37"/>
  <c r="I32" i="37"/>
  <c r="AK31" i="37"/>
  <c r="AL31" i="37"/>
  <c r="J15" i="39"/>
  <c r="I15" i="39"/>
  <c r="J9" i="39"/>
  <c r="I9" i="39"/>
  <c r="J48" i="38"/>
  <c r="I48" i="38"/>
  <c r="J44" i="38"/>
  <c r="I44" i="38"/>
  <c r="J40" i="38"/>
  <c r="I40" i="38"/>
  <c r="J36" i="38"/>
  <c r="I36" i="38"/>
  <c r="Q35" i="38"/>
  <c r="P35" i="38"/>
  <c r="Q29" i="38"/>
  <c r="P29" i="38"/>
  <c r="J29" i="38"/>
  <c r="I29" i="38"/>
  <c r="P28" i="38"/>
  <c r="Q28" i="38"/>
  <c r="J28" i="38"/>
  <c r="I28" i="38"/>
  <c r="Q16" i="38"/>
  <c r="P16" i="38"/>
  <c r="P39" i="38"/>
  <c r="Q39" i="38"/>
  <c r="Q41" i="38"/>
  <c r="P41" i="38"/>
  <c r="P43" i="38"/>
  <c r="Q43" i="38"/>
  <c r="Q45" i="38"/>
  <c r="P45" i="38"/>
  <c r="P47" i="38"/>
  <c r="Q47" i="38"/>
  <c r="P49" i="38"/>
  <c r="Q49" i="38"/>
  <c r="P51" i="38"/>
  <c r="Q51" i="38"/>
  <c r="H35" i="37"/>
  <c r="I35" i="37"/>
  <c r="AL34" i="37"/>
  <c r="AK34" i="37"/>
  <c r="I34" i="37"/>
  <c r="H34" i="37"/>
  <c r="AL33" i="37"/>
  <c r="AK33" i="37"/>
  <c r="T8" i="42"/>
  <c r="S8" i="42"/>
  <c r="R8" i="42"/>
  <c r="Q8" i="42"/>
  <c r="P8" i="42"/>
  <c r="J23" i="39"/>
  <c r="I23" i="39"/>
  <c r="Q36" i="38"/>
  <c r="P36" i="38"/>
  <c r="Q27" i="38"/>
  <c r="P27" i="38"/>
  <c r="J27" i="38"/>
  <c r="I27" i="38"/>
  <c r="P26" i="38"/>
  <c r="Q26" i="38"/>
  <c r="J26" i="38"/>
  <c r="I26" i="38"/>
  <c r="Q15" i="38"/>
  <c r="P15" i="38"/>
  <c r="J15" i="38"/>
  <c r="I15" i="38"/>
  <c r="P14" i="38"/>
  <c r="Q14" i="38"/>
  <c r="J14" i="38"/>
  <c r="I14" i="38"/>
  <c r="I35" i="38"/>
  <c r="J35" i="38"/>
  <c r="J37" i="38"/>
  <c r="I37" i="38"/>
  <c r="I39" i="38"/>
  <c r="J39" i="38"/>
  <c r="I41" i="38"/>
  <c r="J41" i="38"/>
  <c r="I43" i="38"/>
  <c r="J43" i="38"/>
  <c r="I45" i="38"/>
  <c r="J45" i="38"/>
  <c r="J47" i="38"/>
  <c r="I47" i="38"/>
  <c r="J49" i="38"/>
  <c r="I49" i="38"/>
  <c r="J51" i="38"/>
  <c r="I51" i="38"/>
  <c r="H37" i="37"/>
  <c r="I37" i="37"/>
  <c r="AL36" i="37"/>
  <c r="AK36" i="37"/>
  <c r="I36" i="37"/>
  <c r="H36" i="37"/>
  <c r="AL35" i="37"/>
  <c r="AK35" i="37"/>
  <c r="J75" i="35"/>
  <c r="I87" i="35"/>
  <c r="J87" i="35" s="1"/>
  <c r="H30" i="35"/>
  <c r="H43" i="35"/>
  <c r="H52" i="35"/>
  <c r="H65" i="35"/>
  <c r="AV17" i="37"/>
  <c r="AU17" i="37"/>
  <c r="AT17" i="37"/>
  <c r="AS17" i="37"/>
  <c r="AR17" i="37"/>
  <c r="AT9" i="37"/>
  <c r="AS9" i="37"/>
  <c r="AR9" i="37"/>
  <c r="AV9" i="37"/>
  <c r="AU9" i="37"/>
  <c r="F43" i="35"/>
  <c r="F30" i="35"/>
  <c r="F65" i="35"/>
  <c r="F52" i="35"/>
  <c r="F75" i="35"/>
  <c r="E87" i="35"/>
  <c r="F87" i="35" s="1"/>
  <c r="F97" i="35"/>
  <c r="E109" i="35"/>
  <c r="F109" i="35" s="1"/>
  <c r="N125" i="41"/>
  <c r="M125" i="41"/>
  <c r="L125" i="41"/>
  <c r="K125" i="41"/>
  <c r="O125" i="41"/>
  <c r="O124" i="41"/>
  <c r="N124" i="41"/>
  <c r="M124" i="41"/>
  <c r="L124" i="41"/>
  <c r="M126" i="41"/>
  <c r="L126" i="41"/>
  <c r="K126" i="41"/>
  <c r="O126" i="41"/>
  <c r="N126" i="41"/>
  <c r="J129" i="41"/>
  <c r="L127" i="41"/>
  <c r="K127" i="41"/>
  <c r="O127" i="41"/>
  <c r="M127" i="41"/>
  <c r="N127" i="41"/>
  <c r="K128" i="41"/>
  <c r="O128" i="41"/>
  <c r="N128" i="41"/>
  <c r="M128" i="41"/>
  <c r="L128" i="41"/>
  <c r="AT8" i="37"/>
  <c r="AS8" i="37"/>
  <c r="AV8" i="37"/>
  <c r="AU8" i="37"/>
  <c r="AR8" i="37"/>
  <c r="AV15" i="37"/>
  <c r="AT15" i="37"/>
  <c r="AS15" i="37"/>
  <c r="AU15" i="37"/>
  <c r="AR15" i="37"/>
  <c r="AV16" i="37"/>
  <c r="AU16" i="37"/>
  <c r="AT16" i="37"/>
  <c r="AS16" i="37"/>
  <c r="AR16" i="37"/>
  <c r="AV18" i="37"/>
  <c r="AU18" i="37"/>
  <c r="AT18" i="37"/>
  <c r="AS18" i="37"/>
  <c r="AR18" i="37"/>
  <c r="D52" i="35"/>
  <c r="AL13" i="37"/>
  <c r="AJ13" i="37"/>
  <c r="AK13" i="37"/>
  <c r="AL14" i="37"/>
  <c r="AK14" i="37"/>
  <c r="AJ14" i="37"/>
  <c r="AL8" i="37"/>
  <c r="AJ8" i="37"/>
  <c r="AK8" i="37"/>
  <c r="AJ9" i="37"/>
  <c r="AL9" i="37"/>
  <c r="AK9" i="37"/>
  <c r="AJ15" i="37"/>
  <c r="AL15" i="37"/>
  <c r="AK15" i="37"/>
  <c r="AK18" i="37"/>
  <c r="AJ18" i="37"/>
  <c r="AL18" i="37"/>
  <c r="AJ16" i="37"/>
  <c r="AL16" i="37"/>
  <c r="AK16" i="37"/>
  <c r="AJ17" i="37"/>
  <c r="AL17" i="37"/>
  <c r="AK17" i="37"/>
  <c r="N38" i="35"/>
  <c r="N32" i="35"/>
  <c r="N39" i="35"/>
  <c r="N33" i="35"/>
  <c r="N42" i="35"/>
  <c r="N40" i="35"/>
  <c r="N36" i="35"/>
  <c r="N31" i="35"/>
  <c r="N37" i="35"/>
  <c r="N43" i="35"/>
  <c r="N30" i="35"/>
  <c r="N35" i="35"/>
  <c r="N41" i="35"/>
  <c r="N34" i="35"/>
  <c r="N97" i="35"/>
  <c r="M109" i="35"/>
  <c r="N109" i="35" s="1"/>
  <c r="N82" i="35"/>
  <c r="N76" i="35"/>
  <c r="N83" i="35"/>
  <c r="N77" i="35"/>
  <c r="N78" i="35"/>
  <c r="N86" i="35"/>
  <c r="N81" i="35"/>
  <c r="N84" i="35"/>
  <c r="N80" i="35"/>
  <c r="N85" i="35"/>
  <c r="N74" i="35"/>
  <c r="N79" i="35"/>
  <c r="L43" i="35"/>
  <c r="L30" i="35"/>
  <c r="L65" i="35"/>
  <c r="L52" i="35"/>
  <c r="L75" i="35"/>
  <c r="K87" i="35"/>
  <c r="L87" i="35" s="1"/>
  <c r="L97" i="35"/>
  <c r="K109" i="35"/>
  <c r="L109" i="35" s="1"/>
  <c r="J128" i="30"/>
  <c r="I128" i="30"/>
  <c r="M128" i="30"/>
  <c r="L128" i="30"/>
  <c r="K128" i="30"/>
  <c r="J115" i="30"/>
  <c r="I115" i="30"/>
  <c r="M115" i="30"/>
  <c r="K115" i="30"/>
  <c r="L115" i="30"/>
  <c r="J102" i="30"/>
  <c r="I102" i="30"/>
  <c r="K102" i="30"/>
  <c r="M102" i="30"/>
  <c r="L102" i="30"/>
  <c r="J89" i="30"/>
  <c r="I89" i="30"/>
  <c r="K89" i="30"/>
  <c r="M89" i="30"/>
  <c r="L89" i="30"/>
  <c r="M80" i="30"/>
  <c r="K80" i="30"/>
  <c r="J80" i="30"/>
  <c r="I80" i="30"/>
  <c r="L80" i="30"/>
  <c r="M73" i="30"/>
  <c r="K73" i="30"/>
  <c r="J73" i="30"/>
  <c r="I73" i="30"/>
  <c r="L73" i="30"/>
  <c r="M67" i="30"/>
  <c r="K67" i="30"/>
  <c r="J67" i="30"/>
  <c r="I67" i="30"/>
  <c r="L67" i="30"/>
  <c r="M60" i="30"/>
  <c r="K60" i="30"/>
  <c r="J60" i="30"/>
  <c r="I60" i="30"/>
  <c r="L60" i="30"/>
  <c r="M54" i="30"/>
  <c r="K54" i="30"/>
  <c r="J54" i="30"/>
  <c r="I54" i="30"/>
  <c r="L54" i="30"/>
  <c r="H62" i="30"/>
  <c r="M47" i="30"/>
  <c r="K47" i="30"/>
  <c r="J47" i="30"/>
  <c r="I47" i="30"/>
  <c r="L47" i="30"/>
  <c r="M41" i="30"/>
  <c r="K41" i="30"/>
  <c r="J41" i="30"/>
  <c r="I41" i="30"/>
  <c r="L41" i="30"/>
  <c r="M28" i="30"/>
  <c r="K28" i="30"/>
  <c r="J28" i="30"/>
  <c r="I28" i="30"/>
  <c r="L28" i="30"/>
  <c r="M22" i="30"/>
  <c r="K22" i="30"/>
  <c r="J22" i="30"/>
  <c r="I22" i="30"/>
  <c r="L22" i="30"/>
  <c r="M16" i="30"/>
  <c r="K16" i="30"/>
  <c r="J16" i="30"/>
  <c r="I16" i="30"/>
  <c r="L16" i="30"/>
  <c r="M10" i="30"/>
  <c r="K10" i="30"/>
  <c r="J10" i="30"/>
  <c r="I10" i="30"/>
  <c r="L10" i="30"/>
  <c r="J135" i="30"/>
  <c r="I135" i="30"/>
  <c r="M135" i="30"/>
  <c r="L135" i="30"/>
  <c r="K135" i="30"/>
  <c r="K103" i="30"/>
  <c r="J103" i="30"/>
  <c r="L103" i="30"/>
  <c r="I103" i="30"/>
  <c r="M103" i="30"/>
  <c r="I74" i="30"/>
  <c r="L74" i="30"/>
  <c r="K74" i="30"/>
  <c r="J74" i="30"/>
  <c r="M74" i="30"/>
  <c r="I68" i="30"/>
  <c r="H76" i="30"/>
  <c r="L68" i="30"/>
  <c r="K68" i="30"/>
  <c r="J68" i="30"/>
  <c r="M68" i="30"/>
  <c r="I61" i="30"/>
  <c r="L61" i="30"/>
  <c r="K61" i="30"/>
  <c r="J61" i="30"/>
  <c r="M61" i="30"/>
  <c r="I55" i="30"/>
  <c r="L55" i="30"/>
  <c r="K55" i="30"/>
  <c r="J55" i="30"/>
  <c r="M55" i="30"/>
  <c r="I42" i="30"/>
  <c r="L42" i="30"/>
  <c r="K42" i="30"/>
  <c r="J42" i="30"/>
  <c r="M42" i="30"/>
  <c r="I36" i="30"/>
  <c r="L36" i="30"/>
  <c r="K36" i="30"/>
  <c r="J36" i="30"/>
  <c r="M36" i="30"/>
  <c r="I29" i="30"/>
  <c r="L29" i="30"/>
  <c r="K29" i="30"/>
  <c r="J29" i="30"/>
  <c r="M29" i="30"/>
  <c r="I23" i="30"/>
  <c r="L23" i="30"/>
  <c r="K23" i="30"/>
  <c r="J23" i="30"/>
  <c r="M23" i="30"/>
  <c r="I17" i="30"/>
  <c r="L17" i="30"/>
  <c r="K17" i="30"/>
  <c r="J17" i="30"/>
  <c r="M17" i="30"/>
  <c r="I11" i="30"/>
  <c r="L11" i="30"/>
  <c r="K11" i="30"/>
  <c r="J11" i="30"/>
  <c r="M11" i="30"/>
  <c r="J148" i="30"/>
  <c r="I148" i="30"/>
  <c r="M148" i="30"/>
  <c r="L148" i="30"/>
  <c r="K148" i="30"/>
  <c r="L111" i="30"/>
  <c r="K111" i="30"/>
  <c r="I111" i="30"/>
  <c r="M111" i="30"/>
  <c r="J111" i="30"/>
  <c r="J96" i="30"/>
  <c r="I96" i="30"/>
  <c r="K96" i="30"/>
  <c r="M96" i="30"/>
  <c r="H104" i="30"/>
  <c r="L96" i="30"/>
  <c r="J83" i="30"/>
  <c r="I83" i="30"/>
  <c r="K83" i="30"/>
  <c r="M83" i="30"/>
  <c r="L83" i="30"/>
  <c r="K70" i="30"/>
  <c r="J70" i="30"/>
  <c r="M70" i="30"/>
  <c r="L70" i="30"/>
  <c r="I70" i="30"/>
  <c r="K64" i="30"/>
  <c r="J64" i="30"/>
  <c r="M64" i="30"/>
  <c r="L64" i="30"/>
  <c r="I64" i="30"/>
  <c r="K57" i="30"/>
  <c r="J57" i="30"/>
  <c r="M57" i="30"/>
  <c r="L57" i="30"/>
  <c r="I57" i="30"/>
  <c r="K51" i="30"/>
  <c r="J51" i="30"/>
  <c r="M51" i="30"/>
  <c r="L51" i="30"/>
  <c r="I51" i="30"/>
  <c r="K44" i="30"/>
  <c r="J44" i="30"/>
  <c r="M44" i="30"/>
  <c r="L44" i="30"/>
  <c r="I44" i="30"/>
  <c r="K38" i="30"/>
  <c r="J38" i="30"/>
  <c r="M38" i="30"/>
  <c r="L38" i="30"/>
  <c r="I38" i="30"/>
  <c r="K31" i="30"/>
  <c r="J31" i="30"/>
  <c r="M31" i="30"/>
  <c r="L31" i="30"/>
  <c r="I31" i="30"/>
  <c r="K25" i="30"/>
  <c r="J25" i="30"/>
  <c r="M25" i="30"/>
  <c r="L25" i="30"/>
  <c r="I25" i="30"/>
  <c r="K13" i="30"/>
  <c r="J13" i="30"/>
  <c r="M13" i="30"/>
  <c r="L13" i="30"/>
  <c r="I13" i="30"/>
  <c r="M86" i="30"/>
  <c r="L86" i="30"/>
  <c r="K86" i="30"/>
  <c r="J86" i="30"/>
  <c r="I86" i="30"/>
  <c r="M93" i="30"/>
  <c r="L93" i="30"/>
  <c r="K93" i="30"/>
  <c r="J93" i="30"/>
  <c r="I93" i="30"/>
  <c r="M99" i="30"/>
  <c r="L99" i="30"/>
  <c r="K99" i="30"/>
  <c r="J99" i="30"/>
  <c r="I99" i="30"/>
  <c r="M106" i="30"/>
  <c r="L106" i="30"/>
  <c r="J106" i="30"/>
  <c r="I106" i="30"/>
  <c r="K106" i="30"/>
  <c r="M112" i="30"/>
  <c r="L112" i="30"/>
  <c r="J112" i="30"/>
  <c r="K112" i="30"/>
  <c r="I112" i="30"/>
  <c r="M125" i="30"/>
  <c r="L125" i="30"/>
  <c r="J125" i="30"/>
  <c r="I125" i="30"/>
  <c r="K125" i="30"/>
  <c r="M131" i="30"/>
  <c r="L131" i="30"/>
  <c r="J131" i="30"/>
  <c r="I131" i="30"/>
  <c r="K131" i="30"/>
  <c r="M138" i="30"/>
  <c r="H146" i="30"/>
  <c r="L138" i="30"/>
  <c r="J138" i="30"/>
  <c r="I138" i="30"/>
  <c r="K138" i="30"/>
  <c r="M144" i="30"/>
  <c r="L144" i="30"/>
  <c r="J144" i="30"/>
  <c r="I144" i="30"/>
  <c r="K144" i="30"/>
  <c r="M151" i="30"/>
  <c r="L151" i="30"/>
  <c r="J151" i="30"/>
  <c r="I151" i="30"/>
  <c r="K151" i="30"/>
  <c r="M157" i="30"/>
  <c r="L157" i="30"/>
  <c r="J157" i="30"/>
  <c r="I157" i="30"/>
  <c r="K157" i="30"/>
  <c r="H132" i="30"/>
  <c r="L124" i="30"/>
  <c r="K124" i="30"/>
  <c r="I124" i="30"/>
  <c r="M124" i="30"/>
  <c r="J124" i="30"/>
  <c r="L130" i="30"/>
  <c r="K130" i="30"/>
  <c r="I130" i="30"/>
  <c r="M130" i="30"/>
  <c r="J130" i="30"/>
  <c r="L137" i="30"/>
  <c r="K137" i="30"/>
  <c r="I137" i="30"/>
  <c r="M137" i="30"/>
  <c r="J137" i="30"/>
  <c r="L143" i="30"/>
  <c r="K143" i="30"/>
  <c r="I143" i="30"/>
  <c r="M143" i="30"/>
  <c r="J143" i="30"/>
  <c r="L150" i="30"/>
  <c r="K150" i="30"/>
  <c r="I150" i="30"/>
  <c r="M150" i="30"/>
  <c r="J150" i="30"/>
  <c r="L156" i="30"/>
  <c r="K156" i="30"/>
  <c r="I156" i="30"/>
  <c r="M156" i="30"/>
  <c r="J156" i="30"/>
  <c r="K110" i="30"/>
  <c r="J110" i="30"/>
  <c r="H118" i="30"/>
  <c r="L110" i="30"/>
  <c r="I110" i="30"/>
  <c r="M110" i="30"/>
  <c r="K116" i="30"/>
  <c r="J116" i="30"/>
  <c r="L116" i="30"/>
  <c r="M116" i="30"/>
  <c r="I116" i="30"/>
  <c r="K123" i="30"/>
  <c r="J123" i="30"/>
  <c r="M123" i="30"/>
  <c r="L123" i="30"/>
  <c r="I123" i="30"/>
  <c r="K129" i="30"/>
  <c r="J129" i="30"/>
  <c r="M129" i="30"/>
  <c r="L129" i="30"/>
  <c r="I129" i="30"/>
  <c r="K136" i="30"/>
  <c r="J136" i="30"/>
  <c r="M136" i="30"/>
  <c r="L136" i="30"/>
  <c r="I136" i="30"/>
  <c r="K142" i="30"/>
  <c r="J142" i="30"/>
  <c r="M142" i="30"/>
  <c r="L142" i="30"/>
  <c r="I142" i="30"/>
  <c r="K149" i="30"/>
  <c r="J149" i="30"/>
  <c r="M149" i="30"/>
  <c r="L149" i="30"/>
  <c r="I149" i="30"/>
  <c r="K155" i="30"/>
  <c r="J155" i="30"/>
  <c r="M155" i="30"/>
  <c r="L155" i="30"/>
  <c r="I155" i="30"/>
  <c r="I82" i="30"/>
  <c r="J82" i="30"/>
  <c r="M82" i="30"/>
  <c r="H90" i="30"/>
  <c r="L82" i="30"/>
  <c r="K82" i="30"/>
  <c r="I88" i="30"/>
  <c r="J88" i="30"/>
  <c r="M88" i="30"/>
  <c r="L88" i="30"/>
  <c r="K88" i="30"/>
  <c r="I95" i="30"/>
  <c r="J95" i="30"/>
  <c r="M95" i="30"/>
  <c r="L95" i="30"/>
  <c r="K95" i="30"/>
  <c r="I101" i="30"/>
  <c r="J101" i="30"/>
  <c r="M101" i="30"/>
  <c r="L101" i="30"/>
  <c r="K101" i="30"/>
  <c r="I108" i="30"/>
  <c r="L108" i="30"/>
  <c r="J108" i="30"/>
  <c r="M108" i="30"/>
  <c r="K108" i="30"/>
  <c r="I114" i="30"/>
  <c r="L114" i="30"/>
  <c r="J114" i="30"/>
  <c r="K114" i="30"/>
  <c r="M114" i="30"/>
  <c r="I121" i="30"/>
  <c r="L121" i="30"/>
  <c r="K121" i="30"/>
  <c r="J121" i="30"/>
  <c r="M121" i="30"/>
  <c r="I127" i="30"/>
  <c r="L127" i="30"/>
  <c r="K127" i="30"/>
  <c r="J127" i="30"/>
  <c r="M127" i="30"/>
  <c r="I134" i="30"/>
  <c r="L134" i="30"/>
  <c r="K134" i="30"/>
  <c r="J134" i="30"/>
  <c r="M134" i="30"/>
  <c r="I140" i="30"/>
  <c r="L140" i="30"/>
  <c r="K140" i="30"/>
  <c r="J140" i="30"/>
  <c r="M140" i="30"/>
  <c r="I153" i="30"/>
  <c r="L153" i="30"/>
  <c r="K153" i="30"/>
  <c r="J153" i="30"/>
  <c r="M153" i="30"/>
  <c r="I159" i="30"/>
  <c r="L159" i="30"/>
  <c r="K159" i="30"/>
  <c r="J159" i="30"/>
  <c r="M159" i="30"/>
  <c r="M81" i="30"/>
  <c r="I81" i="30"/>
  <c r="L81" i="30"/>
  <c r="K81" i="30"/>
  <c r="J81" i="30"/>
  <c r="M87" i="30"/>
  <c r="I87" i="30"/>
  <c r="L87" i="30"/>
  <c r="K87" i="30"/>
  <c r="J87" i="30"/>
  <c r="M94" i="30"/>
  <c r="I94" i="30"/>
  <c r="L94" i="30"/>
  <c r="K94" i="30"/>
  <c r="J94" i="30"/>
  <c r="M100" i="30"/>
  <c r="I100" i="30"/>
  <c r="L100" i="30"/>
  <c r="K100" i="30"/>
  <c r="J100" i="30"/>
  <c r="M107" i="30"/>
  <c r="K107" i="30"/>
  <c r="I107" i="30"/>
  <c r="L107" i="30"/>
  <c r="J107" i="30"/>
  <c r="M113" i="30"/>
  <c r="K113" i="30"/>
  <c r="I113" i="30"/>
  <c r="L113" i="30"/>
  <c r="J113" i="30"/>
  <c r="M120" i="30"/>
  <c r="K120" i="30"/>
  <c r="I120" i="30"/>
  <c r="J120" i="30"/>
  <c r="L120" i="30"/>
  <c r="M126" i="30"/>
  <c r="K126" i="30"/>
  <c r="J126" i="30"/>
  <c r="I126" i="30"/>
  <c r="L126" i="30"/>
  <c r="M139" i="30"/>
  <c r="K139" i="30"/>
  <c r="J139" i="30"/>
  <c r="I139" i="30"/>
  <c r="L139" i="30"/>
  <c r="M145" i="30"/>
  <c r="K145" i="30"/>
  <c r="J145" i="30"/>
  <c r="I145" i="30"/>
  <c r="L145" i="30"/>
  <c r="M152" i="30"/>
  <c r="K152" i="30"/>
  <c r="J152" i="30"/>
  <c r="I152" i="30"/>
  <c r="L152" i="30"/>
  <c r="H160" i="30"/>
  <c r="M158" i="30"/>
  <c r="K158" i="30"/>
  <c r="J158" i="30"/>
  <c r="I158" i="30"/>
  <c r="L158" i="30"/>
  <c r="J109" i="30"/>
  <c r="I109" i="30"/>
  <c r="M109" i="30"/>
  <c r="K109" i="30"/>
  <c r="L109" i="30"/>
  <c r="K97" i="30"/>
  <c r="J97" i="30"/>
  <c r="L97" i="30"/>
  <c r="I97" i="30"/>
  <c r="M97" i="30"/>
  <c r="K84" i="30"/>
  <c r="J84" i="30"/>
  <c r="L84" i="30"/>
  <c r="I84" i="30"/>
  <c r="M84" i="30"/>
  <c r="L78" i="30"/>
  <c r="K78" i="30"/>
  <c r="I78" i="30"/>
  <c r="M78" i="30"/>
  <c r="J78" i="30"/>
  <c r="L71" i="30"/>
  <c r="K71" i="30"/>
  <c r="I71" i="30"/>
  <c r="M71" i="30"/>
  <c r="J71" i="30"/>
  <c r="L65" i="30"/>
  <c r="K65" i="30"/>
  <c r="I65" i="30"/>
  <c r="M65" i="30"/>
  <c r="J65" i="30"/>
  <c r="L58" i="30"/>
  <c r="K58" i="30"/>
  <c r="I58" i="30"/>
  <c r="M58" i="30"/>
  <c r="J58" i="30"/>
  <c r="L52" i="30"/>
  <c r="K52" i="30"/>
  <c r="I52" i="30"/>
  <c r="M52" i="30"/>
  <c r="J52" i="30"/>
  <c r="L45" i="30"/>
  <c r="K45" i="30"/>
  <c r="I45" i="30"/>
  <c r="M45" i="30"/>
  <c r="J45" i="30"/>
  <c r="L39" i="30"/>
  <c r="K39" i="30"/>
  <c r="I39" i="30"/>
  <c r="M39" i="30"/>
  <c r="J39" i="30"/>
  <c r="L32" i="30"/>
  <c r="K32" i="30"/>
  <c r="I32" i="30"/>
  <c r="M32" i="30"/>
  <c r="J32" i="30"/>
  <c r="H34" i="30"/>
  <c r="L26" i="30"/>
  <c r="K26" i="30"/>
  <c r="I26" i="30"/>
  <c r="M26" i="30"/>
  <c r="J26" i="30"/>
  <c r="L19" i="30"/>
  <c r="K19" i="30"/>
  <c r="I19" i="30"/>
  <c r="M19" i="30"/>
  <c r="J19" i="30"/>
  <c r="L14" i="30"/>
  <c r="K14" i="30"/>
  <c r="I14" i="30"/>
  <c r="M14" i="30"/>
  <c r="J14" i="30"/>
  <c r="L8" i="30"/>
  <c r="K8" i="30"/>
  <c r="I8" i="30"/>
  <c r="M8" i="30"/>
  <c r="J8" i="30"/>
  <c r="J122" i="30"/>
  <c r="I122" i="30"/>
  <c r="M122" i="30"/>
  <c r="L122" i="30"/>
  <c r="K122" i="30"/>
  <c r="L117" i="30"/>
  <c r="K117" i="30"/>
  <c r="I117" i="30"/>
  <c r="M117" i="30"/>
  <c r="J117" i="30"/>
  <c r="L98" i="30"/>
  <c r="K98" i="30"/>
  <c r="M98" i="30"/>
  <c r="J98" i="30"/>
  <c r="I98" i="30"/>
  <c r="L85" i="30"/>
  <c r="K85" i="30"/>
  <c r="M85" i="30"/>
  <c r="J85" i="30"/>
  <c r="I85" i="30"/>
  <c r="M79" i="30"/>
  <c r="L79" i="30"/>
  <c r="J79" i="30"/>
  <c r="I79" i="30"/>
  <c r="K79" i="30"/>
  <c r="M72" i="30"/>
  <c r="L72" i="30"/>
  <c r="J72" i="30"/>
  <c r="I72" i="30"/>
  <c r="K72" i="30"/>
  <c r="M66" i="30"/>
  <c r="L66" i="30"/>
  <c r="J66" i="30"/>
  <c r="I66" i="30"/>
  <c r="K66" i="30"/>
  <c r="M59" i="30"/>
  <c r="L59" i="30"/>
  <c r="J59" i="30"/>
  <c r="I59" i="30"/>
  <c r="K59" i="30"/>
  <c r="M53" i="30"/>
  <c r="L53" i="30"/>
  <c r="J53" i="30"/>
  <c r="I53" i="30"/>
  <c r="K53" i="30"/>
  <c r="M46" i="30"/>
  <c r="L46" i="30"/>
  <c r="J46" i="30"/>
  <c r="I46" i="30"/>
  <c r="K46" i="30"/>
  <c r="M40" i="30"/>
  <c r="H48" i="30"/>
  <c r="L40" i="30"/>
  <c r="J40" i="30"/>
  <c r="I40" i="30"/>
  <c r="K40" i="30"/>
  <c r="M33" i="30"/>
  <c r="L33" i="30"/>
  <c r="J33" i="30"/>
  <c r="I33" i="30"/>
  <c r="K33" i="30"/>
  <c r="M27" i="30"/>
  <c r="L27" i="30"/>
  <c r="J27" i="30"/>
  <c r="I27" i="30"/>
  <c r="K27" i="30"/>
  <c r="M15" i="30"/>
  <c r="L15" i="30"/>
  <c r="J15" i="30"/>
  <c r="I15" i="30"/>
  <c r="K15" i="30"/>
  <c r="M9" i="30"/>
  <c r="L9" i="30"/>
  <c r="J9" i="30"/>
  <c r="I9" i="30"/>
  <c r="K9" i="30"/>
  <c r="I18" i="29"/>
  <c r="K18" i="29"/>
  <c r="I16" i="29"/>
  <c r="K16" i="29"/>
  <c r="J16" i="29"/>
  <c r="I14" i="29"/>
  <c r="K14" i="29"/>
  <c r="J14" i="29"/>
  <c r="I12" i="29"/>
  <c r="K12" i="29"/>
  <c r="J12" i="29"/>
  <c r="H20" i="29"/>
  <c r="I10" i="29"/>
  <c r="K10" i="29"/>
  <c r="J10" i="29"/>
  <c r="I8" i="29"/>
  <c r="K8" i="29"/>
  <c r="J8" i="29"/>
  <c r="I16" i="28"/>
  <c r="K16" i="28"/>
  <c r="J16" i="28"/>
  <c r="I14" i="28"/>
  <c r="K14" i="28"/>
  <c r="J14" i="28"/>
  <c r="I12" i="28"/>
  <c r="K12" i="28"/>
  <c r="J12" i="28"/>
  <c r="H20" i="28"/>
  <c r="I10" i="28"/>
  <c r="K10" i="28"/>
  <c r="J10" i="28"/>
  <c r="I8" i="28"/>
  <c r="K8" i="28"/>
  <c r="J8" i="28"/>
  <c r="K17" i="29"/>
  <c r="I17" i="29"/>
  <c r="J17" i="29"/>
  <c r="K15" i="29"/>
  <c r="I15" i="29"/>
  <c r="J15" i="29"/>
  <c r="K13" i="29"/>
  <c r="I13" i="29"/>
  <c r="J13" i="29"/>
  <c r="K11" i="29"/>
  <c r="I11" i="29"/>
  <c r="J11" i="29"/>
  <c r="K9" i="29"/>
  <c r="I9" i="29"/>
  <c r="J9" i="29"/>
  <c r="K52" i="29"/>
  <c r="I52" i="29"/>
  <c r="J52" i="29"/>
  <c r="K54" i="29"/>
  <c r="I54" i="29"/>
  <c r="H62" i="29"/>
  <c r="J54" i="29"/>
  <c r="K56" i="29"/>
  <c r="I56" i="29"/>
  <c r="J56" i="29"/>
  <c r="K58" i="29"/>
  <c r="I58" i="29"/>
  <c r="J58" i="29"/>
  <c r="K60" i="29"/>
  <c r="I60" i="29"/>
  <c r="J60" i="29"/>
  <c r="K65" i="29"/>
  <c r="I65" i="29"/>
  <c r="J65" i="29"/>
  <c r="K67" i="29"/>
  <c r="I67" i="29"/>
  <c r="J67" i="29"/>
  <c r="K69" i="29"/>
  <c r="I69" i="29"/>
  <c r="J69" i="29"/>
  <c r="K71" i="29"/>
  <c r="I71" i="29"/>
  <c r="J71" i="29"/>
  <c r="K73" i="29"/>
  <c r="I73" i="29"/>
  <c r="J73" i="29"/>
  <c r="K75" i="29"/>
  <c r="I75" i="29"/>
  <c r="J75" i="29"/>
  <c r="K78" i="29"/>
  <c r="I78" i="29"/>
  <c r="J78" i="29"/>
  <c r="K80" i="29"/>
  <c r="I80" i="29"/>
  <c r="J80" i="29"/>
  <c r="K82" i="29"/>
  <c r="I82" i="29"/>
  <c r="H90" i="29"/>
  <c r="J82" i="29"/>
  <c r="K84" i="29"/>
  <c r="I84" i="29"/>
  <c r="J84" i="29"/>
  <c r="K86" i="29"/>
  <c r="I86" i="29"/>
  <c r="J86" i="29"/>
  <c r="K88" i="29"/>
  <c r="I88" i="29"/>
  <c r="J88" i="29"/>
  <c r="K93" i="29"/>
  <c r="I93" i="29"/>
  <c r="J93" i="29"/>
  <c r="K95" i="29"/>
  <c r="I95" i="29"/>
  <c r="J95" i="29"/>
  <c r="K97" i="29"/>
  <c r="I97" i="29"/>
  <c r="J97" i="29"/>
  <c r="K99" i="29"/>
  <c r="I99" i="29"/>
  <c r="J99" i="29"/>
  <c r="K101" i="29"/>
  <c r="I101" i="29"/>
  <c r="J101" i="29"/>
  <c r="K103" i="29"/>
  <c r="I103" i="29"/>
  <c r="J103" i="29"/>
  <c r="K106" i="29"/>
  <c r="I106" i="29"/>
  <c r="J106" i="29"/>
  <c r="K108" i="29"/>
  <c r="I108" i="29"/>
  <c r="J108" i="29"/>
  <c r="K110" i="29"/>
  <c r="I110" i="29"/>
  <c r="H118" i="29"/>
  <c r="J110" i="29"/>
  <c r="K112" i="29"/>
  <c r="I112" i="29"/>
  <c r="J112" i="29"/>
  <c r="K114" i="29"/>
  <c r="I114" i="29"/>
  <c r="J114" i="29"/>
  <c r="K116" i="29"/>
  <c r="I116" i="29"/>
  <c r="J116" i="29"/>
  <c r="K121" i="29"/>
  <c r="I121" i="29"/>
  <c r="J121" i="29"/>
  <c r="K123" i="29"/>
  <c r="I123" i="29"/>
  <c r="J123" i="29"/>
  <c r="K125" i="29"/>
  <c r="I125" i="29"/>
  <c r="J125" i="29"/>
  <c r="K127" i="29"/>
  <c r="I127" i="29"/>
  <c r="J127" i="29"/>
  <c r="K129" i="29"/>
  <c r="I129" i="29"/>
  <c r="J129" i="29"/>
  <c r="K131" i="29"/>
  <c r="I131" i="29"/>
  <c r="J131" i="29"/>
  <c r="K134" i="29"/>
  <c r="I134" i="29"/>
  <c r="J134" i="29"/>
  <c r="K136" i="29"/>
  <c r="I136" i="29"/>
  <c r="J136" i="29"/>
  <c r="K138" i="29"/>
  <c r="I138" i="29"/>
  <c r="H146" i="29"/>
  <c r="J138" i="29"/>
  <c r="K140" i="29"/>
  <c r="I140" i="29"/>
  <c r="J140" i="29"/>
  <c r="K142" i="29"/>
  <c r="I142" i="29"/>
  <c r="J142" i="29"/>
  <c r="K144" i="29"/>
  <c r="I144" i="29"/>
  <c r="J144" i="29"/>
  <c r="K149" i="29"/>
  <c r="I149" i="29"/>
  <c r="J149" i="29"/>
  <c r="K151" i="29"/>
  <c r="I151" i="29"/>
  <c r="J151" i="29"/>
  <c r="K153" i="29"/>
  <c r="I153" i="29"/>
  <c r="J153" i="29"/>
  <c r="K155" i="29"/>
  <c r="I155" i="29"/>
  <c r="J155" i="29"/>
  <c r="K157" i="29"/>
  <c r="I157" i="29"/>
  <c r="J157" i="29"/>
  <c r="K159" i="29"/>
  <c r="I159" i="29"/>
  <c r="J159" i="29"/>
  <c r="I51" i="29"/>
  <c r="K51" i="29"/>
  <c r="J51" i="29"/>
  <c r="I53" i="29"/>
  <c r="K53" i="29"/>
  <c r="J53" i="29"/>
  <c r="I55" i="29"/>
  <c r="K55" i="29"/>
  <c r="J55" i="29"/>
  <c r="I57" i="29"/>
  <c r="K57" i="29"/>
  <c r="J57" i="29"/>
  <c r="I59" i="29"/>
  <c r="K59" i="29"/>
  <c r="J59" i="29"/>
  <c r="I61" i="29"/>
  <c r="K61" i="29"/>
  <c r="J61" i="29"/>
  <c r="I64" i="29"/>
  <c r="K64" i="29"/>
  <c r="J64" i="29"/>
  <c r="I66" i="29"/>
  <c r="K66" i="29"/>
  <c r="J66" i="29"/>
  <c r="I68" i="29"/>
  <c r="H76" i="29"/>
  <c r="K68" i="29"/>
  <c r="J68" i="29"/>
  <c r="I70" i="29"/>
  <c r="K70" i="29"/>
  <c r="J70" i="29"/>
  <c r="I72" i="29"/>
  <c r="K72" i="29"/>
  <c r="J72" i="29"/>
  <c r="I74" i="29"/>
  <c r="K74" i="29"/>
  <c r="J74" i="29"/>
  <c r="I79" i="29"/>
  <c r="K79" i="29"/>
  <c r="J79" i="29"/>
  <c r="I81" i="29"/>
  <c r="K81" i="29"/>
  <c r="J81" i="29"/>
  <c r="I83" i="29"/>
  <c r="K83" i="29"/>
  <c r="J83" i="29"/>
  <c r="I85" i="29"/>
  <c r="K85" i="29"/>
  <c r="J85" i="29"/>
  <c r="I87" i="29"/>
  <c r="K87" i="29"/>
  <c r="J87" i="29"/>
  <c r="I89" i="29"/>
  <c r="K89" i="29"/>
  <c r="J89" i="29"/>
  <c r="I92" i="29"/>
  <c r="K92" i="29"/>
  <c r="J92" i="29"/>
  <c r="I94" i="29"/>
  <c r="K94" i="29"/>
  <c r="J94" i="29"/>
  <c r="I96" i="29"/>
  <c r="H104" i="29"/>
  <c r="K96" i="29"/>
  <c r="J96" i="29"/>
  <c r="I98" i="29"/>
  <c r="K98" i="29"/>
  <c r="J98" i="29"/>
  <c r="I100" i="29"/>
  <c r="K100" i="29"/>
  <c r="J100" i="29"/>
  <c r="I102" i="29"/>
  <c r="K102" i="29"/>
  <c r="J102" i="29"/>
  <c r="I107" i="29"/>
  <c r="K107" i="29"/>
  <c r="J107" i="29"/>
  <c r="I109" i="29"/>
  <c r="K109" i="29"/>
  <c r="J109" i="29"/>
  <c r="I111" i="29"/>
  <c r="K111" i="29"/>
  <c r="J111" i="29"/>
  <c r="I113" i="29"/>
  <c r="K113" i="29"/>
  <c r="J113" i="29"/>
  <c r="I115" i="29"/>
  <c r="K115" i="29"/>
  <c r="J115" i="29"/>
  <c r="I117" i="29"/>
  <c r="K117" i="29"/>
  <c r="J117" i="29"/>
  <c r="I120" i="29"/>
  <c r="K120" i="29"/>
  <c r="J120" i="29"/>
  <c r="I122" i="29"/>
  <c r="K122" i="29"/>
  <c r="J122" i="29"/>
  <c r="I124" i="29"/>
  <c r="H132" i="29"/>
  <c r="K124" i="29"/>
  <c r="J124" i="29"/>
  <c r="I126" i="29"/>
  <c r="K126" i="29"/>
  <c r="J126" i="29"/>
  <c r="I128" i="29"/>
  <c r="K128" i="29"/>
  <c r="J128" i="29"/>
  <c r="I130" i="29"/>
  <c r="K130" i="29"/>
  <c r="J130" i="29"/>
  <c r="I135" i="29"/>
  <c r="K135" i="29"/>
  <c r="J135" i="29"/>
  <c r="I137" i="29"/>
  <c r="K137" i="29"/>
  <c r="J137" i="29"/>
  <c r="I139" i="29"/>
  <c r="K139" i="29"/>
  <c r="J139" i="29"/>
  <c r="I141" i="29"/>
  <c r="K141" i="29"/>
  <c r="J141" i="29"/>
  <c r="I143" i="29"/>
  <c r="K143" i="29"/>
  <c r="J143" i="29"/>
  <c r="I145" i="29"/>
  <c r="K145" i="29"/>
  <c r="J145" i="29"/>
  <c r="I148" i="29"/>
  <c r="K148" i="29"/>
  <c r="J148" i="29"/>
  <c r="I150" i="29"/>
  <c r="K150" i="29"/>
  <c r="J150" i="29"/>
  <c r="I152" i="29"/>
  <c r="H160" i="29"/>
  <c r="K152" i="29"/>
  <c r="J152" i="29"/>
  <c r="I154" i="29"/>
  <c r="K154" i="29"/>
  <c r="J154" i="29"/>
  <c r="I156" i="29"/>
  <c r="K156" i="29"/>
  <c r="J156" i="29"/>
  <c r="I158" i="29"/>
  <c r="K158" i="29"/>
  <c r="J158" i="29"/>
  <c r="K17" i="28"/>
  <c r="I17" i="28"/>
  <c r="J17" i="28"/>
  <c r="K15" i="28"/>
  <c r="I15" i="28"/>
  <c r="J15" i="28"/>
  <c r="K13" i="28"/>
  <c r="I13" i="28"/>
  <c r="J13" i="28"/>
  <c r="K11" i="28"/>
  <c r="I11" i="28"/>
  <c r="J11" i="28"/>
  <c r="K9" i="28"/>
  <c r="I9" i="28"/>
  <c r="J9" i="28"/>
  <c r="J47" i="29"/>
  <c r="I47" i="29"/>
  <c r="K47" i="29"/>
  <c r="J45" i="29"/>
  <c r="I45" i="29"/>
  <c r="K45" i="29"/>
  <c r="J43" i="29"/>
  <c r="I43" i="29"/>
  <c r="K43" i="29"/>
  <c r="J41" i="29"/>
  <c r="I41" i="29"/>
  <c r="K41" i="29"/>
  <c r="J39" i="29"/>
  <c r="I39" i="29"/>
  <c r="K39" i="29"/>
  <c r="J37" i="29"/>
  <c r="I37" i="29"/>
  <c r="K37" i="29"/>
  <c r="J32" i="29"/>
  <c r="I32" i="29"/>
  <c r="K32" i="29"/>
  <c r="J30" i="29"/>
  <c r="I30" i="29"/>
  <c r="K30" i="29"/>
  <c r="J28" i="29"/>
  <c r="I28" i="29"/>
  <c r="K28" i="29"/>
  <c r="J26" i="29"/>
  <c r="I26" i="29"/>
  <c r="H34" i="29"/>
  <c r="K26" i="29"/>
  <c r="J24" i="29"/>
  <c r="I24" i="29"/>
  <c r="K24" i="29"/>
  <c r="J22" i="29"/>
  <c r="I22" i="29"/>
  <c r="K22" i="29"/>
  <c r="J19" i="29"/>
  <c r="I19" i="29"/>
  <c r="K19" i="29"/>
  <c r="J159" i="28"/>
  <c r="I159" i="28"/>
  <c r="K159" i="28"/>
  <c r="J157" i="28"/>
  <c r="I157" i="28"/>
  <c r="K157" i="28"/>
  <c r="J155" i="28"/>
  <c r="I155" i="28"/>
  <c r="K155" i="28"/>
  <c r="J153" i="28"/>
  <c r="I153" i="28"/>
  <c r="K153" i="28"/>
  <c r="J151" i="28"/>
  <c r="I151" i="28"/>
  <c r="K151" i="28"/>
  <c r="J149" i="28"/>
  <c r="I149" i="28"/>
  <c r="K149" i="28"/>
  <c r="J144" i="28"/>
  <c r="I144" i="28"/>
  <c r="K144" i="28"/>
  <c r="J142" i="28"/>
  <c r="I142" i="28"/>
  <c r="K142" i="28"/>
  <c r="J140" i="28"/>
  <c r="I140" i="28"/>
  <c r="K140" i="28"/>
  <c r="J138" i="28"/>
  <c r="I138" i="28"/>
  <c r="H146" i="28"/>
  <c r="K138" i="28"/>
  <c r="J136" i="28"/>
  <c r="I136" i="28"/>
  <c r="K136" i="28"/>
  <c r="J134" i="28"/>
  <c r="I134" i="28"/>
  <c r="K134" i="28"/>
  <c r="J131" i="28"/>
  <c r="I131" i="28"/>
  <c r="K131" i="28"/>
  <c r="J129" i="28"/>
  <c r="I129" i="28"/>
  <c r="K129" i="28"/>
  <c r="J127" i="28"/>
  <c r="I127" i="28"/>
  <c r="K127" i="28"/>
  <c r="J125" i="28"/>
  <c r="I125" i="28"/>
  <c r="K125" i="28"/>
  <c r="J123" i="28"/>
  <c r="I123" i="28"/>
  <c r="K123" i="28"/>
  <c r="J121" i="28"/>
  <c r="I121" i="28"/>
  <c r="K121" i="28"/>
  <c r="J116" i="28"/>
  <c r="I116" i="28"/>
  <c r="K116" i="28"/>
  <c r="J114" i="28"/>
  <c r="I114" i="28"/>
  <c r="K114" i="28"/>
  <c r="J112" i="28"/>
  <c r="I112" i="28"/>
  <c r="K112" i="28"/>
  <c r="J110" i="28"/>
  <c r="I110" i="28"/>
  <c r="H118" i="28"/>
  <c r="K110" i="28"/>
  <c r="J108" i="28"/>
  <c r="I108" i="28"/>
  <c r="K108" i="28"/>
  <c r="J106" i="28"/>
  <c r="I106" i="28"/>
  <c r="K106" i="28"/>
  <c r="J103" i="28"/>
  <c r="I103" i="28"/>
  <c r="K103" i="28"/>
  <c r="J101" i="28"/>
  <c r="I101" i="28"/>
  <c r="K101" i="28"/>
  <c r="J99" i="28"/>
  <c r="I99" i="28"/>
  <c r="K99" i="28"/>
  <c r="J97" i="28"/>
  <c r="I97" i="28"/>
  <c r="K97" i="28"/>
  <c r="J95" i="28"/>
  <c r="I95" i="28"/>
  <c r="K95" i="28"/>
  <c r="J93" i="28"/>
  <c r="I93" i="28"/>
  <c r="K93" i="28"/>
  <c r="J88" i="28"/>
  <c r="I88" i="28"/>
  <c r="K88" i="28"/>
  <c r="J86" i="28"/>
  <c r="I86" i="28"/>
  <c r="K86" i="28"/>
  <c r="J84" i="28"/>
  <c r="I84" i="28"/>
  <c r="K84" i="28"/>
  <c r="J82" i="28"/>
  <c r="I82" i="28"/>
  <c r="H90" i="28"/>
  <c r="K82" i="28"/>
  <c r="J80" i="28"/>
  <c r="I80" i="28"/>
  <c r="K80" i="28"/>
  <c r="J78" i="28"/>
  <c r="I78" i="28"/>
  <c r="K78" i="28"/>
  <c r="J75" i="28"/>
  <c r="I75" i="28"/>
  <c r="K75" i="28"/>
  <c r="J73" i="28"/>
  <c r="I73" i="28"/>
  <c r="K73" i="28"/>
  <c r="J71" i="28"/>
  <c r="I71" i="28"/>
  <c r="K71" i="28"/>
  <c r="J69" i="28"/>
  <c r="I69" i="28"/>
  <c r="K69" i="28"/>
  <c r="J67" i="28"/>
  <c r="I67" i="28"/>
  <c r="K67" i="28"/>
  <c r="J65" i="28"/>
  <c r="I65" i="28"/>
  <c r="K65" i="28"/>
  <c r="J60" i="28"/>
  <c r="I60" i="28"/>
  <c r="K60" i="28"/>
  <c r="J58" i="28"/>
  <c r="I58" i="28"/>
  <c r="K58" i="28"/>
  <c r="J56" i="28"/>
  <c r="I56" i="28"/>
  <c r="K56" i="28"/>
  <c r="J54" i="28"/>
  <c r="I54" i="28"/>
  <c r="H62" i="28"/>
  <c r="K54" i="28"/>
  <c r="J52" i="28"/>
  <c r="I52" i="28"/>
  <c r="K52" i="28"/>
  <c r="J50" i="28"/>
  <c r="I50" i="28"/>
  <c r="K50" i="28"/>
  <c r="J47" i="28"/>
  <c r="I47" i="28"/>
  <c r="K47" i="28"/>
  <c r="J45" i="28"/>
  <c r="I45" i="28"/>
  <c r="K45" i="28"/>
  <c r="J43" i="28"/>
  <c r="I43" i="28"/>
  <c r="K43" i="28"/>
  <c r="J41" i="28"/>
  <c r="I41" i="28"/>
  <c r="K41" i="28"/>
  <c r="J39" i="28"/>
  <c r="I39" i="28"/>
  <c r="K39" i="28"/>
  <c r="J37" i="28"/>
  <c r="I37" i="28"/>
  <c r="K37" i="28"/>
  <c r="J32" i="28"/>
  <c r="I32" i="28"/>
  <c r="K32" i="28"/>
  <c r="J30" i="28"/>
  <c r="I30" i="28"/>
  <c r="K30" i="28"/>
  <c r="J28" i="28"/>
  <c r="I28" i="28"/>
  <c r="K28" i="28"/>
  <c r="J26" i="28"/>
  <c r="I26" i="28"/>
  <c r="H34" i="28"/>
  <c r="K26" i="28"/>
  <c r="J24" i="28"/>
  <c r="I24" i="28"/>
  <c r="K24" i="28"/>
  <c r="J22" i="28"/>
  <c r="I22" i="28"/>
  <c r="K22" i="28"/>
  <c r="J19" i="28"/>
  <c r="I19" i="28"/>
  <c r="K19" i="28"/>
  <c r="I95" i="27"/>
  <c r="I73" i="27"/>
  <c r="I51" i="27"/>
  <c r="I29" i="27"/>
  <c r="L30" i="27" s="1"/>
  <c r="J8" i="27"/>
  <c r="G7" i="27"/>
  <c r="L96" i="27"/>
  <c r="N96" i="27"/>
  <c r="N62" i="26"/>
  <c r="N59" i="26"/>
  <c r="N56" i="26"/>
  <c r="N53" i="26"/>
  <c r="N64" i="26"/>
  <c r="N61" i="26"/>
  <c r="N58" i="26"/>
  <c r="N55" i="26"/>
  <c r="N60" i="26"/>
  <c r="N57" i="26"/>
  <c r="N63" i="26"/>
  <c r="N54" i="26"/>
  <c r="L64" i="26"/>
  <c r="L61" i="26"/>
  <c r="L58" i="26"/>
  <c r="L55" i="26"/>
  <c r="L63" i="26"/>
  <c r="L60" i="26"/>
  <c r="L57" i="26"/>
  <c r="L54" i="26"/>
  <c r="L87" i="26"/>
  <c r="L62" i="26"/>
  <c r="L53" i="26"/>
  <c r="L59" i="26"/>
  <c r="L56" i="26"/>
  <c r="L65" i="26"/>
  <c r="J87" i="26"/>
  <c r="J65" i="26"/>
  <c r="J62" i="26"/>
  <c r="J59" i="26"/>
  <c r="J56" i="26"/>
  <c r="J53" i="26"/>
  <c r="J63" i="26"/>
  <c r="J60" i="26"/>
  <c r="J57" i="26"/>
  <c r="J54" i="26"/>
  <c r="J61" i="26"/>
  <c r="J64" i="26"/>
  <c r="J55" i="26"/>
  <c r="J58" i="26"/>
  <c r="G227" i="26"/>
  <c r="G161" i="26"/>
  <c r="G29" i="26"/>
  <c r="G51" i="26"/>
  <c r="G205" i="26"/>
  <c r="G139" i="26"/>
  <c r="G95" i="26"/>
  <c r="G183" i="26"/>
  <c r="G117" i="26"/>
  <c r="G73" i="26"/>
  <c r="E7" i="26"/>
  <c r="H8" i="26" s="1"/>
  <c r="J8" i="26"/>
  <c r="G253" i="26"/>
  <c r="K73" i="23"/>
  <c r="J73" i="23"/>
  <c r="I73" i="23"/>
  <c r="I72" i="23"/>
  <c r="K72" i="23"/>
  <c r="J72" i="23"/>
  <c r="I70" i="23"/>
  <c r="J70" i="23"/>
  <c r="K70" i="23"/>
  <c r="K47" i="23"/>
  <c r="J47" i="23"/>
  <c r="I47" i="23"/>
  <c r="I46" i="23"/>
  <c r="K46" i="23"/>
  <c r="J46" i="23"/>
  <c r="I44" i="23"/>
  <c r="J44" i="23"/>
  <c r="K44" i="23"/>
  <c r="K22" i="23"/>
  <c r="J22" i="23"/>
  <c r="I22" i="23"/>
  <c r="U19" i="23"/>
  <c r="V19" i="23"/>
  <c r="W19" i="23"/>
  <c r="W8" i="23"/>
  <c r="V8" i="23"/>
  <c r="U8" i="23"/>
  <c r="U9" i="23"/>
  <c r="W9" i="23"/>
  <c r="V9" i="23"/>
  <c r="V10" i="23"/>
  <c r="U10" i="23"/>
  <c r="W10" i="23"/>
  <c r="U11" i="23"/>
  <c r="V11" i="23"/>
  <c r="W11" i="23"/>
  <c r="T20" i="23"/>
  <c r="U12" i="23"/>
  <c r="W12" i="23"/>
  <c r="V12" i="23"/>
  <c r="U13" i="23"/>
  <c r="V13" i="23"/>
  <c r="W13" i="23"/>
  <c r="W14" i="23"/>
  <c r="V14" i="23"/>
  <c r="U14" i="23"/>
  <c r="U15" i="23"/>
  <c r="W15" i="23"/>
  <c r="V15" i="23"/>
  <c r="V16" i="23"/>
  <c r="W16" i="23"/>
  <c r="U16" i="23"/>
  <c r="U17" i="23"/>
  <c r="V17" i="23"/>
  <c r="W17" i="23"/>
  <c r="K86" i="23"/>
  <c r="I86" i="23"/>
  <c r="J86" i="23"/>
  <c r="I85" i="23"/>
  <c r="K85" i="23"/>
  <c r="J85" i="23"/>
  <c r="I83" i="23"/>
  <c r="J83" i="23"/>
  <c r="K83" i="23"/>
  <c r="K60" i="23"/>
  <c r="J60" i="23"/>
  <c r="I60" i="23"/>
  <c r="I59" i="23"/>
  <c r="K59" i="23"/>
  <c r="J59" i="23"/>
  <c r="I57" i="23"/>
  <c r="J57" i="23"/>
  <c r="K57" i="23"/>
  <c r="I33" i="23"/>
  <c r="J33" i="23"/>
  <c r="K33" i="23"/>
  <c r="I31" i="23"/>
  <c r="J31" i="23"/>
  <c r="K31" i="23"/>
  <c r="K14" i="23"/>
  <c r="J14" i="23"/>
  <c r="I14" i="23"/>
  <c r="K13" i="23"/>
  <c r="J13" i="23"/>
  <c r="I13" i="23"/>
  <c r="I92" i="23"/>
  <c r="J92" i="23"/>
  <c r="K92" i="23"/>
  <c r="I96" i="23"/>
  <c r="J96" i="23"/>
  <c r="H104" i="23"/>
  <c r="K96" i="23"/>
  <c r="I100" i="23"/>
  <c r="J100" i="23"/>
  <c r="K100" i="23"/>
  <c r="I109" i="23"/>
  <c r="J109" i="23"/>
  <c r="K109" i="23"/>
  <c r="I113" i="23"/>
  <c r="J113" i="23"/>
  <c r="K113" i="23"/>
  <c r="I117" i="23"/>
  <c r="J117" i="23"/>
  <c r="K117" i="23"/>
  <c r="I122" i="23"/>
  <c r="J122" i="23"/>
  <c r="K122" i="23"/>
  <c r="I126" i="23"/>
  <c r="J126" i="23"/>
  <c r="K126" i="23"/>
  <c r="I130" i="23"/>
  <c r="J130" i="23"/>
  <c r="K130" i="23"/>
  <c r="I135" i="23"/>
  <c r="J135" i="23"/>
  <c r="K135" i="23"/>
  <c r="I139" i="23"/>
  <c r="J139" i="23"/>
  <c r="K139" i="23"/>
  <c r="I143" i="23"/>
  <c r="J143" i="23"/>
  <c r="K143" i="23"/>
  <c r="I148" i="23"/>
  <c r="J148" i="23"/>
  <c r="K148" i="23"/>
  <c r="I152" i="23"/>
  <c r="J152" i="23"/>
  <c r="H160" i="23"/>
  <c r="K152" i="23"/>
  <c r="I156" i="23"/>
  <c r="J156" i="23"/>
  <c r="K156" i="23"/>
  <c r="K24" i="23"/>
  <c r="J24" i="23"/>
  <c r="I24" i="23"/>
  <c r="J28" i="23"/>
  <c r="I28" i="23"/>
  <c r="K28" i="23"/>
  <c r="I32" i="23"/>
  <c r="K32" i="23"/>
  <c r="J32" i="23"/>
  <c r="K37" i="23"/>
  <c r="I37" i="23"/>
  <c r="J37" i="23"/>
  <c r="J41" i="23"/>
  <c r="K41" i="23"/>
  <c r="I41" i="23"/>
  <c r="I45" i="23"/>
  <c r="K45" i="23"/>
  <c r="J45" i="23"/>
  <c r="K50" i="23"/>
  <c r="J50" i="23"/>
  <c r="I50" i="23"/>
  <c r="H62" i="23"/>
  <c r="J54" i="23"/>
  <c r="I54" i="23"/>
  <c r="K54" i="23"/>
  <c r="I58" i="23"/>
  <c r="J58" i="23"/>
  <c r="K58" i="23"/>
  <c r="J67" i="23"/>
  <c r="K67" i="23"/>
  <c r="I67" i="23"/>
  <c r="I71" i="23"/>
  <c r="K71" i="23"/>
  <c r="J71" i="23"/>
  <c r="K75" i="23"/>
  <c r="J75" i="23"/>
  <c r="I75" i="23"/>
  <c r="J80" i="23"/>
  <c r="I80" i="23"/>
  <c r="K80" i="23"/>
  <c r="I84" i="23"/>
  <c r="K84" i="23"/>
  <c r="J84" i="23"/>
  <c r="K88" i="23"/>
  <c r="J88" i="23"/>
  <c r="I88" i="23"/>
  <c r="I93" i="23"/>
  <c r="K93" i="23"/>
  <c r="J93" i="23"/>
  <c r="I97" i="23"/>
  <c r="K97" i="23"/>
  <c r="J97" i="23"/>
  <c r="I101" i="23"/>
  <c r="K101" i="23"/>
  <c r="J101" i="23"/>
  <c r="I106" i="23"/>
  <c r="K106" i="23"/>
  <c r="J106" i="23"/>
  <c r="H118" i="23"/>
  <c r="I110" i="23"/>
  <c r="K110" i="23"/>
  <c r="J110" i="23"/>
  <c r="I114" i="23"/>
  <c r="J114" i="23"/>
  <c r="K114" i="23"/>
  <c r="I123" i="23"/>
  <c r="K123" i="23"/>
  <c r="J123" i="23"/>
  <c r="I127" i="23"/>
  <c r="K127" i="23"/>
  <c r="J127" i="23"/>
  <c r="I131" i="23"/>
  <c r="K131" i="23"/>
  <c r="J131" i="23"/>
  <c r="I136" i="23"/>
  <c r="K136" i="23"/>
  <c r="J136" i="23"/>
  <c r="I140" i="23"/>
  <c r="J140" i="23"/>
  <c r="K140" i="23"/>
  <c r="I144" i="23"/>
  <c r="K144" i="23"/>
  <c r="J144" i="23"/>
  <c r="I149" i="23"/>
  <c r="K149" i="23"/>
  <c r="J149" i="23"/>
  <c r="I153" i="23"/>
  <c r="K153" i="23"/>
  <c r="J153" i="23"/>
  <c r="I157" i="23"/>
  <c r="K157" i="23"/>
  <c r="J157" i="23"/>
  <c r="K138" i="23"/>
  <c r="J138" i="23"/>
  <c r="I138" i="23"/>
  <c r="H146" i="23"/>
  <c r="K129" i="23"/>
  <c r="J129" i="23"/>
  <c r="I129" i="23"/>
  <c r="K121" i="23"/>
  <c r="J121" i="23"/>
  <c r="I121" i="23"/>
  <c r="K112" i="23"/>
  <c r="J112" i="23"/>
  <c r="I112" i="23"/>
  <c r="K103" i="23"/>
  <c r="J103" i="23"/>
  <c r="I103" i="23"/>
  <c r="K95" i="23"/>
  <c r="J95" i="23"/>
  <c r="I95" i="23"/>
  <c r="K82" i="23"/>
  <c r="I82" i="23"/>
  <c r="H90" i="23"/>
  <c r="J82" i="23"/>
  <c r="I81" i="23"/>
  <c r="J81" i="23"/>
  <c r="K81" i="23"/>
  <c r="I79" i="23"/>
  <c r="J79" i="23"/>
  <c r="K79" i="23"/>
  <c r="K56" i="23"/>
  <c r="I56" i="23"/>
  <c r="J56" i="23"/>
  <c r="I55" i="23"/>
  <c r="J55" i="23"/>
  <c r="K55" i="23"/>
  <c r="I53" i="23"/>
  <c r="J53" i="23"/>
  <c r="K53" i="23"/>
  <c r="K30" i="23"/>
  <c r="I30" i="23"/>
  <c r="J30" i="23"/>
  <c r="I29" i="23"/>
  <c r="J29" i="23"/>
  <c r="K29" i="23"/>
  <c r="I27" i="23"/>
  <c r="J27" i="23"/>
  <c r="K27" i="23"/>
  <c r="K12" i="23"/>
  <c r="H20" i="23"/>
  <c r="I12" i="23"/>
  <c r="J12" i="23"/>
  <c r="K11" i="23"/>
  <c r="J11" i="23"/>
  <c r="I11" i="23"/>
  <c r="I158" i="23"/>
  <c r="K158" i="23"/>
  <c r="J158" i="23"/>
  <c r="I150" i="23"/>
  <c r="K150" i="23"/>
  <c r="J150" i="23"/>
  <c r="I141" i="23"/>
  <c r="K141" i="23"/>
  <c r="J141" i="23"/>
  <c r="I124" i="23"/>
  <c r="K124" i="23"/>
  <c r="J124" i="23"/>
  <c r="H132" i="23"/>
  <c r="I115" i="23"/>
  <c r="K115" i="23"/>
  <c r="J115" i="23"/>
  <c r="I107" i="23"/>
  <c r="K107" i="23"/>
  <c r="J107" i="23"/>
  <c r="I98" i="23"/>
  <c r="K98" i="23"/>
  <c r="J98" i="23"/>
  <c r="K78" i="23"/>
  <c r="J78" i="23"/>
  <c r="I78" i="23"/>
  <c r="I74" i="23"/>
  <c r="J74" i="23"/>
  <c r="K74" i="23"/>
  <c r="K52" i="23"/>
  <c r="J52" i="23"/>
  <c r="I52" i="23"/>
  <c r="I51" i="23"/>
  <c r="K51" i="23"/>
  <c r="J51" i="23"/>
  <c r="K26" i="23"/>
  <c r="H34" i="23"/>
  <c r="J26" i="23"/>
  <c r="I26" i="23"/>
  <c r="I25" i="23"/>
  <c r="K25" i="23"/>
  <c r="J25" i="23"/>
  <c r="I23" i="23"/>
  <c r="J23" i="23"/>
  <c r="K23" i="23"/>
  <c r="K10" i="23"/>
  <c r="J10" i="23"/>
  <c r="I10" i="23"/>
  <c r="K9" i="23"/>
  <c r="J9" i="23"/>
  <c r="I9" i="23"/>
  <c r="J160" i="22"/>
  <c r="K160" i="22"/>
  <c r="L160" i="22"/>
  <c r="K146" i="22"/>
  <c r="L146" i="22"/>
  <c r="J146" i="22"/>
  <c r="J128" i="22"/>
  <c r="L128" i="22"/>
  <c r="K128" i="22"/>
  <c r="K98" i="22"/>
  <c r="L98" i="22"/>
  <c r="J98" i="22"/>
  <c r="K88" i="22"/>
  <c r="L88" i="22"/>
  <c r="J88" i="22"/>
  <c r="K79" i="22"/>
  <c r="L79" i="22"/>
  <c r="J79" i="22"/>
  <c r="L66" i="22"/>
  <c r="J66" i="22"/>
  <c r="K66" i="22"/>
  <c r="L59" i="22"/>
  <c r="J59" i="22"/>
  <c r="K59" i="22"/>
  <c r="L53" i="22"/>
  <c r="J53" i="22"/>
  <c r="K53" i="22"/>
  <c r="L46" i="22"/>
  <c r="J46" i="22"/>
  <c r="K46" i="22"/>
  <c r="L40" i="22"/>
  <c r="J40" i="22"/>
  <c r="K40" i="22"/>
  <c r="U21" i="22"/>
  <c r="V13" i="22"/>
  <c r="X13" i="22"/>
  <c r="W13" i="22"/>
  <c r="Q16" i="21"/>
  <c r="R16" i="21"/>
  <c r="Q13" i="21"/>
  <c r="R13" i="21"/>
  <c r="Q10" i="21"/>
  <c r="R10" i="21"/>
  <c r="J159" i="22"/>
  <c r="L159" i="22"/>
  <c r="K159" i="22"/>
  <c r="L145" i="22"/>
  <c r="J145" i="22"/>
  <c r="K145" i="22"/>
  <c r="L123" i="22"/>
  <c r="K123" i="22"/>
  <c r="J123" i="22"/>
  <c r="J109" i="22"/>
  <c r="L109" i="22"/>
  <c r="K109" i="22"/>
  <c r="K82" i="22"/>
  <c r="L82" i="22"/>
  <c r="J82" i="22"/>
  <c r="K72" i="22"/>
  <c r="L72" i="22"/>
  <c r="J72" i="22"/>
  <c r="X18" i="22"/>
  <c r="W18" i="22"/>
  <c r="V18" i="22"/>
  <c r="X17" i="22"/>
  <c r="W17" i="22"/>
  <c r="V17" i="22"/>
  <c r="X11" i="22"/>
  <c r="W11" i="22"/>
  <c r="V11" i="22"/>
  <c r="R18" i="21"/>
  <c r="Q18" i="21"/>
  <c r="R15" i="21"/>
  <c r="Q15" i="21"/>
  <c r="R12" i="21"/>
  <c r="Q12" i="21"/>
  <c r="J131" i="22"/>
  <c r="K131" i="22"/>
  <c r="L131" i="22"/>
  <c r="J101" i="22"/>
  <c r="L101" i="22"/>
  <c r="K101" i="22"/>
  <c r="I77" i="22"/>
  <c r="L69" i="22"/>
  <c r="J69" i="22"/>
  <c r="K69" i="22"/>
  <c r="L62" i="22"/>
  <c r="J62" i="22"/>
  <c r="K62" i="22"/>
  <c r="L56" i="22"/>
  <c r="J56" i="22"/>
  <c r="K56" i="22"/>
  <c r="L43" i="22"/>
  <c r="J43" i="22"/>
  <c r="K43" i="22"/>
  <c r="L37" i="22"/>
  <c r="J37" i="22"/>
  <c r="K37" i="22"/>
  <c r="L30" i="22"/>
  <c r="J30" i="22"/>
  <c r="K30" i="22"/>
  <c r="L24" i="22"/>
  <c r="J24" i="22"/>
  <c r="K24" i="22"/>
  <c r="L20" i="22"/>
  <c r="J20" i="22"/>
  <c r="K20" i="22"/>
  <c r="X16" i="22"/>
  <c r="V16" i="22"/>
  <c r="W16" i="22"/>
  <c r="L13" i="22"/>
  <c r="I21" i="22"/>
  <c r="J13" i="22"/>
  <c r="K13" i="22"/>
  <c r="X10" i="22"/>
  <c r="V10" i="22"/>
  <c r="W10" i="22"/>
  <c r="J99" i="22"/>
  <c r="L99" i="22"/>
  <c r="K99" i="22"/>
  <c r="K108" i="22"/>
  <c r="J108" i="22"/>
  <c r="L108" i="22"/>
  <c r="L113" i="22"/>
  <c r="K113" i="22"/>
  <c r="J113" i="22"/>
  <c r="J118" i="22"/>
  <c r="L118" i="22"/>
  <c r="K118" i="22"/>
  <c r="K127" i="22"/>
  <c r="J127" i="22"/>
  <c r="L127" i="22"/>
  <c r="L132" i="22"/>
  <c r="K132" i="22"/>
  <c r="J132" i="22"/>
  <c r="L136" i="22"/>
  <c r="K136" i="22"/>
  <c r="J136" i="22"/>
  <c r="L142" i="22"/>
  <c r="K142" i="22"/>
  <c r="J142" i="22"/>
  <c r="K150" i="22"/>
  <c r="J150" i="22"/>
  <c r="L150" i="22"/>
  <c r="K156" i="22"/>
  <c r="L156" i="22"/>
  <c r="J156" i="22"/>
  <c r="J28" i="22"/>
  <c r="L28" i="22"/>
  <c r="K28" i="22"/>
  <c r="J31" i="22"/>
  <c r="L31" i="22"/>
  <c r="K31" i="22"/>
  <c r="J34" i="22"/>
  <c r="L34" i="22"/>
  <c r="K34" i="22"/>
  <c r="J38" i="22"/>
  <c r="L38" i="22"/>
  <c r="K38" i="22"/>
  <c r="J41" i="22"/>
  <c r="L41" i="22"/>
  <c r="K41" i="22"/>
  <c r="I49" i="22"/>
  <c r="J44" i="22"/>
  <c r="L44" i="22"/>
  <c r="K44" i="22"/>
  <c r="J47" i="22"/>
  <c r="L47" i="22"/>
  <c r="K47" i="22"/>
  <c r="J51" i="22"/>
  <c r="L51" i="22"/>
  <c r="K51" i="22"/>
  <c r="J54" i="22"/>
  <c r="L54" i="22"/>
  <c r="K54" i="22"/>
  <c r="J57" i="22"/>
  <c r="L57" i="22"/>
  <c r="K57" i="22"/>
  <c r="J60" i="22"/>
  <c r="L60" i="22"/>
  <c r="K60" i="22"/>
  <c r="J67" i="22"/>
  <c r="L67" i="22"/>
  <c r="K67" i="22"/>
  <c r="J70" i="22"/>
  <c r="L70" i="22"/>
  <c r="K70" i="22"/>
  <c r="J73" i="22"/>
  <c r="L73" i="22"/>
  <c r="K73" i="22"/>
  <c r="J76" i="22"/>
  <c r="L76" i="22"/>
  <c r="K76" i="22"/>
  <c r="J80" i="22"/>
  <c r="K80" i="22"/>
  <c r="L80" i="22"/>
  <c r="J83" i="22"/>
  <c r="I91" i="22"/>
  <c r="L83" i="22"/>
  <c r="K83" i="22"/>
  <c r="J86" i="22"/>
  <c r="L86" i="22"/>
  <c r="K86" i="22"/>
  <c r="J89" i="22"/>
  <c r="K89" i="22"/>
  <c r="L89" i="22"/>
  <c r="J93" i="22"/>
  <c r="L93" i="22"/>
  <c r="K93" i="22"/>
  <c r="J96" i="22"/>
  <c r="L96" i="22"/>
  <c r="K96" i="22"/>
  <c r="J102" i="22"/>
  <c r="K102" i="22"/>
  <c r="L102" i="22"/>
  <c r="I119" i="22"/>
  <c r="J111" i="22"/>
  <c r="K111" i="22"/>
  <c r="L111" i="22"/>
  <c r="L116" i="22"/>
  <c r="J116" i="22"/>
  <c r="K116" i="22"/>
  <c r="J122" i="22"/>
  <c r="K122" i="22"/>
  <c r="L122" i="22"/>
  <c r="J130" i="22"/>
  <c r="L130" i="22"/>
  <c r="K130" i="22"/>
  <c r="K137" i="22"/>
  <c r="J137" i="22"/>
  <c r="L137" i="22"/>
  <c r="J157" i="22"/>
  <c r="K157" i="22"/>
  <c r="L157" i="22"/>
  <c r="L100" i="22"/>
  <c r="K100" i="22"/>
  <c r="J100" i="22"/>
  <c r="L114" i="22"/>
  <c r="K114" i="22"/>
  <c r="J114" i="22"/>
  <c r="J125" i="22"/>
  <c r="I133" i="22"/>
  <c r="K125" i="22"/>
  <c r="L125" i="22"/>
  <c r="J138" i="22"/>
  <c r="L138" i="22"/>
  <c r="K138" i="22"/>
  <c r="J144" i="22"/>
  <c r="L144" i="22"/>
  <c r="K144" i="22"/>
  <c r="J151" i="22"/>
  <c r="K151" i="22"/>
  <c r="L151" i="22"/>
  <c r="L152" i="22"/>
  <c r="K152" i="22"/>
  <c r="J152" i="22"/>
  <c r="L158" i="22"/>
  <c r="K158" i="22"/>
  <c r="J158" i="22"/>
  <c r="L71" i="22"/>
  <c r="K71" i="22"/>
  <c r="J71" i="22"/>
  <c r="L74" i="22"/>
  <c r="K74" i="22"/>
  <c r="J74" i="22"/>
  <c r="L81" i="22"/>
  <c r="K81" i="22"/>
  <c r="J81" i="22"/>
  <c r="L84" i="22"/>
  <c r="K84" i="22"/>
  <c r="J84" i="22"/>
  <c r="L87" i="22"/>
  <c r="K87" i="22"/>
  <c r="J87" i="22"/>
  <c r="L90" i="22"/>
  <c r="K90" i="22"/>
  <c r="J90" i="22"/>
  <c r="L94" i="22"/>
  <c r="K94" i="22"/>
  <c r="J94" i="22"/>
  <c r="I105" i="22"/>
  <c r="L97" i="22"/>
  <c r="K97" i="22"/>
  <c r="J97" i="22"/>
  <c r="L104" i="22"/>
  <c r="K104" i="22"/>
  <c r="J104" i="22"/>
  <c r="L110" i="22"/>
  <c r="K110" i="22"/>
  <c r="J110" i="22"/>
  <c r="J115" i="22"/>
  <c r="L115" i="22"/>
  <c r="K115" i="22"/>
  <c r="L124" i="22"/>
  <c r="K124" i="22"/>
  <c r="J124" i="22"/>
  <c r="L129" i="22"/>
  <c r="K129" i="22"/>
  <c r="J129" i="22"/>
  <c r="J135" i="22"/>
  <c r="L135" i="22"/>
  <c r="K135" i="22"/>
  <c r="J141" i="22"/>
  <c r="L141" i="22"/>
  <c r="K141" i="22"/>
  <c r="L155" i="22"/>
  <c r="K155" i="22"/>
  <c r="J155" i="22"/>
  <c r="K143" i="22"/>
  <c r="J143" i="22"/>
  <c r="L143" i="22"/>
  <c r="L149" i="22"/>
  <c r="K149" i="22"/>
  <c r="J149" i="22"/>
  <c r="J154" i="22"/>
  <c r="K154" i="22"/>
  <c r="L154" i="22"/>
  <c r="G91" i="19"/>
  <c r="I83" i="19"/>
  <c r="H83" i="19"/>
  <c r="Y80" i="19"/>
  <c r="W79" i="19"/>
  <c r="X80" i="19"/>
  <c r="H18" i="19"/>
  <c r="I18" i="19"/>
  <c r="H17" i="19"/>
  <c r="I17" i="19"/>
  <c r="H16" i="19"/>
  <c r="I16" i="19"/>
  <c r="H15" i="19"/>
  <c r="I15" i="19"/>
  <c r="H14" i="19"/>
  <c r="I14" i="19"/>
  <c r="H13" i="19"/>
  <c r="G21" i="19"/>
  <c r="J13" i="19"/>
  <c r="I13" i="19"/>
  <c r="H12" i="19"/>
  <c r="I12" i="19"/>
  <c r="H11" i="19"/>
  <c r="J11" i="19"/>
  <c r="I11" i="19"/>
  <c r="H10" i="19"/>
  <c r="G9" i="19"/>
  <c r="J10" i="19" s="1"/>
  <c r="I10" i="19"/>
  <c r="J84" i="19"/>
  <c r="I84" i="19"/>
  <c r="H84" i="19"/>
  <c r="J85" i="19"/>
  <c r="I85" i="19"/>
  <c r="H85" i="19"/>
  <c r="J86" i="19"/>
  <c r="I86" i="19"/>
  <c r="H86" i="19"/>
  <c r="J87" i="19"/>
  <c r="I87" i="19"/>
  <c r="H87" i="19"/>
  <c r="J88" i="19"/>
  <c r="I88" i="19"/>
  <c r="H88" i="19"/>
  <c r="J89" i="19"/>
  <c r="I89" i="19"/>
  <c r="H89" i="19"/>
  <c r="J90" i="19"/>
  <c r="I90" i="19"/>
  <c r="H90" i="19"/>
  <c r="G93" i="19"/>
  <c r="I94" i="19"/>
  <c r="H94" i="19"/>
  <c r="I95" i="19"/>
  <c r="H95" i="19"/>
  <c r="I96" i="19"/>
  <c r="H96" i="19"/>
  <c r="G105" i="19"/>
  <c r="I97" i="19"/>
  <c r="H97" i="19"/>
  <c r="I98" i="19"/>
  <c r="H98" i="19"/>
  <c r="I99" i="19"/>
  <c r="H99" i="19"/>
  <c r="I100" i="19"/>
  <c r="H100" i="19"/>
  <c r="I101" i="19"/>
  <c r="H101" i="19"/>
  <c r="I102" i="19"/>
  <c r="H102" i="19"/>
  <c r="I103" i="19"/>
  <c r="H103" i="19"/>
  <c r="I104" i="19"/>
  <c r="H104" i="19"/>
  <c r="G107" i="19"/>
  <c r="J108" i="19"/>
  <c r="I108" i="19"/>
  <c r="H108" i="19"/>
  <c r="J109" i="19"/>
  <c r="I109" i="19"/>
  <c r="H109" i="19"/>
  <c r="J110" i="19"/>
  <c r="I110" i="19"/>
  <c r="H110" i="19"/>
  <c r="G119" i="19"/>
  <c r="I111" i="19"/>
  <c r="H111" i="19"/>
  <c r="I112" i="19"/>
  <c r="H112" i="19"/>
  <c r="I113" i="19"/>
  <c r="H113" i="19"/>
  <c r="J114" i="19"/>
  <c r="I114" i="19"/>
  <c r="H114" i="19"/>
  <c r="J115" i="19"/>
  <c r="I115" i="19"/>
  <c r="H115" i="19"/>
  <c r="J116" i="19"/>
  <c r="I116" i="19"/>
  <c r="H116" i="19"/>
  <c r="J117" i="19"/>
  <c r="I117" i="19"/>
  <c r="H117" i="19"/>
  <c r="J118" i="19"/>
  <c r="I118" i="19"/>
  <c r="H118" i="19"/>
  <c r="G121" i="19"/>
  <c r="J122" i="19"/>
  <c r="I122" i="19"/>
  <c r="H122" i="19"/>
  <c r="J123" i="19"/>
  <c r="I123" i="19"/>
  <c r="H123" i="19"/>
  <c r="J124" i="19"/>
  <c r="I124" i="19"/>
  <c r="H124" i="19"/>
  <c r="G133" i="19"/>
  <c r="J125" i="19"/>
  <c r="I125" i="19"/>
  <c r="H125" i="19"/>
  <c r="H126" i="19"/>
  <c r="J126" i="19"/>
  <c r="I126" i="19"/>
  <c r="H127" i="19"/>
  <c r="J127" i="19"/>
  <c r="I127" i="19"/>
  <c r="H128" i="19"/>
  <c r="J128" i="19"/>
  <c r="I128" i="19"/>
  <c r="H129" i="19"/>
  <c r="J129" i="19"/>
  <c r="I129" i="19"/>
  <c r="H130" i="19"/>
  <c r="J130" i="19"/>
  <c r="I130" i="19"/>
  <c r="H131" i="19"/>
  <c r="J131" i="19"/>
  <c r="I131" i="19"/>
  <c r="H132" i="19"/>
  <c r="J132" i="19"/>
  <c r="I132" i="19"/>
  <c r="H136" i="19"/>
  <c r="G135" i="19"/>
  <c r="J136" i="19"/>
  <c r="I136" i="19"/>
  <c r="H137" i="19"/>
  <c r="J137" i="19"/>
  <c r="I137" i="19"/>
  <c r="H138" i="19"/>
  <c r="J138" i="19"/>
  <c r="I138" i="19"/>
  <c r="H139" i="19"/>
  <c r="G147" i="19"/>
  <c r="J139" i="19"/>
  <c r="I139" i="19"/>
  <c r="H140" i="19"/>
  <c r="J140" i="19"/>
  <c r="I140" i="19"/>
  <c r="H141" i="19"/>
  <c r="J141" i="19"/>
  <c r="I141" i="19"/>
  <c r="H142" i="19"/>
  <c r="J142" i="19"/>
  <c r="I142" i="19"/>
  <c r="H143" i="19"/>
  <c r="J143" i="19"/>
  <c r="I143" i="19"/>
  <c r="H144" i="19"/>
  <c r="J144" i="19"/>
  <c r="I144" i="19"/>
  <c r="H145" i="19"/>
  <c r="J145" i="19"/>
  <c r="I145" i="19"/>
  <c r="H146" i="19"/>
  <c r="J146" i="19"/>
  <c r="I146" i="19"/>
  <c r="H150" i="19"/>
  <c r="G149" i="19"/>
  <c r="J150" i="19"/>
  <c r="I150" i="19"/>
  <c r="H151" i="19"/>
  <c r="J151" i="19"/>
  <c r="I151" i="19"/>
  <c r="H152" i="19"/>
  <c r="J152" i="19"/>
  <c r="I152" i="19"/>
  <c r="H153" i="19"/>
  <c r="G161" i="19"/>
  <c r="J153" i="19"/>
  <c r="I153" i="19"/>
  <c r="H154" i="19"/>
  <c r="J154" i="19"/>
  <c r="I154" i="19"/>
  <c r="H155" i="19"/>
  <c r="J155" i="19"/>
  <c r="I155" i="19"/>
  <c r="H156" i="19"/>
  <c r="J156" i="19"/>
  <c r="I156" i="19"/>
  <c r="H157" i="19"/>
  <c r="J157" i="19"/>
  <c r="I157" i="19"/>
  <c r="H158" i="19"/>
  <c r="J158" i="19"/>
  <c r="I158" i="19"/>
  <c r="H159" i="19"/>
  <c r="J159" i="19"/>
  <c r="I159" i="19"/>
  <c r="H160" i="19"/>
  <c r="J160" i="19"/>
  <c r="I160" i="19"/>
  <c r="I76" i="19"/>
  <c r="H76" i="19"/>
  <c r="J76" i="19"/>
  <c r="I75" i="19"/>
  <c r="H75" i="19"/>
  <c r="J75" i="19"/>
  <c r="I74" i="19"/>
  <c r="H74" i="19"/>
  <c r="J74" i="19"/>
  <c r="I73" i="19"/>
  <c r="H73" i="19"/>
  <c r="J73" i="19"/>
  <c r="I72" i="19"/>
  <c r="H72" i="19"/>
  <c r="J72" i="19"/>
  <c r="I71" i="19"/>
  <c r="H71" i="19"/>
  <c r="J71" i="19"/>
  <c r="I70" i="19"/>
  <c r="H70" i="19"/>
  <c r="J70" i="19"/>
  <c r="I69" i="19"/>
  <c r="H69" i="19"/>
  <c r="G77" i="19"/>
  <c r="J69" i="19"/>
  <c r="I68" i="19"/>
  <c r="H68" i="19"/>
  <c r="J68" i="19"/>
  <c r="I67" i="19"/>
  <c r="H67" i="19"/>
  <c r="J67" i="19"/>
  <c r="I66" i="19"/>
  <c r="H66" i="19"/>
  <c r="G65" i="19"/>
  <c r="J66" i="19"/>
  <c r="I62" i="19"/>
  <c r="H62" i="19"/>
  <c r="J62" i="19"/>
  <c r="I61" i="19"/>
  <c r="H61" i="19"/>
  <c r="J61" i="19"/>
  <c r="I60" i="19"/>
  <c r="H60" i="19"/>
  <c r="J60" i="19"/>
  <c r="I59" i="19"/>
  <c r="H59" i="19"/>
  <c r="J59" i="19"/>
  <c r="I58" i="19"/>
  <c r="H58" i="19"/>
  <c r="J58" i="19"/>
  <c r="I57" i="19"/>
  <c r="H57" i="19"/>
  <c r="J57" i="19"/>
  <c r="I56" i="19"/>
  <c r="H56" i="19"/>
  <c r="J56" i="19"/>
  <c r="I55" i="19"/>
  <c r="H55" i="19"/>
  <c r="G63" i="19"/>
  <c r="J55" i="19"/>
  <c r="I54" i="19"/>
  <c r="H54" i="19"/>
  <c r="J54" i="19"/>
  <c r="I53" i="19"/>
  <c r="H53" i="19"/>
  <c r="J53" i="19"/>
  <c r="I52" i="19"/>
  <c r="H52" i="19"/>
  <c r="G51" i="19"/>
  <c r="J52" i="19"/>
  <c r="I48" i="19"/>
  <c r="H48" i="19"/>
  <c r="J48" i="19"/>
  <c r="I47" i="19"/>
  <c r="H47" i="19"/>
  <c r="J47" i="19"/>
  <c r="I46" i="19"/>
  <c r="H46" i="19"/>
  <c r="J46" i="19"/>
  <c r="I45" i="19"/>
  <c r="H45" i="19"/>
  <c r="J45" i="19"/>
  <c r="I44" i="19"/>
  <c r="H44" i="19"/>
  <c r="J44" i="19"/>
  <c r="I43" i="19"/>
  <c r="H43" i="19"/>
  <c r="J43" i="19"/>
  <c r="I42" i="19"/>
  <c r="H42" i="19"/>
  <c r="J42" i="19"/>
  <c r="I41" i="19"/>
  <c r="H41" i="19"/>
  <c r="G49" i="19"/>
  <c r="J41" i="19"/>
  <c r="I40" i="19"/>
  <c r="H40" i="19"/>
  <c r="J40" i="19"/>
  <c r="I39" i="19"/>
  <c r="H39" i="19"/>
  <c r="J39" i="19"/>
  <c r="I38" i="19"/>
  <c r="H38" i="19"/>
  <c r="G37" i="19"/>
  <c r="J38" i="19"/>
  <c r="I34" i="19"/>
  <c r="H34" i="19"/>
  <c r="J34" i="19"/>
  <c r="I33" i="19"/>
  <c r="H33" i="19"/>
  <c r="J33" i="19"/>
  <c r="I32" i="19"/>
  <c r="H32" i="19"/>
  <c r="J32" i="19"/>
  <c r="I31" i="19"/>
  <c r="H31" i="19"/>
  <c r="J31" i="19"/>
  <c r="I30" i="19"/>
  <c r="H30" i="19"/>
  <c r="J30" i="19"/>
  <c r="I29" i="19"/>
  <c r="H29" i="19"/>
  <c r="J29" i="19"/>
  <c r="I28" i="19"/>
  <c r="H28" i="19"/>
  <c r="J28" i="19"/>
  <c r="I27" i="19"/>
  <c r="H27" i="19"/>
  <c r="G35" i="19"/>
  <c r="J27" i="19"/>
  <c r="I26" i="19"/>
  <c r="H26" i="19"/>
  <c r="J26" i="19"/>
  <c r="I25" i="19"/>
  <c r="H25" i="19"/>
  <c r="J25" i="19"/>
  <c r="I24" i="19"/>
  <c r="H24" i="19"/>
  <c r="G23" i="19"/>
  <c r="J24" i="19"/>
  <c r="I20" i="19"/>
  <c r="H20" i="19"/>
  <c r="J20" i="19"/>
  <c r="I19" i="19"/>
  <c r="H19" i="19"/>
  <c r="J19" i="19"/>
  <c r="F147" i="19"/>
  <c r="F135" i="19"/>
  <c r="H7" i="19"/>
  <c r="F91" i="19"/>
  <c r="F21" i="19"/>
  <c r="F9" i="19"/>
  <c r="F79" i="19"/>
  <c r="H79" i="19" s="1"/>
  <c r="F77" i="19"/>
  <c r="F65" i="19"/>
  <c r="F63" i="19"/>
  <c r="F51" i="19"/>
  <c r="F49" i="19"/>
  <c r="F37" i="19"/>
  <c r="F35" i="19"/>
  <c r="F23" i="19"/>
  <c r="E7" i="19"/>
  <c r="F161" i="19"/>
  <c r="F149" i="19"/>
  <c r="F133" i="19"/>
  <c r="F121" i="19"/>
  <c r="F119" i="19"/>
  <c r="F107" i="19"/>
  <c r="F105" i="19"/>
  <c r="F93" i="19"/>
  <c r="Y17" i="19"/>
  <c r="X17" i="19"/>
  <c r="Y16" i="19"/>
  <c r="X16" i="19"/>
  <c r="Y15" i="19"/>
  <c r="X15" i="19"/>
  <c r="Y14" i="19"/>
  <c r="X14" i="19"/>
  <c r="Y13" i="19"/>
  <c r="X13" i="19"/>
  <c r="W21" i="19"/>
  <c r="Y12" i="19"/>
  <c r="X12" i="19"/>
  <c r="Y11" i="19"/>
  <c r="X11" i="19"/>
  <c r="Y10" i="19"/>
  <c r="X10" i="19"/>
  <c r="W9" i="19"/>
  <c r="Y82" i="19"/>
  <c r="X82" i="19"/>
  <c r="Y83" i="19"/>
  <c r="W91" i="19"/>
  <c r="X83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W93" i="19"/>
  <c r="X94" i="19"/>
  <c r="Y95" i="19"/>
  <c r="X95" i="19"/>
  <c r="Y96" i="19"/>
  <c r="X96" i="19"/>
  <c r="Y97" i="19"/>
  <c r="W105" i="19"/>
  <c r="X97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W107" i="19"/>
  <c r="X108" i="19"/>
  <c r="Y109" i="19"/>
  <c r="X109" i="19"/>
  <c r="Y110" i="19"/>
  <c r="X110" i="19"/>
  <c r="Y111" i="19"/>
  <c r="W119" i="19"/>
  <c r="X111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W121" i="19"/>
  <c r="X122" i="19"/>
  <c r="Y123" i="19"/>
  <c r="X123" i="19"/>
  <c r="Y124" i="19"/>
  <c r="X124" i="19"/>
  <c r="Y125" i="19"/>
  <c r="W133" i="19"/>
  <c r="X125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W135" i="19"/>
  <c r="X136" i="19"/>
  <c r="Y137" i="19"/>
  <c r="X137" i="19"/>
  <c r="Y138" i="19"/>
  <c r="X138" i="19"/>
  <c r="Y139" i="19"/>
  <c r="W147" i="19"/>
  <c r="X139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W149" i="19"/>
  <c r="X150" i="19"/>
  <c r="Y151" i="19"/>
  <c r="X151" i="19"/>
  <c r="Y152" i="19"/>
  <c r="X152" i="19"/>
  <c r="Y153" i="19"/>
  <c r="W161" i="19"/>
  <c r="X153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J82" i="19"/>
  <c r="I82" i="19"/>
  <c r="H82" i="19"/>
  <c r="Y76" i="19"/>
  <c r="X76" i="19"/>
  <c r="Y75" i="19"/>
  <c r="X75" i="19"/>
  <c r="Y74" i="19"/>
  <c r="X74" i="19"/>
  <c r="Y73" i="19"/>
  <c r="X73" i="19"/>
  <c r="Y72" i="19"/>
  <c r="X72" i="19"/>
  <c r="Y71" i="19"/>
  <c r="X71" i="19"/>
  <c r="Y70" i="19"/>
  <c r="X70" i="19"/>
  <c r="Y69" i="19"/>
  <c r="X69" i="19"/>
  <c r="W77" i="19"/>
  <c r="Y68" i="19"/>
  <c r="X68" i="19"/>
  <c r="Y67" i="19"/>
  <c r="X67" i="19"/>
  <c r="Y66" i="19"/>
  <c r="X66" i="19"/>
  <c r="W65" i="19"/>
  <c r="Y62" i="19"/>
  <c r="X62" i="19"/>
  <c r="Y61" i="19"/>
  <c r="X61" i="19"/>
  <c r="Y60" i="19"/>
  <c r="X60" i="19"/>
  <c r="Y59" i="19"/>
  <c r="X59" i="19"/>
  <c r="Y58" i="19"/>
  <c r="X58" i="19"/>
  <c r="Y57" i="19"/>
  <c r="X57" i="19"/>
  <c r="Y56" i="19"/>
  <c r="X56" i="19"/>
  <c r="Y55" i="19"/>
  <c r="X55" i="19"/>
  <c r="W63" i="19"/>
  <c r="Y54" i="19"/>
  <c r="X54" i="19"/>
  <c r="Y53" i="19"/>
  <c r="X53" i="19"/>
  <c r="Y52" i="19"/>
  <c r="X52" i="19"/>
  <c r="W51" i="19"/>
  <c r="Y48" i="19"/>
  <c r="X48" i="19"/>
  <c r="Y47" i="19"/>
  <c r="X47" i="19"/>
  <c r="Y46" i="19"/>
  <c r="X46" i="19"/>
  <c r="Y45" i="19"/>
  <c r="X45" i="19"/>
  <c r="Y44" i="19"/>
  <c r="X44" i="19"/>
  <c r="Y43" i="19"/>
  <c r="X43" i="19"/>
  <c r="Y42" i="19"/>
  <c r="X42" i="19"/>
  <c r="Y41" i="19"/>
  <c r="X41" i="19"/>
  <c r="W49" i="19"/>
  <c r="Y40" i="19"/>
  <c r="X40" i="19"/>
  <c r="Y39" i="19"/>
  <c r="X39" i="19"/>
  <c r="Y38" i="19"/>
  <c r="X38" i="19"/>
  <c r="W37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Y28" i="19"/>
  <c r="X28" i="19"/>
  <c r="Y27" i="19"/>
  <c r="X27" i="19"/>
  <c r="W35" i="19"/>
  <c r="Y26" i="19"/>
  <c r="X26" i="19"/>
  <c r="Y25" i="19"/>
  <c r="X25" i="19"/>
  <c r="Y24" i="19"/>
  <c r="X24" i="19"/>
  <c r="W23" i="19"/>
  <c r="Y20" i="19"/>
  <c r="X20" i="19"/>
  <c r="Y19" i="19"/>
  <c r="X19" i="19"/>
  <c r="Y18" i="19"/>
  <c r="X18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X7" i="19"/>
  <c r="V21" i="19"/>
  <c r="V9" i="19"/>
  <c r="V63" i="19"/>
  <c r="V51" i="19"/>
  <c r="V77" i="19"/>
  <c r="V65" i="19"/>
  <c r="V35" i="19"/>
  <c r="V23" i="19"/>
  <c r="U7" i="19"/>
  <c r="V37" i="19"/>
  <c r="V49" i="19"/>
  <c r="Q155" i="18"/>
  <c r="R149" i="18"/>
  <c r="Q149" i="18"/>
  <c r="P148" i="18"/>
  <c r="Y143" i="18"/>
  <c r="X143" i="18"/>
  <c r="Q129" i="18"/>
  <c r="I127" i="18"/>
  <c r="Y125" i="18"/>
  <c r="X125" i="18"/>
  <c r="I122" i="18"/>
  <c r="Q117" i="18"/>
  <c r="Y112" i="18"/>
  <c r="X112" i="18"/>
  <c r="I109" i="18"/>
  <c r="I102" i="18"/>
  <c r="Y99" i="18"/>
  <c r="X99" i="18"/>
  <c r="Q98" i="18"/>
  <c r="H104" i="18"/>
  <c r="I96" i="18"/>
  <c r="Y93" i="18"/>
  <c r="W92" i="18"/>
  <c r="X93" i="18"/>
  <c r="I89" i="18"/>
  <c r="Y86" i="18"/>
  <c r="X86" i="18"/>
  <c r="Q85" i="18"/>
  <c r="I83" i="18"/>
  <c r="Y80" i="18"/>
  <c r="X80" i="18"/>
  <c r="P78" i="18"/>
  <c r="Q79" i="18"/>
  <c r="Y73" i="18"/>
  <c r="X73" i="18"/>
  <c r="Q72" i="18"/>
  <c r="J70" i="18"/>
  <c r="I70" i="18"/>
  <c r="Y67" i="18"/>
  <c r="X67" i="18"/>
  <c r="Q66" i="18"/>
  <c r="Y60" i="18"/>
  <c r="X60" i="18"/>
  <c r="Q59" i="18"/>
  <c r="I57" i="18"/>
  <c r="W62" i="18"/>
  <c r="Y54" i="18"/>
  <c r="X54" i="18"/>
  <c r="Q53" i="18"/>
  <c r="I51" i="18"/>
  <c r="H50" i="18"/>
  <c r="Y47" i="18"/>
  <c r="X47" i="18"/>
  <c r="Q46" i="18"/>
  <c r="J44" i="18"/>
  <c r="I44" i="18"/>
  <c r="Y41" i="18"/>
  <c r="X41" i="18"/>
  <c r="P48" i="18"/>
  <c r="Q40" i="18"/>
  <c r="I38" i="18"/>
  <c r="Q33" i="18"/>
  <c r="I31" i="18"/>
  <c r="Y28" i="18"/>
  <c r="X28" i="18"/>
  <c r="Q27" i="18"/>
  <c r="I25" i="18"/>
  <c r="Y16" i="18"/>
  <c r="X16" i="18"/>
  <c r="Q15" i="18"/>
  <c r="I13" i="18"/>
  <c r="Y10" i="18"/>
  <c r="X10" i="18"/>
  <c r="P8" i="18"/>
  <c r="R129" i="18" s="1"/>
  <c r="Q9" i="18"/>
  <c r="I107" i="18"/>
  <c r="H106" i="18"/>
  <c r="I113" i="18"/>
  <c r="I126" i="18"/>
  <c r="I139" i="18"/>
  <c r="I145" i="18"/>
  <c r="H160" i="18"/>
  <c r="J152" i="18"/>
  <c r="I152" i="18"/>
  <c r="I158" i="18"/>
  <c r="I112" i="18"/>
  <c r="I125" i="18"/>
  <c r="I131" i="18"/>
  <c r="I138" i="18"/>
  <c r="H146" i="18"/>
  <c r="I144" i="18"/>
  <c r="I151" i="18"/>
  <c r="I157" i="18"/>
  <c r="I111" i="18"/>
  <c r="I117" i="18"/>
  <c r="H132" i="18"/>
  <c r="J124" i="18"/>
  <c r="I124" i="18"/>
  <c r="I130" i="18"/>
  <c r="I137" i="18"/>
  <c r="I143" i="18"/>
  <c r="I150" i="18"/>
  <c r="I156" i="18"/>
  <c r="J129" i="18"/>
  <c r="I129" i="18"/>
  <c r="I136" i="18"/>
  <c r="I142" i="18"/>
  <c r="J149" i="18"/>
  <c r="I149" i="18"/>
  <c r="H148" i="18"/>
  <c r="I155" i="18"/>
  <c r="I154" i="18"/>
  <c r="Y156" i="18"/>
  <c r="X156" i="18"/>
  <c r="R137" i="18"/>
  <c r="Q137" i="18"/>
  <c r="Y131" i="18"/>
  <c r="X131" i="18"/>
  <c r="I123" i="18"/>
  <c r="X113" i="18"/>
  <c r="Y113" i="18"/>
  <c r="H118" i="18"/>
  <c r="I110" i="18"/>
  <c r="X100" i="18"/>
  <c r="Y100" i="18"/>
  <c r="Q99" i="18"/>
  <c r="R99" i="18"/>
  <c r="I97" i="18"/>
  <c r="X94" i="18"/>
  <c r="Y94" i="18"/>
  <c r="Q93" i="18"/>
  <c r="P92" i="18"/>
  <c r="R93" i="18"/>
  <c r="X87" i="18"/>
  <c r="Y87" i="18"/>
  <c r="Q86" i="18"/>
  <c r="R86" i="18"/>
  <c r="I84" i="18"/>
  <c r="J84" i="18"/>
  <c r="X81" i="18"/>
  <c r="Y81" i="18"/>
  <c r="Q80" i="18"/>
  <c r="R80" i="18"/>
  <c r="X74" i="18"/>
  <c r="Y74" i="18"/>
  <c r="Q73" i="18"/>
  <c r="R73" i="18"/>
  <c r="I71" i="18"/>
  <c r="X68" i="18"/>
  <c r="W76" i="18"/>
  <c r="Y68" i="18"/>
  <c r="Q67" i="18"/>
  <c r="R67" i="18"/>
  <c r="I65" i="18"/>
  <c r="H64" i="18"/>
  <c r="J65" i="18"/>
  <c r="X61" i="18"/>
  <c r="Y61" i="18"/>
  <c r="Q60" i="18"/>
  <c r="R60" i="18"/>
  <c r="I58" i="18"/>
  <c r="J58" i="18"/>
  <c r="X55" i="18"/>
  <c r="Y55" i="18"/>
  <c r="Q54" i="18"/>
  <c r="P62" i="18"/>
  <c r="R54" i="18"/>
  <c r="I52" i="18"/>
  <c r="Q47" i="18"/>
  <c r="R47" i="18"/>
  <c r="I45" i="18"/>
  <c r="X42" i="18"/>
  <c r="Y42" i="18"/>
  <c r="Q41" i="18"/>
  <c r="R41" i="18"/>
  <c r="I39" i="18"/>
  <c r="I32" i="18"/>
  <c r="X29" i="18"/>
  <c r="Y29" i="18"/>
  <c r="Q28" i="18"/>
  <c r="R28" i="18"/>
  <c r="I26" i="18"/>
  <c r="H34" i="18"/>
  <c r="X23" i="18"/>
  <c r="W22" i="18"/>
  <c r="Y23" i="18"/>
  <c r="I19" i="18"/>
  <c r="X17" i="18"/>
  <c r="Y17" i="18"/>
  <c r="Q16" i="18"/>
  <c r="R16" i="18"/>
  <c r="I14" i="18"/>
  <c r="X11" i="18"/>
  <c r="Y11" i="18"/>
  <c r="Q10" i="18"/>
  <c r="R10" i="18"/>
  <c r="Y150" i="18"/>
  <c r="X150" i="18"/>
  <c r="R136" i="18"/>
  <c r="Q136" i="18"/>
  <c r="Y130" i="18"/>
  <c r="X130" i="18"/>
  <c r="R123" i="18"/>
  <c r="Q123" i="18"/>
  <c r="Y117" i="18"/>
  <c r="X117" i="18"/>
  <c r="I114" i="18"/>
  <c r="R110" i="18"/>
  <c r="Q110" i="18"/>
  <c r="P118" i="18"/>
  <c r="R107" i="18"/>
  <c r="Q107" i="18"/>
  <c r="P106" i="18"/>
  <c r="Y101" i="18"/>
  <c r="X101" i="18"/>
  <c r="R100" i="18"/>
  <c r="Q100" i="18"/>
  <c r="I98" i="18"/>
  <c r="Y95" i="18"/>
  <c r="X95" i="18"/>
  <c r="R94" i="18"/>
  <c r="Q94" i="18"/>
  <c r="Y88" i="18"/>
  <c r="X88" i="18"/>
  <c r="R87" i="18"/>
  <c r="Q87" i="18"/>
  <c r="I85" i="18"/>
  <c r="Y82" i="18"/>
  <c r="X82" i="18"/>
  <c r="W90" i="18"/>
  <c r="R81" i="18"/>
  <c r="Q81" i="18"/>
  <c r="I79" i="18"/>
  <c r="H78" i="18"/>
  <c r="Y75" i="18"/>
  <c r="X75" i="18"/>
  <c r="R74" i="18"/>
  <c r="Q74" i="18"/>
  <c r="I72" i="18"/>
  <c r="Y69" i="18"/>
  <c r="X69" i="18"/>
  <c r="R68" i="18"/>
  <c r="Q68" i="18"/>
  <c r="P76" i="18"/>
  <c r="I66" i="18"/>
  <c r="R61" i="18"/>
  <c r="Q61" i="18"/>
  <c r="I59" i="18"/>
  <c r="Y56" i="18"/>
  <c r="X56" i="18"/>
  <c r="R55" i="18"/>
  <c r="Q55" i="18"/>
  <c r="I53" i="18"/>
  <c r="I46" i="18"/>
  <c r="Y43" i="18"/>
  <c r="X43" i="18"/>
  <c r="R42" i="18"/>
  <c r="Q42" i="18"/>
  <c r="I40" i="18"/>
  <c r="H48" i="18"/>
  <c r="Y37" i="18"/>
  <c r="X37" i="18"/>
  <c r="W36" i="18"/>
  <c r="I33" i="18"/>
  <c r="Y30" i="18"/>
  <c r="X30" i="18"/>
  <c r="R29" i="18"/>
  <c r="Q29" i="18"/>
  <c r="I27" i="18"/>
  <c r="Y24" i="18"/>
  <c r="X24" i="18"/>
  <c r="R23" i="18"/>
  <c r="Q23" i="18"/>
  <c r="P22" i="18"/>
  <c r="R17" i="18"/>
  <c r="Q17" i="18"/>
  <c r="I15" i="18"/>
  <c r="Y12" i="18"/>
  <c r="X12" i="18"/>
  <c r="W20" i="18"/>
  <c r="R11" i="18"/>
  <c r="Q11" i="18"/>
  <c r="I9" i="18"/>
  <c r="H8" i="18"/>
  <c r="J153" i="18"/>
  <c r="I153" i="18"/>
  <c r="R143" i="18"/>
  <c r="Q143" i="18"/>
  <c r="J141" i="18"/>
  <c r="I141" i="18"/>
  <c r="W146" i="18"/>
  <c r="Y138" i="18"/>
  <c r="X138" i="18"/>
  <c r="P132" i="18"/>
  <c r="R124" i="18"/>
  <c r="Q124" i="18"/>
  <c r="J115" i="18"/>
  <c r="I115" i="18"/>
  <c r="R111" i="18"/>
  <c r="Q111" i="18"/>
  <c r="R101" i="18"/>
  <c r="Q101" i="18"/>
  <c r="J99" i="18"/>
  <c r="I99" i="18"/>
  <c r="Y96" i="18"/>
  <c r="X96" i="18"/>
  <c r="W104" i="18"/>
  <c r="R95" i="18"/>
  <c r="Q95" i="18"/>
  <c r="J93" i="18"/>
  <c r="I93" i="18"/>
  <c r="H92" i="18"/>
  <c r="Y89" i="18"/>
  <c r="X89" i="18"/>
  <c r="R88" i="18"/>
  <c r="Q88" i="18"/>
  <c r="J86" i="18"/>
  <c r="I86" i="18"/>
  <c r="Y83" i="18"/>
  <c r="X83" i="18"/>
  <c r="R82" i="18"/>
  <c r="Q82" i="18"/>
  <c r="P90" i="18"/>
  <c r="J80" i="18"/>
  <c r="I80" i="18"/>
  <c r="R75" i="18"/>
  <c r="Q75" i="18"/>
  <c r="J73" i="18"/>
  <c r="I73" i="18"/>
  <c r="Y70" i="18"/>
  <c r="X70" i="18"/>
  <c r="R69" i="18"/>
  <c r="Q69" i="18"/>
  <c r="J67" i="18"/>
  <c r="I67" i="18"/>
  <c r="J60" i="18"/>
  <c r="I60" i="18"/>
  <c r="Y57" i="18"/>
  <c r="X57" i="18"/>
  <c r="R56" i="18"/>
  <c r="Q56" i="18"/>
  <c r="J54" i="18"/>
  <c r="I54" i="18"/>
  <c r="H62" i="18"/>
  <c r="Y51" i="18"/>
  <c r="X51" i="18"/>
  <c r="W50" i="18"/>
  <c r="J47" i="18"/>
  <c r="I47" i="18"/>
  <c r="Y44" i="18"/>
  <c r="X44" i="18"/>
  <c r="R43" i="18"/>
  <c r="Q43" i="18"/>
  <c r="J41" i="18"/>
  <c r="I41" i="18"/>
  <c r="Y38" i="18"/>
  <c r="X38" i="18"/>
  <c r="R37" i="18"/>
  <c r="Q37" i="18"/>
  <c r="P36" i="18"/>
  <c r="Y31" i="18"/>
  <c r="X31" i="18"/>
  <c r="R30" i="18"/>
  <c r="Q30" i="18"/>
  <c r="J28" i="18"/>
  <c r="I28" i="18"/>
  <c r="Y25" i="18"/>
  <c r="X25" i="18"/>
  <c r="R24" i="18"/>
  <c r="Q24" i="18"/>
  <c r="Y18" i="18"/>
  <c r="X18" i="18"/>
  <c r="J16" i="18"/>
  <c r="I16" i="18"/>
  <c r="Y13" i="18"/>
  <c r="X13" i="18"/>
  <c r="P20" i="18"/>
  <c r="R12" i="18"/>
  <c r="Q12" i="18"/>
  <c r="J10" i="18"/>
  <c r="I10" i="18"/>
  <c r="X103" i="18"/>
  <c r="Y103" i="18"/>
  <c r="Y110" i="18"/>
  <c r="X110" i="18"/>
  <c r="W118" i="18"/>
  <c r="Y116" i="18"/>
  <c r="X116" i="18"/>
  <c r="Y123" i="18"/>
  <c r="X123" i="18"/>
  <c r="Y129" i="18"/>
  <c r="X129" i="18"/>
  <c r="Y136" i="18"/>
  <c r="X136" i="18"/>
  <c r="Y142" i="18"/>
  <c r="X142" i="18"/>
  <c r="Y149" i="18"/>
  <c r="X149" i="18"/>
  <c r="W148" i="18"/>
  <c r="Y155" i="18"/>
  <c r="X155" i="18"/>
  <c r="Y102" i="18"/>
  <c r="X102" i="18"/>
  <c r="X109" i="18"/>
  <c r="Y109" i="18"/>
  <c r="X115" i="18"/>
  <c r="Y115" i="18"/>
  <c r="X122" i="18"/>
  <c r="Y122" i="18"/>
  <c r="Y128" i="18"/>
  <c r="X128" i="18"/>
  <c r="Y135" i="18"/>
  <c r="X135" i="18"/>
  <c r="W134" i="18"/>
  <c r="Y141" i="18"/>
  <c r="X141" i="18"/>
  <c r="Y154" i="18"/>
  <c r="X154" i="18"/>
  <c r="Y108" i="18"/>
  <c r="X108" i="18"/>
  <c r="Y114" i="18"/>
  <c r="X114" i="18"/>
  <c r="Y121" i="18"/>
  <c r="X121" i="18"/>
  <c r="W120" i="18"/>
  <c r="X127" i="18"/>
  <c r="Y127" i="18"/>
  <c r="X140" i="18"/>
  <c r="Y140" i="18"/>
  <c r="Y153" i="18"/>
  <c r="X153" i="18"/>
  <c r="Y159" i="18"/>
  <c r="X159" i="18"/>
  <c r="Y126" i="18"/>
  <c r="X126" i="18"/>
  <c r="Y139" i="18"/>
  <c r="X139" i="18"/>
  <c r="Y145" i="18"/>
  <c r="X145" i="18"/>
  <c r="X152" i="18"/>
  <c r="W160" i="18"/>
  <c r="Y152" i="18"/>
  <c r="X158" i="18"/>
  <c r="Y158" i="18"/>
  <c r="Y151" i="18"/>
  <c r="X151" i="18"/>
  <c r="Y157" i="18"/>
  <c r="X157" i="18"/>
  <c r="J159" i="18"/>
  <c r="I159" i="18"/>
  <c r="R142" i="18"/>
  <c r="Q142" i="18"/>
  <c r="J140" i="18"/>
  <c r="I140" i="18"/>
  <c r="R125" i="18"/>
  <c r="Q125" i="18"/>
  <c r="J116" i="18"/>
  <c r="I116" i="18"/>
  <c r="R112" i="18"/>
  <c r="Q112" i="18"/>
  <c r="W106" i="18"/>
  <c r="Y107" i="18"/>
  <c r="X107" i="18"/>
  <c r="R102" i="18"/>
  <c r="Q102" i="18"/>
  <c r="J100" i="18"/>
  <c r="I100" i="18"/>
  <c r="Y97" i="18"/>
  <c r="X97" i="18"/>
  <c r="P104" i="18"/>
  <c r="R96" i="18"/>
  <c r="Q96" i="18"/>
  <c r="J94" i="18"/>
  <c r="I94" i="18"/>
  <c r="R89" i="18"/>
  <c r="Q89" i="18"/>
  <c r="J87" i="18"/>
  <c r="I87" i="18"/>
  <c r="Y84" i="18"/>
  <c r="X84" i="18"/>
  <c r="R83" i="18"/>
  <c r="Q83" i="18"/>
  <c r="J81" i="18"/>
  <c r="I81" i="18"/>
  <c r="J74" i="18"/>
  <c r="I74" i="18"/>
  <c r="Y71" i="18"/>
  <c r="X71" i="18"/>
  <c r="R70" i="18"/>
  <c r="Q70" i="18"/>
  <c r="H76" i="18"/>
  <c r="J68" i="18"/>
  <c r="I68" i="18"/>
  <c r="Y65" i="18"/>
  <c r="X65" i="18"/>
  <c r="W64" i="18"/>
  <c r="J61" i="18"/>
  <c r="I61" i="18"/>
  <c r="Y58" i="18"/>
  <c r="X58" i="18"/>
  <c r="R57" i="18"/>
  <c r="Q57" i="18"/>
  <c r="J55" i="18"/>
  <c r="I55" i="18"/>
  <c r="Y52" i="18"/>
  <c r="X52" i="18"/>
  <c r="R51" i="18"/>
  <c r="Q51" i="18"/>
  <c r="P50" i="18"/>
  <c r="Y45" i="18"/>
  <c r="X45" i="18"/>
  <c r="R44" i="18"/>
  <c r="Q44" i="18"/>
  <c r="J42" i="18"/>
  <c r="I42" i="18"/>
  <c r="Y39" i="18"/>
  <c r="X39" i="18"/>
  <c r="R38" i="18"/>
  <c r="Q38" i="18"/>
  <c r="Y32" i="18"/>
  <c r="X32" i="18"/>
  <c r="R31" i="18"/>
  <c r="Q31" i="18"/>
  <c r="J29" i="18"/>
  <c r="I29" i="18"/>
  <c r="W34" i="18"/>
  <c r="Y26" i="18"/>
  <c r="X26" i="18"/>
  <c r="R25" i="18"/>
  <c r="Q25" i="18"/>
  <c r="J23" i="18"/>
  <c r="I23" i="18"/>
  <c r="H22" i="18"/>
  <c r="Y19" i="18"/>
  <c r="X19" i="18"/>
  <c r="R18" i="18"/>
  <c r="Q18" i="18"/>
  <c r="J17" i="18"/>
  <c r="I17" i="18"/>
  <c r="Y14" i="18"/>
  <c r="X14" i="18"/>
  <c r="R13" i="18"/>
  <c r="Q13" i="18"/>
  <c r="J11" i="18"/>
  <c r="I11" i="18"/>
  <c r="R109" i="18"/>
  <c r="Q109" i="18"/>
  <c r="R115" i="18"/>
  <c r="Q115" i="18"/>
  <c r="R122" i="18"/>
  <c r="Q122" i="18"/>
  <c r="R128" i="18"/>
  <c r="Q128" i="18"/>
  <c r="R135" i="18"/>
  <c r="Q135" i="18"/>
  <c r="P134" i="18"/>
  <c r="R141" i="18"/>
  <c r="Q141" i="18"/>
  <c r="R154" i="18"/>
  <c r="Q154" i="18"/>
  <c r="Q108" i="18"/>
  <c r="R108" i="18"/>
  <c r="Q114" i="18"/>
  <c r="R114" i="18"/>
  <c r="Q121" i="18"/>
  <c r="P120" i="18"/>
  <c r="R121" i="18"/>
  <c r="R127" i="18"/>
  <c r="Q127" i="18"/>
  <c r="R140" i="18"/>
  <c r="Q140" i="18"/>
  <c r="R153" i="18"/>
  <c r="Q153" i="18"/>
  <c r="R159" i="18"/>
  <c r="Q159" i="18"/>
  <c r="R113" i="18"/>
  <c r="Q113" i="18"/>
  <c r="Q126" i="18"/>
  <c r="R126" i="18"/>
  <c r="Q139" i="18"/>
  <c r="R139" i="18"/>
  <c r="Q145" i="18"/>
  <c r="R145" i="18"/>
  <c r="R152" i="18"/>
  <c r="Q152" i="18"/>
  <c r="P160" i="18"/>
  <c r="R158" i="18"/>
  <c r="Q158" i="18"/>
  <c r="R131" i="18"/>
  <c r="Q131" i="18"/>
  <c r="P146" i="18"/>
  <c r="R138" i="18"/>
  <c r="Q138" i="18"/>
  <c r="R144" i="18"/>
  <c r="Q144" i="18"/>
  <c r="Q151" i="18"/>
  <c r="R151" i="18"/>
  <c r="Q157" i="18"/>
  <c r="R157" i="18"/>
  <c r="R156" i="18"/>
  <c r="Q156" i="18"/>
  <c r="J157" i="16"/>
  <c r="I157" i="16"/>
  <c r="J155" i="16"/>
  <c r="I155" i="16"/>
  <c r="H161" i="16"/>
  <c r="K153" i="16"/>
  <c r="J153" i="16"/>
  <c r="I153" i="16"/>
  <c r="J151" i="16"/>
  <c r="I151" i="16"/>
  <c r="K146" i="16"/>
  <c r="J146" i="16"/>
  <c r="I146" i="16"/>
  <c r="J144" i="16"/>
  <c r="I144" i="16"/>
  <c r="K142" i="16"/>
  <c r="J142" i="16"/>
  <c r="I142" i="16"/>
  <c r="J140" i="16"/>
  <c r="I140" i="16"/>
  <c r="K138" i="16"/>
  <c r="J138" i="16"/>
  <c r="I138" i="16"/>
  <c r="H135" i="16"/>
  <c r="J136" i="16"/>
  <c r="I136" i="16"/>
  <c r="J131" i="16"/>
  <c r="I131" i="16"/>
  <c r="J129" i="16"/>
  <c r="I129" i="16"/>
  <c r="J127" i="16"/>
  <c r="I127" i="16"/>
  <c r="H133" i="16"/>
  <c r="J125" i="16"/>
  <c r="I125" i="16"/>
  <c r="J123" i="16"/>
  <c r="I123" i="16"/>
  <c r="J118" i="16"/>
  <c r="I118" i="16"/>
  <c r="J116" i="16"/>
  <c r="I116" i="16"/>
  <c r="J114" i="16"/>
  <c r="I114" i="16"/>
  <c r="J112" i="16"/>
  <c r="I112" i="16"/>
  <c r="J110" i="16"/>
  <c r="I110" i="16"/>
  <c r="H107" i="16"/>
  <c r="J108" i="16"/>
  <c r="I108" i="16"/>
  <c r="K103" i="16"/>
  <c r="J103" i="16"/>
  <c r="I103" i="16"/>
  <c r="J101" i="16"/>
  <c r="I101" i="16"/>
  <c r="K99" i="16"/>
  <c r="J99" i="16"/>
  <c r="I99" i="16"/>
  <c r="H105" i="16"/>
  <c r="J97" i="16"/>
  <c r="I97" i="16"/>
  <c r="J95" i="16"/>
  <c r="I95" i="16"/>
  <c r="J90" i="16"/>
  <c r="I90" i="16"/>
  <c r="J88" i="16"/>
  <c r="I88" i="16"/>
  <c r="J86" i="16"/>
  <c r="I86" i="16"/>
  <c r="J84" i="16"/>
  <c r="I84" i="16"/>
  <c r="J82" i="16"/>
  <c r="I82" i="16"/>
  <c r="H79" i="16"/>
  <c r="J80" i="16"/>
  <c r="I80" i="16"/>
  <c r="J75" i="16"/>
  <c r="I75" i="16"/>
  <c r="J73" i="16"/>
  <c r="I73" i="16"/>
  <c r="J71" i="16"/>
  <c r="I71" i="16"/>
  <c r="H77" i="16"/>
  <c r="J69" i="16"/>
  <c r="I69" i="16"/>
  <c r="K67" i="16"/>
  <c r="J67" i="16"/>
  <c r="I67" i="16"/>
  <c r="J62" i="16"/>
  <c r="I62" i="16"/>
  <c r="K60" i="16"/>
  <c r="J60" i="16"/>
  <c r="I60" i="16"/>
  <c r="J58" i="16"/>
  <c r="I58" i="16"/>
  <c r="K56" i="16"/>
  <c r="J56" i="16"/>
  <c r="I56" i="16"/>
  <c r="J54" i="16"/>
  <c r="I54" i="16"/>
  <c r="K52" i="16"/>
  <c r="H51" i="16"/>
  <c r="J52" i="16"/>
  <c r="I52" i="16"/>
  <c r="J47" i="16"/>
  <c r="I47" i="16"/>
  <c r="J45" i="16"/>
  <c r="I45" i="16"/>
  <c r="J43" i="16"/>
  <c r="I43" i="16"/>
  <c r="H49" i="16"/>
  <c r="J41" i="16"/>
  <c r="I41" i="16"/>
  <c r="J39" i="16"/>
  <c r="I39" i="16"/>
  <c r="J34" i="16"/>
  <c r="I34" i="16"/>
  <c r="J32" i="16"/>
  <c r="I32" i="16"/>
  <c r="J30" i="16"/>
  <c r="I30" i="16"/>
  <c r="J28" i="16"/>
  <c r="I28" i="16"/>
  <c r="J26" i="16"/>
  <c r="I26" i="16"/>
  <c r="H23" i="16"/>
  <c r="J24" i="16"/>
  <c r="I24" i="16"/>
  <c r="W19" i="16"/>
  <c r="V19" i="16"/>
  <c r="U19" i="16"/>
  <c r="W18" i="16"/>
  <c r="V18" i="16"/>
  <c r="U18" i="16"/>
  <c r="I44" i="21"/>
  <c r="H44" i="21"/>
  <c r="I160" i="21"/>
  <c r="H160" i="21"/>
  <c r="I63" i="21"/>
  <c r="H63" i="21"/>
  <c r="I83" i="21"/>
  <c r="H83" i="21"/>
  <c r="I102" i="21"/>
  <c r="H102" i="21"/>
  <c r="I122" i="21"/>
  <c r="H122" i="21"/>
  <c r="I16" i="21"/>
  <c r="H16" i="21"/>
  <c r="G36" i="21"/>
  <c r="I28" i="21"/>
  <c r="H28" i="21"/>
  <c r="I47" i="21"/>
  <c r="H47" i="21"/>
  <c r="I67" i="21"/>
  <c r="H67" i="21"/>
  <c r="I86" i="21"/>
  <c r="H86" i="21"/>
  <c r="I105" i="21"/>
  <c r="H105" i="21"/>
  <c r="I125" i="21"/>
  <c r="H125" i="21"/>
  <c r="I144" i="21"/>
  <c r="H144" i="21"/>
  <c r="I31" i="21"/>
  <c r="H31" i="21"/>
  <c r="G78" i="21"/>
  <c r="I70" i="21"/>
  <c r="H70" i="21"/>
  <c r="I89" i="21"/>
  <c r="H89" i="21"/>
  <c r="I109" i="21"/>
  <c r="H109" i="21"/>
  <c r="I128" i="21"/>
  <c r="H128" i="21"/>
  <c r="I147" i="21"/>
  <c r="H147" i="21"/>
  <c r="I10" i="21"/>
  <c r="H10" i="21"/>
  <c r="I19" i="21"/>
  <c r="H19" i="21"/>
  <c r="I34" i="21"/>
  <c r="H34" i="21"/>
  <c r="I54" i="21"/>
  <c r="H54" i="21"/>
  <c r="I73" i="21"/>
  <c r="H73" i="21"/>
  <c r="G120" i="21"/>
  <c r="I112" i="21"/>
  <c r="H112" i="21"/>
  <c r="I131" i="21"/>
  <c r="H131" i="21"/>
  <c r="I151" i="21"/>
  <c r="H151" i="21"/>
  <c r="I38" i="21"/>
  <c r="H38" i="21"/>
  <c r="I57" i="21"/>
  <c r="H57" i="21"/>
  <c r="I76" i="21"/>
  <c r="H76" i="21"/>
  <c r="I96" i="21"/>
  <c r="H96" i="21"/>
  <c r="I115" i="21"/>
  <c r="H115" i="21"/>
  <c r="G162" i="21"/>
  <c r="I154" i="21"/>
  <c r="H154" i="21"/>
  <c r="I13" i="21"/>
  <c r="H13" i="21"/>
  <c r="I41" i="21"/>
  <c r="H41" i="21"/>
  <c r="I60" i="21"/>
  <c r="H60" i="21"/>
  <c r="I80" i="21"/>
  <c r="H80" i="21"/>
  <c r="I99" i="21"/>
  <c r="H99" i="21"/>
  <c r="I118" i="21"/>
  <c r="H118" i="21"/>
  <c r="I138" i="21"/>
  <c r="H138" i="21"/>
  <c r="I157" i="21"/>
  <c r="H157" i="21"/>
  <c r="H12" i="21"/>
  <c r="I12" i="21"/>
  <c r="H15" i="21"/>
  <c r="I15" i="21"/>
  <c r="H18" i="21"/>
  <c r="I18" i="21"/>
  <c r="H21" i="21"/>
  <c r="I21" i="21"/>
  <c r="H26" i="21"/>
  <c r="I26" i="21"/>
  <c r="H32" i="21"/>
  <c r="I32" i="21"/>
  <c r="H39" i="21"/>
  <c r="I39" i="21"/>
  <c r="H45" i="21"/>
  <c r="I45" i="21"/>
  <c r="H52" i="21"/>
  <c r="I52" i="21"/>
  <c r="H58" i="21"/>
  <c r="I58" i="21"/>
  <c r="H71" i="21"/>
  <c r="I71" i="21"/>
  <c r="H77" i="21"/>
  <c r="I77" i="21"/>
  <c r="H84" i="21"/>
  <c r="G92" i="21"/>
  <c r="I84" i="21"/>
  <c r="H90" i="21"/>
  <c r="I90" i="21"/>
  <c r="H97" i="21"/>
  <c r="I97" i="21"/>
  <c r="H103" i="21"/>
  <c r="I103" i="21"/>
  <c r="H110" i="21"/>
  <c r="I110" i="21"/>
  <c r="H116" i="21"/>
  <c r="I116" i="21"/>
  <c r="H123" i="21"/>
  <c r="I123" i="21"/>
  <c r="H129" i="21"/>
  <c r="I129" i="21"/>
  <c r="H136" i="21"/>
  <c r="I136" i="21"/>
  <c r="H142" i="21"/>
  <c r="I142" i="21"/>
  <c r="H155" i="21"/>
  <c r="I155" i="21"/>
  <c r="H161" i="21"/>
  <c r="I161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G106" i="21"/>
  <c r="I98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H29" i="21"/>
  <c r="I29" i="21"/>
  <c r="H35" i="21"/>
  <c r="I35" i="21"/>
  <c r="H42" i="21"/>
  <c r="G50" i="21"/>
  <c r="I42" i="21"/>
  <c r="H48" i="21"/>
  <c r="I48" i="21"/>
  <c r="H55" i="21"/>
  <c r="I55" i="21"/>
  <c r="H61" i="21"/>
  <c r="I61" i="21"/>
  <c r="H68" i="21"/>
  <c r="I68" i="21"/>
  <c r="H74" i="21"/>
  <c r="I74" i="21"/>
  <c r="H81" i="21"/>
  <c r="I81" i="21"/>
  <c r="H87" i="21"/>
  <c r="I87" i="21"/>
  <c r="H94" i="21"/>
  <c r="I94" i="21"/>
  <c r="H100" i="21"/>
  <c r="I100" i="21"/>
  <c r="H113" i="21"/>
  <c r="I113" i="21"/>
  <c r="H119" i="21"/>
  <c r="I119" i="21"/>
  <c r="H126" i="21"/>
  <c r="G134" i="21"/>
  <c r="I126" i="21"/>
  <c r="H132" i="21"/>
  <c r="I132" i="21"/>
  <c r="H139" i="21"/>
  <c r="I139" i="21"/>
  <c r="H145" i="21"/>
  <c r="I145" i="21"/>
  <c r="H152" i="21"/>
  <c r="I152" i="21"/>
  <c r="H158" i="21"/>
  <c r="I158" i="21"/>
  <c r="I11" i="21"/>
  <c r="H11" i="21"/>
  <c r="I14" i="21"/>
  <c r="G22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Q111" i="19"/>
  <c r="P111" i="19"/>
  <c r="R111" i="19"/>
  <c r="O119" i="19"/>
  <c r="I31" i="17"/>
  <c r="K31" i="17"/>
  <c r="J31" i="17"/>
  <c r="I29" i="17"/>
  <c r="K29" i="17"/>
  <c r="J29" i="17"/>
  <c r="H35" i="17"/>
  <c r="I27" i="17"/>
  <c r="K27" i="17"/>
  <c r="J27" i="17"/>
  <c r="I25" i="17"/>
  <c r="K25" i="17"/>
  <c r="J25" i="17"/>
  <c r="I20" i="17"/>
  <c r="K20" i="17"/>
  <c r="J20" i="17"/>
  <c r="I19" i="17"/>
  <c r="K19" i="17"/>
  <c r="J19" i="17"/>
  <c r="K34" i="17"/>
  <c r="J34" i="17"/>
  <c r="I34" i="17"/>
  <c r="K39" i="17"/>
  <c r="J39" i="17"/>
  <c r="I39" i="17"/>
  <c r="K41" i="17"/>
  <c r="J41" i="17"/>
  <c r="I41" i="17"/>
  <c r="H49" i="17"/>
  <c r="K43" i="17"/>
  <c r="J43" i="17"/>
  <c r="I43" i="17"/>
  <c r="K45" i="17"/>
  <c r="J45" i="17"/>
  <c r="I45" i="17"/>
  <c r="K47" i="17"/>
  <c r="J47" i="17"/>
  <c r="I47" i="17"/>
  <c r="K52" i="17"/>
  <c r="H51" i="17"/>
  <c r="J52" i="17"/>
  <c r="I52" i="17"/>
  <c r="K54" i="17"/>
  <c r="J54" i="17"/>
  <c r="I54" i="17"/>
  <c r="K56" i="17"/>
  <c r="J56" i="17"/>
  <c r="I56" i="17"/>
  <c r="K58" i="17"/>
  <c r="J58" i="17"/>
  <c r="I58" i="17"/>
  <c r="K60" i="17"/>
  <c r="J60" i="17"/>
  <c r="I60" i="17"/>
  <c r="K62" i="17"/>
  <c r="J62" i="17"/>
  <c r="I62" i="17"/>
  <c r="K67" i="17"/>
  <c r="J67" i="17"/>
  <c r="I67" i="17"/>
  <c r="K69" i="17"/>
  <c r="J69" i="17"/>
  <c r="I69" i="17"/>
  <c r="H77" i="17"/>
  <c r="K71" i="17"/>
  <c r="J71" i="17"/>
  <c r="I71" i="17"/>
  <c r="K73" i="17"/>
  <c r="J73" i="17"/>
  <c r="I73" i="17"/>
  <c r="K75" i="17"/>
  <c r="J75" i="17"/>
  <c r="I75" i="17"/>
  <c r="K80" i="17"/>
  <c r="H79" i="17"/>
  <c r="J80" i="17"/>
  <c r="I80" i="17"/>
  <c r="K82" i="17"/>
  <c r="J82" i="17"/>
  <c r="I82" i="17"/>
  <c r="K84" i="17"/>
  <c r="J84" i="17"/>
  <c r="I84" i="17"/>
  <c r="K86" i="17"/>
  <c r="J86" i="17"/>
  <c r="I86" i="17"/>
  <c r="K88" i="17"/>
  <c r="J88" i="17"/>
  <c r="I88" i="17"/>
  <c r="K90" i="17"/>
  <c r="J90" i="17"/>
  <c r="I90" i="17"/>
  <c r="K95" i="17"/>
  <c r="J95" i="17"/>
  <c r="I95" i="17"/>
  <c r="K97" i="17"/>
  <c r="J97" i="17"/>
  <c r="I97" i="17"/>
  <c r="H105" i="17"/>
  <c r="K99" i="17"/>
  <c r="J99" i="17"/>
  <c r="I99" i="17"/>
  <c r="K101" i="17"/>
  <c r="J101" i="17"/>
  <c r="I101" i="17"/>
  <c r="K103" i="17"/>
  <c r="J103" i="17"/>
  <c r="I103" i="17"/>
  <c r="K108" i="17"/>
  <c r="H107" i="17"/>
  <c r="J108" i="17"/>
  <c r="I108" i="17"/>
  <c r="K110" i="17"/>
  <c r="J110" i="17"/>
  <c r="I110" i="17"/>
  <c r="K112" i="17"/>
  <c r="J112" i="17"/>
  <c r="I112" i="17"/>
  <c r="K114" i="17"/>
  <c r="J114" i="17"/>
  <c r="I114" i="17"/>
  <c r="K116" i="17"/>
  <c r="J116" i="17"/>
  <c r="I116" i="17"/>
  <c r="K118" i="17"/>
  <c r="J118" i="17"/>
  <c r="I118" i="17"/>
  <c r="K123" i="17"/>
  <c r="J123" i="17"/>
  <c r="I123" i="17"/>
  <c r="K125" i="17"/>
  <c r="J125" i="17"/>
  <c r="I125" i="17"/>
  <c r="H133" i="17"/>
  <c r="K127" i="17"/>
  <c r="J127" i="17"/>
  <c r="I127" i="17"/>
  <c r="K129" i="17"/>
  <c r="J129" i="17"/>
  <c r="I129" i="17"/>
  <c r="K131" i="17"/>
  <c r="J131" i="17"/>
  <c r="I131" i="17"/>
  <c r="K136" i="17"/>
  <c r="H135" i="17"/>
  <c r="J136" i="17"/>
  <c r="I136" i="17"/>
  <c r="K138" i="17"/>
  <c r="J138" i="17"/>
  <c r="I138" i="17"/>
  <c r="K140" i="17"/>
  <c r="J140" i="17"/>
  <c r="I140" i="17"/>
  <c r="K142" i="17"/>
  <c r="J142" i="17"/>
  <c r="I142" i="17"/>
  <c r="K144" i="17"/>
  <c r="J144" i="17"/>
  <c r="I144" i="17"/>
  <c r="K146" i="17"/>
  <c r="J146" i="17"/>
  <c r="I146" i="17"/>
  <c r="K151" i="17"/>
  <c r="J151" i="17"/>
  <c r="I151" i="17"/>
  <c r="K153" i="17"/>
  <c r="J153" i="17"/>
  <c r="I153" i="17"/>
  <c r="H161" i="17"/>
  <c r="K155" i="17"/>
  <c r="J155" i="17"/>
  <c r="I155" i="17"/>
  <c r="K157" i="17"/>
  <c r="J157" i="17"/>
  <c r="I157" i="17"/>
  <c r="K159" i="17"/>
  <c r="J159" i="17"/>
  <c r="I159" i="17"/>
  <c r="I38" i="17"/>
  <c r="K38" i="17"/>
  <c r="H37" i="17"/>
  <c r="J38" i="17"/>
  <c r="I40" i="17"/>
  <c r="K40" i="17"/>
  <c r="J40" i="17"/>
  <c r="I42" i="17"/>
  <c r="K42" i="17"/>
  <c r="J42" i="17"/>
  <c r="I44" i="17"/>
  <c r="K44" i="17"/>
  <c r="J44" i="17"/>
  <c r="I46" i="17"/>
  <c r="K46" i="17"/>
  <c r="J46" i="17"/>
  <c r="I48" i="17"/>
  <c r="K48" i="17"/>
  <c r="J48" i="17"/>
  <c r="I53" i="17"/>
  <c r="K53" i="17"/>
  <c r="J53" i="17"/>
  <c r="I55" i="17"/>
  <c r="H63" i="17"/>
  <c r="K55" i="17"/>
  <c r="J55" i="17"/>
  <c r="I57" i="17"/>
  <c r="K57" i="17"/>
  <c r="J57" i="17"/>
  <c r="I59" i="17"/>
  <c r="K59" i="17"/>
  <c r="J59" i="17"/>
  <c r="I61" i="17"/>
  <c r="K61" i="17"/>
  <c r="J61" i="17"/>
  <c r="I66" i="17"/>
  <c r="K66" i="17"/>
  <c r="H65" i="17"/>
  <c r="J66" i="17"/>
  <c r="I68" i="17"/>
  <c r="K68" i="17"/>
  <c r="J68" i="17"/>
  <c r="I70" i="17"/>
  <c r="K70" i="17"/>
  <c r="J70" i="17"/>
  <c r="I72" i="17"/>
  <c r="K72" i="17"/>
  <c r="J72" i="17"/>
  <c r="I74" i="17"/>
  <c r="K74" i="17"/>
  <c r="J74" i="17"/>
  <c r="I76" i="17"/>
  <c r="K76" i="17"/>
  <c r="J76" i="17"/>
  <c r="I81" i="17"/>
  <c r="K81" i="17"/>
  <c r="J81" i="17"/>
  <c r="I83" i="17"/>
  <c r="H91" i="17"/>
  <c r="K83" i="17"/>
  <c r="J83" i="17"/>
  <c r="I85" i="17"/>
  <c r="K85" i="17"/>
  <c r="J85" i="17"/>
  <c r="I87" i="17"/>
  <c r="K87" i="17"/>
  <c r="J87" i="17"/>
  <c r="I89" i="17"/>
  <c r="K89" i="17"/>
  <c r="J89" i="17"/>
  <c r="I94" i="17"/>
  <c r="K94" i="17"/>
  <c r="H93" i="17"/>
  <c r="J94" i="17"/>
  <c r="I96" i="17"/>
  <c r="K96" i="17"/>
  <c r="J96" i="17"/>
  <c r="I98" i="17"/>
  <c r="K98" i="17"/>
  <c r="J98" i="17"/>
  <c r="I100" i="17"/>
  <c r="K100" i="17"/>
  <c r="J100" i="17"/>
  <c r="I102" i="17"/>
  <c r="K102" i="17"/>
  <c r="J102" i="17"/>
  <c r="I104" i="17"/>
  <c r="K104" i="17"/>
  <c r="J104" i="17"/>
  <c r="I109" i="17"/>
  <c r="K109" i="17"/>
  <c r="J109" i="17"/>
  <c r="I111" i="17"/>
  <c r="H119" i="17"/>
  <c r="K111" i="17"/>
  <c r="J111" i="17"/>
  <c r="I113" i="17"/>
  <c r="K113" i="17"/>
  <c r="J113" i="17"/>
  <c r="I115" i="17"/>
  <c r="K115" i="17"/>
  <c r="J115" i="17"/>
  <c r="I117" i="17"/>
  <c r="K117" i="17"/>
  <c r="J117" i="17"/>
  <c r="I122" i="17"/>
  <c r="K122" i="17"/>
  <c r="H121" i="17"/>
  <c r="J122" i="17"/>
  <c r="I124" i="17"/>
  <c r="K124" i="17"/>
  <c r="J124" i="17"/>
  <c r="I126" i="17"/>
  <c r="K126" i="17"/>
  <c r="J126" i="17"/>
  <c r="I128" i="17"/>
  <c r="K128" i="17"/>
  <c r="J128" i="17"/>
  <c r="I130" i="17"/>
  <c r="K130" i="17"/>
  <c r="J130" i="17"/>
  <c r="I132" i="17"/>
  <c r="K132" i="17"/>
  <c r="J132" i="17"/>
  <c r="I137" i="17"/>
  <c r="K137" i="17"/>
  <c r="J137" i="17"/>
  <c r="I139" i="17"/>
  <c r="H147" i="17"/>
  <c r="K139" i="17"/>
  <c r="J139" i="17"/>
  <c r="I141" i="17"/>
  <c r="K141" i="17"/>
  <c r="J141" i="17"/>
  <c r="I143" i="17"/>
  <c r="K143" i="17"/>
  <c r="J143" i="17"/>
  <c r="I145" i="17"/>
  <c r="K145" i="17"/>
  <c r="J145" i="17"/>
  <c r="I150" i="17"/>
  <c r="K150" i="17"/>
  <c r="H149" i="17"/>
  <c r="J150" i="17"/>
  <c r="I152" i="17"/>
  <c r="K152" i="17"/>
  <c r="J152" i="17"/>
  <c r="I154" i="17"/>
  <c r="K154" i="17"/>
  <c r="J154" i="17"/>
  <c r="I156" i="17"/>
  <c r="K156" i="17"/>
  <c r="J156" i="17"/>
  <c r="I158" i="17"/>
  <c r="K158" i="17"/>
  <c r="J158" i="17"/>
  <c r="I160" i="17"/>
  <c r="K160" i="17"/>
  <c r="J160" i="17"/>
  <c r="W16" i="15"/>
  <c r="Y16" i="15"/>
  <c r="X16" i="15"/>
  <c r="W13" i="15"/>
  <c r="Y13" i="15"/>
  <c r="X13" i="15"/>
  <c r="V21" i="15"/>
  <c r="W10" i="15"/>
  <c r="Y10" i="15"/>
  <c r="X10" i="15"/>
  <c r="Q157" i="19"/>
  <c r="P157" i="19"/>
  <c r="Q128" i="19"/>
  <c r="P128" i="19"/>
  <c r="R128" i="19"/>
  <c r="Q108" i="19"/>
  <c r="P108" i="19"/>
  <c r="O107" i="19"/>
  <c r="Q88" i="19"/>
  <c r="P88" i="19"/>
  <c r="K18" i="16"/>
  <c r="I18" i="16"/>
  <c r="J17" i="16"/>
  <c r="I17" i="16"/>
  <c r="K17" i="16"/>
  <c r="J16" i="16"/>
  <c r="I16" i="16"/>
  <c r="J15" i="16"/>
  <c r="I15" i="16"/>
  <c r="K15" i="16"/>
  <c r="J14" i="16"/>
  <c r="I14" i="16"/>
  <c r="J13" i="16"/>
  <c r="I13" i="16"/>
  <c r="H21" i="16"/>
  <c r="K13" i="16"/>
  <c r="J12" i="16"/>
  <c r="I12" i="16"/>
  <c r="J11" i="16"/>
  <c r="I11" i="16"/>
  <c r="K11" i="16"/>
  <c r="J10" i="16"/>
  <c r="I10" i="16"/>
  <c r="H9" i="16"/>
  <c r="K159" i="16" s="1"/>
  <c r="K10" i="16"/>
  <c r="X19" i="15"/>
  <c r="W19" i="15"/>
  <c r="Y19" i="15"/>
  <c r="Q124" i="19"/>
  <c r="P124" i="19"/>
  <c r="Q104" i="19"/>
  <c r="P104" i="19"/>
  <c r="Q85" i="19"/>
  <c r="P85" i="19"/>
  <c r="R11" i="19"/>
  <c r="Q11" i="19"/>
  <c r="P11" i="19"/>
  <c r="Q14" i="19"/>
  <c r="P14" i="19"/>
  <c r="R17" i="19"/>
  <c r="Q17" i="19"/>
  <c r="P17" i="19"/>
  <c r="Q86" i="19"/>
  <c r="P86" i="19"/>
  <c r="Q89" i="19"/>
  <c r="P89" i="19"/>
  <c r="R89" i="19"/>
  <c r="Q96" i="19"/>
  <c r="P96" i="19"/>
  <c r="Q99" i="19"/>
  <c r="P99" i="19"/>
  <c r="R99" i="19"/>
  <c r="Q102" i="19"/>
  <c r="P102" i="19"/>
  <c r="Q109" i="19"/>
  <c r="P109" i="19"/>
  <c r="R109" i="19"/>
  <c r="Q112" i="19"/>
  <c r="P112" i="19"/>
  <c r="Q115" i="19"/>
  <c r="P115" i="19"/>
  <c r="R115" i="19"/>
  <c r="Q118" i="19"/>
  <c r="P118" i="19"/>
  <c r="Q122" i="19"/>
  <c r="P122" i="19"/>
  <c r="R122" i="19"/>
  <c r="O121" i="19"/>
  <c r="Q125" i="19"/>
  <c r="P125" i="19"/>
  <c r="O133" i="19"/>
  <c r="R125" i="19"/>
  <c r="Q144" i="19"/>
  <c r="P144" i="19"/>
  <c r="R144" i="19"/>
  <c r="Q154" i="19"/>
  <c r="P154" i="19"/>
  <c r="R154" i="19"/>
  <c r="R10" i="19"/>
  <c r="Q10" i="19"/>
  <c r="P10" i="19"/>
  <c r="O9" i="19"/>
  <c r="O21" i="19"/>
  <c r="R13" i="19"/>
  <c r="Q13" i="19"/>
  <c r="P13" i="19"/>
  <c r="R16" i="19"/>
  <c r="Q16" i="19"/>
  <c r="P16" i="19"/>
  <c r="Q84" i="19"/>
  <c r="P84" i="19"/>
  <c r="R84" i="19"/>
  <c r="Q87" i="19"/>
  <c r="P87" i="19"/>
  <c r="R87" i="19"/>
  <c r="Q90" i="19"/>
  <c r="P90" i="19"/>
  <c r="R90" i="19"/>
  <c r="Q94" i="19"/>
  <c r="P94" i="19"/>
  <c r="R94" i="19"/>
  <c r="O93" i="19"/>
  <c r="Q97" i="19"/>
  <c r="P97" i="19"/>
  <c r="R97" i="19"/>
  <c r="O105" i="19"/>
  <c r="Q100" i="19"/>
  <c r="P100" i="19"/>
  <c r="R100" i="19"/>
  <c r="Q103" i="19"/>
  <c r="P103" i="19"/>
  <c r="R103" i="19"/>
  <c r="Q110" i="19"/>
  <c r="P110" i="19"/>
  <c r="R110" i="19"/>
  <c r="Q113" i="19"/>
  <c r="P113" i="19"/>
  <c r="R113" i="19"/>
  <c r="Q116" i="19"/>
  <c r="P116" i="19"/>
  <c r="R116" i="19"/>
  <c r="Q123" i="19"/>
  <c r="P123" i="19"/>
  <c r="R123" i="19"/>
  <c r="Q131" i="19"/>
  <c r="P131" i="19"/>
  <c r="R131" i="19"/>
  <c r="Q141" i="19"/>
  <c r="P141" i="19"/>
  <c r="R141" i="19"/>
  <c r="Q151" i="19"/>
  <c r="P151" i="19"/>
  <c r="R151" i="19"/>
  <c r="Q160" i="19"/>
  <c r="P160" i="19"/>
  <c r="R160" i="19"/>
  <c r="R12" i="19"/>
  <c r="Q12" i="19"/>
  <c r="P12" i="19"/>
  <c r="R15" i="19"/>
  <c r="Q15" i="19"/>
  <c r="P15" i="19"/>
  <c r="P81" i="19"/>
  <c r="R81" i="19"/>
  <c r="Q81" i="19"/>
  <c r="Q82" i="19"/>
  <c r="P82" i="19"/>
  <c r="R82" i="19"/>
  <c r="Q126" i="19"/>
  <c r="P126" i="19"/>
  <c r="R126" i="19"/>
  <c r="Q129" i="19"/>
  <c r="P129" i="19"/>
  <c r="R129" i="19"/>
  <c r="Q132" i="19"/>
  <c r="P132" i="19"/>
  <c r="R132" i="19"/>
  <c r="Q136" i="19"/>
  <c r="P136" i="19"/>
  <c r="R136" i="19"/>
  <c r="O135" i="19"/>
  <c r="Q139" i="19"/>
  <c r="P139" i="19"/>
  <c r="R139" i="19"/>
  <c r="O147" i="19"/>
  <c r="Q142" i="19"/>
  <c r="P142" i="19"/>
  <c r="R142" i="19"/>
  <c r="Q145" i="19"/>
  <c r="P145" i="19"/>
  <c r="R145" i="19"/>
  <c r="Q152" i="19"/>
  <c r="P152" i="19"/>
  <c r="R152" i="19"/>
  <c r="Q155" i="19"/>
  <c r="P155" i="19"/>
  <c r="R155" i="19"/>
  <c r="Q158" i="19"/>
  <c r="P158" i="19"/>
  <c r="R158" i="19"/>
  <c r="Q127" i="19"/>
  <c r="P127" i="19"/>
  <c r="R127" i="19"/>
  <c r="Q130" i="19"/>
  <c r="P130" i="19"/>
  <c r="R130" i="19"/>
  <c r="Q137" i="19"/>
  <c r="P137" i="19"/>
  <c r="R137" i="19"/>
  <c r="Q140" i="19"/>
  <c r="P140" i="19"/>
  <c r="R140" i="19"/>
  <c r="Q143" i="19"/>
  <c r="P143" i="19"/>
  <c r="R143" i="19"/>
  <c r="Q146" i="19"/>
  <c r="P146" i="19"/>
  <c r="R146" i="19"/>
  <c r="Q150" i="19"/>
  <c r="P150" i="19"/>
  <c r="R150" i="19"/>
  <c r="O149" i="19"/>
  <c r="Q153" i="19"/>
  <c r="P153" i="19"/>
  <c r="R153" i="19"/>
  <c r="O161" i="19"/>
  <c r="Q156" i="19"/>
  <c r="P156" i="19"/>
  <c r="R156" i="19"/>
  <c r="Q159" i="19"/>
  <c r="P159" i="19"/>
  <c r="R159" i="19"/>
  <c r="N161" i="19"/>
  <c r="N149" i="19"/>
  <c r="N147" i="19"/>
  <c r="N135" i="19"/>
  <c r="N133" i="19"/>
  <c r="N121" i="19"/>
  <c r="N119" i="19"/>
  <c r="N107" i="19"/>
  <c r="N105" i="19"/>
  <c r="N93" i="19"/>
  <c r="N21" i="19"/>
  <c r="N9" i="19"/>
  <c r="N91" i="19"/>
  <c r="N79" i="19"/>
  <c r="N77" i="19"/>
  <c r="N65" i="19"/>
  <c r="N63" i="19"/>
  <c r="N51" i="19"/>
  <c r="N49" i="19"/>
  <c r="N37" i="19"/>
  <c r="N35" i="19"/>
  <c r="N23" i="19"/>
  <c r="M7" i="19"/>
  <c r="R18" i="19"/>
  <c r="Q18" i="19"/>
  <c r="P18" i="19"/>
  <c r="R19" i="19"/>
  <c r="Q19" i="19"/>
  <c r="P19" i="19"/>
  <c r="R20" i="19"/>
  <c r="Q20" i="19"/>
  <c r="P20" i="19"/>
  <c r="O23" i="19"/>
  <c r="R24" i="19"/>
  <c r="Q24" i="19"/>
  <c r="P24" i="19"/>
  <c r="R25" i="19"/>
  <c r="Q25" i="19"/>
  <c r="P25" i="19"/>
  <c r="R26" i="19"/>
  <c r="Q26" i="19"/>
  <c r="P26" i="19"/>
  <c r="O35" i="19"/>
  <c r="R27" i="19"/>
  <c r="Q27" i="19"/>
  <c r="P27" i="19"/>
  <c r="R28" i="19"/>
  <c r="Q28" i="19"/>
  <c r="P28" i="19"/>
  <c r="R29" i="19"/>
  <c r="Q29" i="19"/>
  <c r="P29" i="19"/>
  <c r="R30" i="19"/>
  <c r="Q30" i="19"/>
  <c r="P30" i="19"/>
  <c r="R31" i="19"/>
  <c r="Q31" i="19"/>
  <c r="P31" i="19"/>
  <c r="R32" i="19"/>
  <c r="Q32" i="19"/>
  <c r="P32" i="19"/>
  <c r="R33" i="19"/>
  <c r="Q33" i="19"/>
  <c r="P33" i="19"/>
  <c r="R34" i="19"/>
  <c r="Q34" i="19"/>
  <c r="P34" i="19"/>
  <c r="O37" i="19"/>
  <c r="R38" i="19"/>
  <c r="Q38" i="19"/>
  <c r="P38" i="19"/>
  <c r="R39" i="19"/>
  <c r="Q39" i="19"/>
  <c r="P39" i="19"/>
  <c r="R40" i="19"/>
  <c r="Q40" i="19"/>
  <c r="P40" i="19"/>
  <c r="O49" i="19"/>
  <c r="R41" i="19"/>
  <c r="Q41" i="19"/>
  <c r="P41" i="19"/>
  <c r="R42" i="19"/>
  <c r="Q42" i="19"/>
  <c r="P42" i="19"/>
  <c r="R43" i="19"/>
  <c r="Q43" i="19"/>
  <c r="P43" i="19"/>
  <c r="R44" i="19"/>
  <c r="Q44" i="19"/>
  <c r="P44" i="19"/>
  <c r="R45" i="19"/>
  <c r="Q45" i="19"/>
  <c r="P45" i="19"/>
  <c r="R46" i="19"/>
  <c r="Q46" i="19"/>
  <c r="P46" i="19"/>
  <c r="R47" i="19"/>
  <c r="Q47" i="19"/>
  <c r="P47" i="19"/>
  <c r="R48" i="19"/>
  <c r="Q48" i="19"/>
  <c r="P48" i="19"/>
  <c r="O51" i="19"/>
  <c r="R52" i="19"/>
  <c r="Q52" i="19"/>
  <c r="P52" i="19"/>
  <c r="R53" i="19"/>
  <c r="Q53" i="19"/>
  <c r="P53" i="19"/>
  <c r="R54" i="19"/>
  <c r="Q54" i="19"/>
  <c r="P54" i="19"/>
  <c r="O63" i="19"/>
  <c r="R55" i="19"/>
  <c r="Q55" i="19"/>
  <c r="P55" i="19"/>
  <c r="R56" i="19"/>
  <c r="Q56" i="19"/>
  <c r="P56" i="19"/>
  <c r="R57" i="19"/>
  <c r="Q57" i="19"/>
  <c r="P57" i="19"/>
  <c r="R58" i="19"/>
  <c r="Q58" i="19"/>
  <c r="P58" i="19"/>
  <c r="R59" i="19"/>
  <c r="Q59" i="19"/>
  <c r="P59" i="19"/>
  <c r="R60" i="19"/>
  <c r="Q60" i="19"/>
  <c r="P60" i="19"/>
  <c r="R61" i="19"/>
  <c r="Q61" i="19"/>
  <c r="P61" i="19"/>
  <c r="R62" i="19"/>
  <c r="Q62" i="19"/>
  <c r="P62" i="19"/>
  <c r="O65" i="19"/>
  <c r="R66" i="19"/>
  <c r="Q66" i="19"/>
  <c r="P66" i="19"/>
  <c r="R67" i="19"/>
  <c r="Q67" i="19"/>
  <c r="P67" i="19"/>
  <c r="R68" i="19"/>
  <c r="Q68" i="19"/>
  <c r="P68" i="19"/>
  <c r="O77" i="19"/>
  <c r="R69" i="19"/>
  <c r="Q69" i="19"/>
  <c r="P69" i="19"/>
  <c r="R70" i="19"/>
  <c r="Q70" i="19"/>
  <c r="P70" i="19"/>
  <c r="R71" i="19"/>
  <c r="Q71" i="19"/>
  <c r="P71" i="19"/>
  <c r="R72" i="19"/>
  <c r="Q72" i="19"/>
  <c r="P72" i="19"/>
  <c r="R73" i="19"/>
  <c r="Q73" i="19"/>
  <c r="P73" i="19"/>
  <c r="R74" i="19"/>
  <c r="Q74" i="19"/>
  <c r="P74" i="19"/>
  <c r="R75" i="19"/>
  <c r="Q75" i="19"/>
  <c r="P75" i="19"/>
  <c r="R76" i="19"/>
  <c r="Q76" i="19"/>
  <c r="P76" i="19"/>
  <c r="P80" i="19"/>
  <c r="O79" i="19"/>
  <c r="R80" i="19"/>
  <c r="Q80" i="19"/>
  <c r="Q83" i="19"/>
  <c r="P83" i="19"/>
  <c r="R83" i="19"/>
  <c r="O91" i="19"/>
  <c r="V17" i="17"/>
  <c r="U17" i="17"/>
  <c r="V16" i="17"/>
  <c r="U16" i="17"/>
  <c r="V15" i="17"/>
  <c r="U15" i="17"/>
  <c r="V14" i="17"/>
  <c r="U14" i="17"/>
  <c r="V13" i="17"/>
  <c r="U13" i="17"/>
  <c r="T21" i="17"/>
  <c r="W12" i="17"/>
  <c r="V12" i="17"/>
  <c r="U12" i="17"/>
  <c r="V11" i="17"/>
  <c r="U11" i="17"/>
  <c r="W10" i="17"/>
  <c r="V10" i="17"/>
  <c r="U10" i="17"/>
  <c r="T9" i="17"/>
  <c r="W16" i="17" s="1"/>
  <c r="K160" i="16"/>
  <c r="J160" i="16"/>
  <c r="I160" i="16"/>
  <c r="K158" i="16"/>
  <c r="J158" i="16"/>
  <c r="I158" i="16"/>
  <c r="K156" i="16"/>
  <c r="J156" i="16"/>
  <c r="I156" i="16"/>
  <c r="K154" i="16"/>
  <c r="J154" i="16"/>
  <c r="I154" i="16"/>
  <c r="K152" i="16"/>
  <c r="J152" i="16"/>
  <c r="I152" i="16"/>
  <c r="K150" i="16"/>
  <c r="H149" i="16"/>
  <c r="J150" i="16"/>
  <c r="I150" i="16"/>
  <c r="K145" i="16"/>
  <c r="J145" i="16"/>
  <c r="I145" i="16"/>
  <c r="K143" i="16"/>
  <c r="J143" i="16"/>
  <c r="I143" i="16"/>
  <c r="K141" i="16"/>
  <c r="J141" i="16"/>
  <c r="I141" i="16"/>
  <c r="K139" i="16"/>
  <c r="J139" i="16"/>
  <c r="I139" i="16"/>
  <c r="H147" i="16"/>
  <c r="K137" i="16"/>
  <c r="J137" i="16"/>
  <c r="I137" i="16"/>
  <c r="K132" i="16"/>
  <c r="J132" i="16"/>
  <c r="I132" i="16"/>
  <c r="K130" i="16"/>
  <c r="J130" i="16"/>
  <c r="I130" i="16"/>
  <c r="K128" i="16"/>
  <c r="J128" i="16"/>
  <c r="I128" i="16"/>
  <c r="K126" i="16"/>
  <c r="J126" i="16"/>
  <c r="I126" i="16"/>
  <c r="K124" i="16"/>
  <c r="J124" i="16"/>
  <c r="I124" i="16"/>
  <c r="K122" i="16"/>
  <c r="H121" i="16"/>
  <c r="J122" i="16"/>
  <c r="I122" i="16"/>
  <c r="K117" i="16"/>
  <c r="J117" i="16"/>
  <c r="I117" i="16"/>
  <c r="K115" i="16"/>
  <c r="J115" i="16"/>
  <c r="I115" i="16"/>
  <c r="K113" i="16"/>
  <c r="J113" i="16"/>
  <c r="I113" i="16"/>
  <c r="K111" i="16"/>
  <c r="J111" i="16"/>
  <c r="I111" i="16"/>
  <c r="H119" i="16"/>
  <c r="K109" i="16"/>
  <c r="J109" i="16"/>
  <c r="I109" i="16"/>
  <c r="K104" i="16"/>
  <c r="J104" i="16"/>
  <c r="I104" i="16"/>
  <c r="K102" i="16"/>
  <c r="J102" i="16"/>
  <c r="I102" i="16"/>
  <c r="K100" i="16"/>
  <c r="J100" i="16"/>
  <c r="I100" i="16"/>
  <c r="K98" i="16"/>
  <c r="J98" i="16"/>
  <c r="I98" i="16"/>
  <c r="K96" i="16"/>
  <c r="J96" i="16"/>
  <c r="I96" i="16"/>
  <c r="K94" i="16"/>
  <c r="H93" i="16"/>
  <c r="J94" i="16"/>
  <c r="I94" i="16"/>
  <c r="K89" i="16"/>
  <c r="J89" i="16"/>
  <c r="I89" i="16"/>
  <c r="K87" i="16"/>
  <c r="J87" i="16"/>
  <c r="I87" i="16"/>
  <c r="K85" i="16"/>
  <c r="J85" i="16"/>
  <c r="I85" i="16"/>
  <c r="K83" i="16"/>
  <c r="J83" i="16"/>
  <c r="I83" i="16"/>
  <c r="H91" i="16"/>
  <c r="K81" i="16"/>
  <c r="J81" i="16"/>
  <c r="I81" i="16"/>
  <c r="K76" i="16"/>
  <c r="J76" i="16"/>
  <c r="I76" i="16"/>
  <c r="K74" i="16"/>
  <c r="J74" i="16"/>
  <c r="I74" i="16"/>
  <c r="K72" i="16"/>
  <c r="J72" i="16"/>
  <c r="I72" i="16"/>
  <c r="K70" i="16"/>
  <c r="J70" i="16"/>
  <c r="I70" i="16"/>
  <c r="K68" i="16"/>
  <c r="J68" i="16"/>
  <c r="I68" i="16"/>
  <c r="K66" i="16"/>
  <c r="H65" i="16"/>
  <c r="J66" i="16"/>
  <c r="I66" i="16"/>
  <c r="K61" i="16"/>
  <c r="J61" i="16"/>
  <c r="I61" i="16"/>
  <c r="K59" i="16"/>
  <c r="J59" i="16"/>
  <c r="I59" i="16"/>
  <c r="K57" i="16"/>
  <c r="J57" i="16"/>
  <c r="I57" i="16"/>
  <c r="K55" i="16"/>
  <c r="J55" i="16"/>
  <c r="I55" i="16"/>
  <c r="H63" i="16"/>
  <c r="K53" i="16"/>
  <c r="J53" i="16"/>
  <c r="I53" i="16"/>
  <c r="K48" i="16"/>
  <c r="J48" i="16"/>
  <c r="I48" i="16"/>
  <c r="K46" i="16"/>
  <c r="J46" i="16"/>
  <c r="I46" i="16"/>
  <c r="K44" i="16"/>
  <c r="J44" i="16"/>
  <c r="I44" i="16"/>
  <c r="K42" i="16"/>
  <c r="J42" i="16"/>
  <c r="I42" i="16"/>
  <c r="K40" i="16"/>
  <c r="J40" i="16"/>
  <c r="I40" i="16"/>
  <c r="K38" i="16"/>
  <c r="H37" i="16"/>
  <c r="J38" i="16"/>
  <c r="I38" i="16"/>
  <c r="K33" i="16"/>
  <c r="J33" i="16"/>
  <c r="I33" i="16"/>
  <c r="K31" i="16"/>
  <c r="J31" i="16"/>
  <c r="I31" i="16"/>
  <c r="K29" i="16"/>
  <c r="J29" i="16"/>
  <c r="I29" i="16"/>
  <c r="K27" i="16"/>
  <c r="J27" i="16"/>
  <c r="I27" i="16"/>
  <c r="H35" i="16"/>
  <c r="K25" i="16"/>
  <c r="J25" i="16"/>
  <c r="I25" i="16"/>
  <c r="K20" i="16"/>
  <c r="J20" i="16"/>
  <c r="I20" i="16"/>
  <c r="K19" i="16"/>
  <c r="J19" i="16"/>
  <c r="I19" i="16"/>
  <c r="Y15" i="15"/>
  <c r="X15" i="15"/>
  <c r="W15" i="15"/>
  <c r="Y12" i="15"/>
  <c r="X12" i="15"/>
  <c r="W12" i="15"/>
  <c r="Y9" i="15"/>
  <c r="X9" i="15"/>
  <c r="W9" i="15"/>
  <c r="W20" i="17"/>
  <c r="V20" i="17"/>
  <c r="U20" i="17"/>
  <c r="W19" i="17"/>
  <c r="V19" i="17"/>
  <c r="U19" i="17"/>
  <c r="W18" i="17"/>
  <c r="V18" i="17"/>
  <c r="U18" i="17"/>
  <c r="M137" i="15"/>
  <c r="L137" i="15"/>
  <c r="K137" i="15"/>
  <c r="J137" i="15"/>
  <c r="I137" i="15"/>
  <c r="L123" i="15"/>
  <c r="K123" i="15"/>
  <c r="J123" i="15"/>
  <c r="I123" i="15"/>
  <c r="M123" i="15"/>
  <c r="L103" i="15"/>
  <c r="K103" i="15"/>
  <c r="J103" i="15"/>
  <c r="I103" i="15"/>
  <c r="M103" i="15"/>
  <c r="L84" i="15"/>
  <c r="K84" i="15"/>
  <c r="J84" i="15"/>
  <c r="I84" i="15"/>
  <c r="M84" i="15"/>
  <c r="L65" i="15"/>
  <c r="K65" i="15"/>
  <c r="J65" i="15"/>
  <c r="I65" i="15"/>
  <c r="M65" i="15"/>
  <c r="L45" i="15"/>
  <c r="K45" i="15"/>
  <c r="J45" i="15"/>
  <c r="I45" i="15"/>
  <c r="M45" i="15"/>
  <c r="L26" i="15"/>
  <c r="K26" i="15"/>
  <c r="J26" i="15"/>
  <c r="I26" i="15"/>
  <c r="M26" i="15"/>
  <c r="L11" i="15"/>
  <c r="K11" i="15"/>
  <c r="J11" i="15"/>
  <c r="I11" i="15"/>
  <c r="M11" i="15"/>
  <c r="M143" i="15"/>
  <c r="L143" i="15"/>
  <c r="K143" i="15"/>
  <c r="J143" i="15"/>
  <c r="I143" i="15"/>
  <c r="M117" i="15"/>
  <c r="L117" i="15"/>
  <c r="K117" i="15"/>
  <c r="J117" i="15"/>
  <c r="I117" i="15"/>
  <c r="M98" i="15"/>
  <c r="L98" i="15"/>
  <c r="K98" i="15"/>
  <c r="J98" i="15"/>
  <c r="I98" i="15"/>
  <c r="M79" i="15"/>
  <c r="L79" i="15"/>
  <c r="K79" i="15"/>
  <c r="J79" i="15"/>
  <c r="I79" i="15"/>
  <c r="M59" i="15"/>
  <c r="L59" i="15"/>
  <c r="K59" i="15"/>
  <c r="J59" i="15"/>
  <c r="I59" i="15"/>
  <c r="M40" i="15"/>
  <c r="L40" i="15"/>
  <c r="K40" i="15"/>
  <c r="J40" i="15"/>
  <c r="I40" i="15"/>
  <c r="M20" i="15"/>
  <c r="L20" i="15"/>
  <c r="K20" i="15"/>
  <c r="J20" i="15"/>
  <c r="I20" i="15"/>
  <c r="I49" i="12"/>
  <c r="L49" i="12"/>
  <c r="K49" i="12"/>
  <c r="J49" i="12"/>
  <c r="I46" i="12"/>
  <c r="L46" i="12"/>
  <c r="K46" i="12"/>
  <c r="J46" i="12"/>
  <c r="I43" i="12"/>
  <c r="L43" i="12"/>
  <c r="K43" i="12"/>
  <c r="J43" i="12"/>
  <c r="I40" i="12"/>
  <c r="L40" i="12"/>
  <c r="K40" i="12"/>
  <c r="J40" i="12"/>
  <c r="I37" i="12"/>
  <c r="L37" i="12"/>
  <c r="K37" i="12"/>
  <c r="J37" i="12"/>
  <c r="I34" i="12"/>
  <c r="L34" i="12"/>
  <c r="K34" i="12"/>
  <c r="J34" i="12"/>
  <c r="I31" i="12"/>
  <c r="L31" i="12"/>
  <c r="K31" i="12"/>
  <c r="J31" i="12"/>
  <c r="I28" i="12"/>
  <c r="L28" i="12"/>
  <c r="K28" i="12"/>
  <c r="J28" i="12"/>
  <c r="I25" i="12"/>
  <c r="L25" i="12"/>
  <c r="K25" i="12"/>
  <c r="J25" i="12"/>
  <c r="I22" i="12"/>
  <c r="L22" i="12"/>
  <c r="K22" i="12"/>
  <c r="J22" i="12"/>
  <c r="I19" i="12"/>
  <c r="L19" i="12"/>
  <c r="K19" i="12"/>
  <c r="J19" i="12"/>
  <c r="I9" i="12"/>
  <c r="L9" i="12"/>
  <c r="K9" i="12"/>
  <c r="J9" i="12"/>
  <c r="H56" i="12"/>
  <c r="I6" i="12"/>
  <c r="L6" i="12"/>
  <c r="K6" i="12"/>
  <c r="H53" i="12"/>
  <c r="J6" i="12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M150" i="15"/>
  <c r="L150" i="15"/>
  <c r="K150" i="15"/>
  <c r="J150" i="15"/>
  <c r="I150" i="15"/>
  <c r="L110" i="15"/>
  <c r="K110" i="15"/>
  <c r="J110" i="15"/>
  <c r="I110" i="15"/>
  <c r="M110" i="15"/>
  <c r="L90" i="15"/>
  <c r="K90" i="15"/>
  <c r="J90" i="15"/>
  <c r="I90" i="15"/>
  <c r="M90" i="15"/>
  <c r="L71" i="15"/>
  <c r="K71" i="15"/>
  <c r="J71" i="15"/>
  <c r="I71" i="15"/>
  <c r="M71" i="15"/>
  <c r="L52" i="15"/>
  <c r="K52" i="15"/>
  <c r="J52" i="15"/>
  <c r="I52" i="15"/>
  <c r="M52" i="15"/>
  <c r="L32" i="15"/>
  <c r="K32" i="15"/>
  <c r="J32" i="15"/>
  <c r="I32" i="15"/>
  <c r="M32" i="15"/>
  <c r="L17" i="15"/>
  <c r="K17" i="15"/>
  <c r="J17" i="15"/>
  <c r="I17" i="15"/>
  <c r="M17" i="15"/>
  <c r="L129" i="15"/>
  <c r="K129" i="15"/>
  <c r="J129" i="15"/>
  <c r="I129" i="15"/>
  <c r="M129" i="15"/>
  <c r="L136" i="15"/>
  <c r="K136" i="15"/>
  <c r="J136" i="15"/>
  <c r="I136" i="15"/>
  <c r="M136" i="15"/>
  <c r="L142" i="15"/>
  <c r="K142" i="15"/>
  <c r="J142" i="15"/>
  <c r="I142" i="15"/>
  <c r="M142" i="15"/>
  <c r="L149" i="15"/>
  <c r="K149" i="15"/>
  <c r="J149" i="15"/>
  <c r="I149" i="15"/>
  <c r="M149" i="15"/>
  <c r="L155" i="15"/>
  <c r="K155" i="15"/>
  <c r="J155" i="15"/>
  <c r="I155" i="15"/>
  <c r="M155" i="15"/>
  <c r="K25" i="15"/>
  <c r="J25" i="15"/>
  <c r="I25" i="15"/>
  <c r="M25" i="15"/>
  <c r="L25" i="15"/>
  <c r="K31" i="15"/>
  <c r="J31" i="15"/>
  <c r="I31" i="15"/>
  <c r="M31" i="15"/>
  <c r="L31" i="15"/>
  <c r="K38" i="15"/>
  <c r="J38" i="15"/>
  <c r="I38" i="15"/>
  <c r="M38" i="15"/>
  <c r="L38" i="15"/>
  <c r="K44" i="15"/>
  <c r="J44" i="15"/>
  <c r="I44" i="15"/>
  <c r="M44" i="15"/>
  <c r="L44" i="15"/>
  <c r="K51" i="15"/>
  <c r="J51" i="15"/>
  <c r="I51" i="15"/>
  <c r="M51" i="15"/>
  <c r="L51" i="15"/>
  <c r="K57" i="15"/>
  <c r="J57" i="15"/>
  <c r="I57" i="15"/>
  <c r="M57" i="15"/>
  <c r="L57" i="15"/>
  <c r="K70" i="15"/>
  <c r="J70" i="15"/>
  <c r="I70" i="15"/>
  <c r="M70" i="15"/>
  <c r="L70" i="15"/>
  <c r="K76" i="15"/>
  <c r="J76" i="15"/>
  <c r="I76" i="15"/>
  <c r="M76" i="15"/>
  <c r="L76" i="15"/>
  <c r="K83" i="15"/>
  <c r="J83" i="15"/>
  <c r="I83" i="15"/>
  <c r="M83" i="15"/>
  <c r="L83" i="15"/>
  <c r="H91" i="15"/>
  <c r="K89" i="15"/>
  <c r="J89" i="15"/>
  <c r="I89" i="15"/>
  <c r="M89" i="15"/>
  <c r="L89" i="15"/>
  <c r="K96" i="15"/>
  <c r="J96" i="15"/>
  <c r="I96" i="15"/>
  <c r="M96" i="15"/>
  <c r="L96" i="15"/>
  <c r="K102" i="15"/>
  <c r="J102" i="15"/>
  <c r="I102" i="15"/>
  <c r="M102" i="15"/>
  <c r="L102" i="15"/>
  <c r="K109" i="15"/>
  <c r="J109" i="15"/>
  <c r="I109" i="15"/>
  <c r="M109" i="15"/>
  <c r="L109" i="15"/>
  <c r="K115" i="15"/>
  <c r="J115" i="15"/>
  <c r="I115" i="15"/>
  <c r="M115" i="15"/>
  <c r="L115" i="15"/>
  <c r="K122" i="15"/>
  <c r="J122" i="15"/>
  <c r="I122" i="15"/>
  <c r="M122" i="15"/>
  <c r="L122" i="15"/>
  <c r="K128" i="15"/>
  <c r="J128" i="15"/>
  <c r="I128" i="15"/>
  <c r="M128" i="15"/>
  <c r="L128" i="15"/>
  <c r="K135" i="15"/>
  <c r="J135" i="15"/>
  <c r="I135" i="15"/>
  <c r="M135" i="15"/>
  <c r="L135" i="15"/>
  <c r="K141" i="15"/>
  <c r="J141" i="15"/>
  <c r="I141" i="15"/>
  <c r="M141" i="15"/>
  <c r="L141" i="15"/>
  <c r="K154" i="15"/>
  <c r="J154" i="15"/>
  <c r="I154" i="15"/>
  <c r="M154" i="15"/>
  <c r="L154" i="15"/>
  <c r="K160" i="15"/>
  <c r="J160" i="15"/>
  <c r="I160" i="15"/>
  <c r="M160" i="15"/>
  <c r="L160" i="15"/>
  <c r="J9" i="15"/>
  <c r="I9" i="15"/>
  <c r="M9" i="15"/>
  <c r="L9" i="15"/>
  <c r="K9" i="15"/>
  <c r="J12" i="15"/>
  <c r="I12" i="15"/>
  <c r="M12" i="15"/>
  <c r="L12" i="15"/>
  <c r="K12" i="15"/>
  <c r="J15" i="15"/>
  <c r="I15" i="15"/>
  <c r="M15" i="15"/>
  <c r="L15" i="15"/>
  <c r="K15" i="15"/>
  <c r="K18" i="15"/>
  <c r="I18" i="15"/>
  <c r="M18" i="15"/>
  <c r="L18" i="15"/>
  <c r="J24" i="15"/>
  <c r="I24" i="15"/>
  <c r="M24" i="15"/>
  <c r="L24" i="15"/>
  <c r="K24" i="15"/>
  <c r="J30" i="15"/>
  <c r="I30" i="15"/>
  <c r="M30" i="15"/>
  <c r="L30" i="15"/>
  <c r="K30" i="15"/>
  <c r="J37" i="15"/>
  <c r="I37" i="15"/>
  <c r="M37" i="15"/>
  <c r="L37" i="15"/>
  <c r="K37" i="15"/>
  <c r="J43" i="15"/>
  <c r="I43" i="15"/>
  <c r="M43" i="15"/>
  <c r="L43" i="15"/>
  <c r="K43" i="15"/>
  <c r="J56" i="15"/>
  <c r="I56" i="15"/>
  <c r="M56" i="15"/>
  <c r="L56" i="15"/>
  <c r="K56" i="15"/>
  <c r="J62" i="15"/>
  <c r="I62" i="15"/>
  <c r="M62" i="15"/>
  <c r="L62" i="15"/>
  <c r="K62" i="15"/>
  <c r="J69" i="15"/>
  <c r="I69" i="15"/>
  <c r="M69" i="15"/>
  <c r="L69" i="15"/>
  <c r="K69" i="15"/>
  <c r="H77" i="15"/>
  <c r="J75" i="15"/>
  <c r="I75" i="15"/>
  <c r="M75" i="15"/>
  <c r="L75" i="15"/>
  <c r="K75" i="15"/>
  <c r="J82" i="15"/>
  <c r="I82" i="15"/>
  <c r="M82" i="15"/>
  <c r="L82" i="15"/>
  <c r="K82" i="15"/>
  <c r="J88" i="15"/>
  <c r="I88" i="15"/>
  <c r="M88" i="15"/>
  <c r="L88" i="15"/>
  <c r="K88" i="15"/>
  <c r="J95" i="15"/>
  <c r="I95" i="15"/>
  <c r="M95" i="15"/>
  <c r="L95" i="15"/>
  <c r="K95" i="15"/>
  <c r="J101" i="15"/>
  <c r="I101" i="15"/>
  <c r="M101" i="15"/>
  <c r="L101" i="15"/>
  <c r="K101" i="15"/>
  <c r="J108" i="15"/>
  <c r="I108" i="15"/>
  <c r="M108" i="15"/>
  <c r="L108" i="15"/>
  <c r="K108" i="15"/>
  <c r="J114" i="15"/>
  <c r="I114" i="15"/>
  <c r="M114" i="15"/>
  <c r="L114" i="15"/>
  <c r="K114" i="15"/>
  <c r="J121" i="15"/>
  <c r="I121" i="15"/>
  <c r="M121" i="15"/>
  <c r="L121" i="15"/>
  <c r="K121" i="15"/>
  <c r="J127" i="15"/>
  <c r="I127" i="15"/>
  <c r="M127" i="15"/>
  <c r="L127" i="15"/>
  <c r="K127" i="15"/>
  <c r="J140" i="15"/>
  <c r="I140" i="15"/>
  <c r="M140" i="15"/>
  <c r="L140" i="15"/>
  <c r="K140" i="15"/>
  <c r="J146" i="15"/>
  <c r="I146" i="15"/>
  <c r="M146" i="15"/>
  <c r="L146" i="15"/>
  <c r="K146" i="15"/>
  <c r="J153" i="15"/>
  <c r="I153" i="15"/>
  <c r="M153" i="15"/>
  <c r="H161" i="15"/>
  <c r="L153" i="15"/>
  <c r="K153" i="15"/>
  <c r="J159" i="15"/>
  <c r="I159" i="15"/>
  <c r="M159" i="15"/>
  <c r="L159" i="15"/>
  <c r="K159" i="15"/>
  <c r="I19" i="15"/>
  <c r="M19" i="15"/>
  <c r="L19" i="15"/>
  <c r="K19" i="15"/>
  <c r="J19" i="15"/>
  <c r="I23" i="15"/>
  <c r="M23" i="15"/>
  <c r="L23" i="15"/>
  <c r="K23" i="15"/>
  <c r="J23" i="15"/>
  <c r="I29" i="15"/>
  <c r="M29" i="15"/>
  <c r="L29" i="15"/>
  <c r="K29" i="15"/>
  <c r="J29" i="15"/>
  <c r="I42" i="15"/>
  <c r="M42" i="15"/>
  <c r="L42" i="15"/>
  <c r="K42" i="15"/>
  <c r="J42" i="15"/>
  <c r="I48" i="15"/>
  <c r="M48" i="15"/>
  <c r="L48" i="15"/>
  <c r="K48" i="15"/>
  <c r="J48" i="15"/>
  <c r="I55" i="15"/>
  <c r="M55" i="15"/>
  <c r="H63" i="15"/>
  <c r="L55" i="15"/>
  <c r="K55" i="15"/>
  <c r="J55" i="15"/>
  <c r="I61" i="15"/>
  <c r="M61" i="15"/>
  <c r="L61" i="15"/>
  <c r="K61" i="15"/>
  <c r="J61" i="15"/>
  <c r="I68" i="15"/>
  <c r="M68" i="15"/>
  <c r="L68" i="15"/>
  <c r="K68" i="15"/>
  <c r="J68" i="15"/>
  <c r="I74" i="15"/>
  <c r="M74" i="15"/>
  <c r="L74" i="15"/>
  <c r="K74" i="15"/>
  <c r="J74" i="15"/>
  <c r="I81" i="15"/>
  <c r="M81" i="15"/>
  <c r="L81" i="15"/>
  <c r="K81" i="15"/>
  <c r="J81" i="15"/>
  <c r="I87" i="15"/>
  <c r="M87" i="15"/>
  <c r="L87" i="15"/>
  <c r="K87" i="15"/>
  <c r="J87" i="15"/>
  <c r="I94" i="15"/>
  <c r="M94" i="15"/>
  <c r="L94" i="15"/>
  <c r="K94" i="15"/>
  <c r="J94" i="15"/>
  <c r="I100" i="15"/>
  <c r="M100" i="15"/>
  <c r="L100" i="15"/>
  <c r="K100" i="15"/>
  <c r="J100" i="15"/>
  <c r="I107" i="15"/>
  <c r="M107" i="15"/>
  <c r="L107" i="15"/>
  <c r="K107" i="15"/>
  <c r="J107" i="15"/>
  <c r="I113" i="15"/>
  <c r="M113" i="15"/>
  <c r="L113" i="15"/>
  <c r="K113" i="15"/>
  <c r="J113" i="15"/>
  <c r="I126" i="15"/>
  <c r="M126" i="15"/>
  <c r="L126" i="15"/>
  <c r="K126" i="15"/>
  <c r="J126" i="15"/>
  <c r="I132" i="15"/>
  <c r="M132" i="15"/>
  <c r="L132" i="15"/>
  <c r="K132" i="15"/>
  <c r="J132" i="15"/>
  <c r="I139" i="15"/>
  <c r="M139" i="15"/>
  <c r="H147" i="15"/>
  <c r="L139" i="15"/>
  <c r="K139" i="15"/>
  <c r="J139" i="15"/>
  <c r="I145" i="15"/>
  <c r="M145" i="15"/>
  <c r="L145" i="15"/>
  <c r="K145" i="15"/>
  <c r="J145" i="15"/>
  <c r="I152" i="15"/>
  <c r="M152" i="15"/>
  <c r="L152" i="15"/>
  <c r="K152" i="15"/>
  <c r="J152" i="15"/>
  <c r="I158" i="15"/>
  <c r="M158" i="15"/>
  <c r="L158" i="15"/>
  <c r="K158" i="15"/>
  <c r="J158" i="15"/>
  <c r="M10" i="15"/>
  <c r="L10" i="15"/>
  <c r="K10" i="15"/>
  <c r="J10" i="15"/>
  <c r="I10" i="15"/>
  <c r="M13" i="15"/>
  <c r="L13" i="15"/>
  <c r="H21" i="15"/>
  <c r="K13" i="15"/>
  <c r="J13" i="15"/>
  <c r="I13" i="15"/>
  <c r="M16" i="15"/>
  <c r="L16" i="15"/>
  <c r="K16" i="15"/>
  <c r="J16" i="15"/>
  <c r="I16" i="15"/>
  <c r="M28" i="15"/>
  <c r="L28" i="15"/>
  <c r="K28" i="15"/>
  <c r="J28" i="15"/>
  <c r="I28" i="15"/>
  <c r="M34" i="15"/>
  <c r="L34" i="15"/>
  <c r="K34" i="15"/>
  <c r="J34" i="15"/>
  <c r="I34" i="15"/>
  <c r="M41" i="15"/>
  <c r="H49" i="15"/>
  <c r="L41" i="15"/>
  <c r="K41" i="15"/>
  <c r="J41" i="15"/>
  <c r="I41" i="15"/>
  <c r="M47" i="15"/>
  <c r="L47" i="15"/>
  <c r="K47" i="15"/>
  <c r="J47" i="15"/>
  <c r="I47" i="15"/>
  <c r="M54" i="15"/>
  <c r="L54" i="15"/>
  <c r="K54" i="15"/>
  <c r="J54" i="15"/>
  <c r="I54" i="15"/>
  <c r="M60" i="15"/>
  <c r="L60" i="15"/>
  <c r="K60" i="15"/>
  <c r="J60" i="15"/>
  <c r="I60" i="15"/>
  <c r="M67" i="15"/>
  <c r="L67" i="15"/>
  <c r="K67" i="15"/>
  <c r="J67" i="15"/>
  <c r="I67" i="15"/>
  <c r="M73" i="15"/>
  <c r="L73" i="15"/>
  <c r="K73" i="15"/>
  <c r="J73" i="15"/>
  <c r="I73" i="15"/>
  <c r="M80" i="15"/>
  <c r="L80" i="15"/>
  <c r="K80" i="15"/>
  <c r="J80" i="15"/>
  <c r="I80" i="15"/>
  <c r="M86" i="15"/>
  <c r="L86" i="15"/>
  <c r="K86" i="15"/>
  <c r="J86" i="15"/>
  <c r="I86" i="15"/>
  <c r="M93" i="15"/>
  <c r="L93" i="15"/>
  <c r="K93" i="15"/>
  <c r="J93" i="15"/>
  <c r="I93" i="15"/>
  <c r="M99" i="15"/>
  <c r="L99" i="15"/>
  <c r="K99" i="15"/>
  <c r="J99" i="15"/>
  <c r="I99" i="15"/>
  <c r="M112" i="15"/>
  <c r="L112" i="15"/>
  <c r="K112" i="15"/>
  <c r="J112" i="15"/>
  <c r="I112" i="15"/>
  <c r="M118" i="15"/>
  <c r="L118" i="15"/>
  <c r="K118" i="15"/>
  <c r="J118" i="15"/>
  <c r="I118" i="15"/>
  <c r="M125" i="15"/>
  <c r="H133" i="15"/>
  <c r="L125" i="15"/>
  <c r="K125" i="15"/>
  <c r="J125" i="15"/>
  <c r="I125" i="15"/>
  <c r="M131" i="15"/>
  <c r="L131" i="15"/>
  <c r="K131" i="15"/>
  <c r="J131" i="15"/>
  <c r="I131" i="15"/>
  <c r="M138" i="15"/>
  <c r="L138" i="15"/>
  <c r="K138" i="15"/>
  <c r="J138" i="15"/>
  <c r="I138" i="15"/>
  <c r="M144" i="15"/>
  <c r="L144" i="15"/>
  <c r="K144" i="15"/>
  <c r="J144" i="15"/>
  <c r="I144" i="15"/>
  <c r="M151" i="15"/>
  <c r="L151" i="15"/>
  <c r="K151" i="15"/>
  <c r="J151" i="15"/>
  <c r="I151" i="15"/>
  <c r="M157" i="15"/>
  <c r="L157" i="15"/>
  <c r="K157" i="15"/>
  <c r="J157" i="15"/>
  <c r="I157" i="15"/>
  <c r="T20" i="14"/>
  <c r="S20" i="14"/>
  <c r="T18" i="14"/>
  <c r="S18" i="14"/>
  <c r="V18" i="13"/>
  <c r="U18" i="13"/>
  <c r="W18" i="13"/>
  <c r="K18" i="12"/>
  <c r="I18" i="12"/>
  <c r="L18" i="12"/>
  <c r="J15" i="12"/>
  <c r="I15" i="12"/>
  <c r="L15" i="12"/>
  <c r="K15" i="12"/>
  <c r="J13" i="12"/>
  <c r="I13" i="12"/>
  <c r="L13" i="12"/>
  <c r="K13" i="12"/>
  <c r="J11" i="12"/>
  <c r="I11" i="12"/>
  <c r="L11" i="12"/>
  <c r="K11" i="12"/>
  <c r="L74" i="8"/>
  <c r="L86" i="8"/>
  <c r="L85" i="8"/>
  <c r="L84" i="8"/>
  <c r="L83" i="8"/>
  <c r="L82" i="8"/>
  <c r="L81" i="8"/>
  <c r="L80" i="8"/>
  <c r="L79" i="8"/>
  <c r="L78" i="8"/>
  <c r="L77" i="8"/>
  <c r="L76" i="8"/>
  <c r="L75" i="8"/>
  <c r="N52" i="8"/>
  <c r="N64" i="8"/>
  <c r="N63" i="8"/>
  <c r="N62" i="8"/>
  <c r="N61" i="8"/>
  <c r="N60" i="8"/>
  <c r="N59" i="8"/>
  <c r="N58" i="8"/>
  <c r="N57" i="8"/>
  <c r="N56" i="8"/>
  <c r="N55" i="8"/>
  <c r="N54" i="8"/>
  <c r="N53" i="8"/>
  <c r="M104" i="15"/>
  <c r="L104" i="15"/>
  <c r="K104" i="15"/>
  <c r="J104" i="15"/>
  <c r="I104" i="15"/>
  <c r="M85" i="15"/>
  <c r="L85" i="15"/>
  <c r="K85" i="15"/>
  <c r="J85" i="15"/>
  <c r="I85" i="15"/>
  <c r="M66" i="15"/>
  <c r="L66" i="15"/>
  <c r="K66" i="15"/>
  <c r="J66" i="15"/>
  <c r="I66" i="15"/>
  <c r="M46" i="15"/>
  <c r="L46" i="15"/>
  <c r="K46" i="15"/>
  <c r="J46" i="15"/>
  <c r="I46" i="15"/>
  <c r="M27" i="15"/>
  <c r="H35" i="15"/>
  <c r="L27" i="15"/>
  <c r="K27" i="15"/>
  <c r="J27" i="15"/>
  <c r="I27" i="15"/>
  <c r="K51" i="12"/>
  <c r="J51" i="12"/>
  <c r="I51" i="12"/>
  <c r="L51" i="12"/>
  <c r="K48" i="12"/>
  <c r="J48" i="12"/>
  <c r="I48" i="12"/>
  <c r="L48" i="12"/>
  <c r="K45" i="12"/>
  <c r="J45" i="12"/>
  <c r="I45" i="12"/>
  <c r="L45" i="12"/>
  <c r="K42" i="12"/>
  <c r="J42" i="12"/>
  <c r="I42" i="12"/>
  <c r="L42" i="12"/>
  <c r="K39" i="12"/>
  <c r="J39" i="12"/>
  <c r="I39" i="12"/>
  <c r="L39" i="12"/>
  <c r="K36" i="12"/>
  <c r="J36" i="12"/>
  <c r="I36" i="12"/>
  <c r="L36" i="12"/>
  <c r="K33" i="12"/>
  <c r="J33" i="12"/>
  <c r="I33" i="12"/>
  <c r="L33" i="12"/>
  <c r="K30" i="12"/>
  <c r="J30" i="12"/>
  <c r="I30" i="12"/>
  <c r="L30" i="12"/>
  <c r="K27" i="12"/>
  <c r="J27" i="12"/>
  <c r="I27" i="12"/>
  <c r="L27" i="12"/>
  <c r="K24" i="12"/>
  <c r="J24" i="12"/>
  <c r="I24" i="12"/>
  <c r="L24" i="12"/>
  <c r="K21" i="12"/>
  <c r="J21" i="12"/>
  <c r="I21" i="12"/>
  <c r="L21" i="12"/>
  <c r="K8" i="12"/>
  <c r="H55" i="12"/>
  <c r="J8" i="12"/>
  <c r="I8" i="12"/>
  <c r="L8" i="12"/>
  <c r="L52" i="8"/>
  <c r="L87" i="8"/>
  <c r="L57" i="8"/>
  <c r="L64" i="8"/>
  <c r="L61" i="8"/>
  <c r="L58" i="8"/>
  <c r="L55" i="8"/>
  <c r="L65" i="8"/>
  <c r="L62" i="8"/>
  <c r="L59" i="8"/>
  <c r="L56" i="8"/>
  <c r="L53" i="8"/>
  <c r="L63" i="8"/>
  <c r="L60" i="8"/>
  <c r="L54" i="8"/>
  <c r="M124" i="15"/>
  <c r="L124" i="15"/>
  <c r="K124" i="15"/>
  <c r="J124" i="15"/>
  <c r="I124" i="15"/>
  <c r="L116" i="15"/>
  <c r="K116" i="15"/>
  <c r="J116" i="15"/>
  <c r="I116" i="15"/>
  <c r="M116" i="15"/>
  <c r="H105" i="15"/>
  <c r="L97" i="15"/>
  <c r="K97" i="15"/>
  <c r="J97" i="15"/>
  <c r="I97" i="15"/>
  <c r="M97" i="15"/>
  <c r="L58" i="15"/>
  <c r="K58" i="15"/>
  <c r="J58" i="15"/>
  <c r="I58" i="15"/>
  <c r="M58" i="15"/>
  <c r="L39" i="15"/>
  <c r="K39" i="15"/>
  <c r="J39" i="15"/>
  <c r="I39" i="15"/>
  <c r="M39" i="15"/>
  <c r="L14" i="15"/>
  <c r="K14" i="15"/>
  <c r="J14" i="15"/>
  <c r="I14" i="15"/>
  <c r="M14" i="15"/>
  <c r="T17" i="14"/>
  <c r="S17" i="14"/>
  <c r="T15" i="14"/>
  <c r="S15" i="14"/>
  <c r="R23" i="14"/>
  <c r="T13" i="14"/>
  <c r="S13" i="14"/>
  <c r="T11" i="14"/>
  <c r="S11" i="14"/>
  <c r="L17" i="12"/>
  <c r="K17" i="12"/>
  <c r="J17" i="12"/>
  <c r="I17" i="12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G95" i="10"/>
  <c r="L74" i="10"/>
  <c r="I73" i="10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E7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G227" i="8"/>
  <c r="H228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161" i="8"/>
  <c r="H162" i="8" s="1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G95" i="8"/>
  <c r="H96" i="8" s="1"/>
  <c r="G73" i="8"/>
  <c r="H187" i="8"/>
  <c r="H130" i="8"/>
  <c r="H124" i="8"/>
  <c r="G271" i="8"/>
  <c r="H272" i="8" s="1"/>
  <c r="H263" i="8"/>
  <c r="H260" i="8"/>
  <c r="H257" i="8"/>
  <c r="H254" i="8"/>
  <c r="H251" i="8"/>
  <c r="G205" i="8"/>
  <c r="H206" i="8" s="1"/>
  <c r="H197" i="8"/>
  <c r="H194" i="8"/>
  <c r="H191" i="8"/>
  <c r="H188" i="8"/>
  <c r="H185" i="8"/>
  <c r="G139" i="8"/>
  <c r="H140" i="8" s="1"/>
  <c r="H131" i="8"/>
  <c r="H128" i="8"/>
  <c r="H125" i="8"/>
  <c r="H122" i="8"/>
  <c r="H119" i="8"/>
  <c r="G29" i="8"/>
  <c r="H30" i="8" s="1"/>
  <c r="H262" i="8"/>
  <c r="H196" i="8"/>
  <c r="H8" i="8"/>
  <c r="H259" i="8"/>
  <c r="H193" i="8"/>
  <c r="H261" i="8"/>
  <c r="H258" i="8"/>
  <c r="H255" i="8"/>
  <c r="H252" i="8"/>
  <c r="H195" i="8"/>
  <c r="H192" i="8"/>
  <c r="H189" i="8"/>
  <c r="H186" i="8"/>
  <c r="H129" i="8"/>
  <c r="H126" i="8"/>
  <c r="H123" i="8"/>
  <c r="H120" i="8"/>
  <c r="G51" i="8"/>
  <c r="H256" i="8"/>
  <c r="H253" i="8"/>
  <c r="H190" i="8"/>
  <c r="H127" i="8"/>
  <c r="H121" i="8"/>
  <c r="S44" i="6"/>
  <c r="R44" i="6"/>
  <c r="Q44" i="6"/>
  <c r="K36" i="6"/>
  <c r="J36" i="6"/>
  <c r="I36" i="6"/>
  <c r="R30" i="6"/>
  <c r="Q30" i="6"/>
  <c r="S30" i="6"/>
  <c r="K30" i="6"/>
  <c r="I30" i="6"/>
  <c r="J30" i="6"/>
  <c r="J22" i="6"/>
  <c r="I22" i="6"/>
  <c r="K22" i="6"/>
  <c r="S20" i="6"/>
  <c r="Q20" i="6"/>
  <c r="R20" i="6"/>
  <c r="K13" i="6"/>
  <c r="I13" i="6"/>
  <c r="J13" i="6"/>
  <c r="Q9" i="6"/>
  <c r="S9" i="6"/>
  <c r="R9" i="6"/>
  <c r="I7" i="6"/>
  <c r="K7" i="6"/>
  <c r="J7" i="6"/>
  <c r="I49" i="5"/>
  <c r="M49" i="5"/>
  <c r="L49" i="5"/>
  <c r="K49" i="5"/>
  <c r="J49" i="5"/>
  <c r="M47" i="5"/>
  <c r="L47" i="5"/>
  <c r="K47" i="5"/>
  <c r="J47" i="5"/>
  <c r="I47" i="5"/>
  <c r="M45" i="5"/>
  <c r="L45" i="5"/>
  <c r="K45" i="5"/>
  <c r="J45" i="5"/>
  <c r="I45" i="5"/>
  <c r="M43" i="5"/>
  <c r="L43" i="5"/>
  <c r="K43" i="5"/>
  <c r="J43" i="5"/>
  <c r="I43" i="5"/>
  <c r="M41" i="5"/>
  <c r="I41" i="5"/>
  <c r="L41" i="5"/>
  <c r="K41" i="5"/>
  <c r="J41" i="5"/>
  <c r="M39" i="5"/>
  <c r="I39" i="5"/>
  <c r="L39" i="5"/>
  <c r="K39" i="5"/>
  <c r="J39" i="5"/>
  <c r="I37" i="5"/>
  <c r="M37" i="5"/>
  <c r="L37" i="5"/>
  <c r="K37" i="5"/>
  <c r="J37" i="5"/>
  <c r="M35" i="5"/>
  <c r="L35" i="5"/>
  <c r="K35" i="5"/>
  <c r="I35" i="5"/>
  <c r="J35" i="5"/>
  <c r="I33" i="5"/>
  <c r="M33" i="5"/>
  <c r="L33" i="5"/>
  <c r="K33" i="5"/>
  <c r="J33" i="5"/>
  <c r="I31" i="5"/>
  <c r="M31" i="5"/>
  <c r="L31" i="5"/>
  <c r="K31" i="5"/>
  <c r="J31" i="5"/>
  <c r="M29" i="5"/>
  <c r="L29" i="5"/>
  <c r="I29" i="5"/>
  <c r="K29" i="5"/>
  <c r="J29" i="5"/>
  <c r="I27" i="5"/>
  <c r="M27" i="5"/>
  <c r="L27" i="5"/>
  <c r="K27" i="5"/>
  <c r="J27" i="5"/>
  <c r="M25" i="5"/>
  <c r="L25" i="5"/>
  <c r="K25" i="5"/>
  <c r="J25" i="5"/>
  <c r="I25" i="5"/>
  <c r="I23" i="5"/>
  <c r="M23" i="5"/>
  <c r="L23" i="5"/>
  <c r="K23" i="5"/>
  <c r="J23" i="5"/>
  <c r="M21" i="5"/>
  <c r="L21" i="5"/>
  <c r="K21" i="5"/>
  <c r="I21" i="5"/>
  <c r="J21" i="5"/>
  <c r="M19" i="5"/>
  <c r="L19" i="5"/>
  <c r="K19" i="5"/>
  <c r="I19" i="5"/>
  <c r="J19" i="5"/>
  <c r="M15" i="5"/>
  <c r="L15" i="5"/>
  <c r="I15" i="5"/>
  <c r="K15" i="5"/>
  <c r="J15" i="5"/>
  <c r="M13" i="5"/>
  <c r="L13" i="5"/>
  <c r="K13" i="5"/>
  <c r="I13" i="5"/>
  <c r="J13" i="5"/>
  <c r="I11" i="5"/>
  <c r="M11" i="5"/>
  <c r="L11" i="5"/>
  <c r="K11" i="5"/>
  <c r="J11" i="5"/>
  <c r="M9" i="5"/>
  <c r="L9" i="5"/>
  <c r="K9" i="5"/>
  <c r="J9" i="5"/>
  <c r="I9" i="5"/>
  <c r="M7" i="5"/>
  <c r="L7" i="5"/>
  <c r="K7" i="5"/>
  <c r="I7" i="5"/>
  <c r="J7" i="5"/>
  <c r="F196" i="3"/>
  <c r="H195" i="3"/>
  <c r="F193" i="3"/>
  <c r="H192" i="3"/>
  <c r="F190" i="3"/>
  <c r="H189" i="3"/>
  <c r="F187" i="3"/>
  <c r="H186" i="3"/>
  <c r="F122" i="3"/>
  <c r="H121" i="3"/>
  <c r="F119" i="3"/>
  <c r="H118" i="3"/>
  <c r="F116" i="3"/>
  <c r="H115" i="3"/>
  <c r="F113" i="3"/>
  <c r="J55" i="3"/>
  <c r="K55" i="3"/>
  <c r="J49" i="3"/>
  <c r="K49" i="3"/>
  <c r="J43" i="3"/>
  <c r="K43" i="3"/>
  <c r="J17" i="3"/>
  <c r="L17" i="3"/>
  <c r="K17" i="3"/>
  <c r="L14" i="3"/>
  <c r="K14" i="3"/>
  <c r="J14" i="3"/>
  <c r="J11" i="3"/>
  <c r="L11" i="3"/>
  <c r="K11" i="3"/>
  <c r="L8" i="3"/>
  <c r="J8" i="3"/>
  <c r="K8" i="3"/>
  <c r="J65" i="2"/>
  <c r="I68" i="2"/>
  <c r="L65" i="2"/>
  <c r="K65" i="2"/>
  <c r="E67" i="2"/>
  <c r="J62" i="2"/>
  <c r="L62" i="2"/>
  <c r="K62" i="2"/>
  <c r="J59" i="2"/>
  <c r="L59" i="2"/>
  <c r="K59" i="2"/>
  <c r="F43" i="2"/>
  <c r="H42" i="2"/>
  <c r="I18" i="2"/>
  <c r="K18" i="2" s="1"/>
  <c r="L15" i="2"/>
  <c r="K15" i="2"/>
  <c r="J15" i="2"/>
  <c r="L12" i="2"/>
  <c r="J12" i="2"/>
  <c r="K12" i="2"/>
  <c r="L9" i="2"/>
  <c r="J9" i="2"/>
  <c r="K9" i="2"/>
  <c r="V11" i="12"/>
  <c r="T11" i="12"/>
  <c r="S11" i="12"/>
  <c r="V13" i="12"/>
  <c r="T13" i="12"/>
  <c r="S13" i="12"/>
  <c r="V15" i="12"/>
  <c r="T15" i="12"/>
  <c r="S15" i="12"/>
  <c r="T6" i="12"/>
  <c r="S6" i="12"/>
  <c r="V6" i="12"/>
  <c r="T9" i="12"/>
  <c r="S9" i="12"/>
  <c r="V9" i="12"/>
  <c r="T19" i="12"/>
  <c r="S19" i="12"/>
  <c r="V19" i="12"/>
  <c r="T22" i="12"/>
  <c r="S22" i="12"/>
  <c r="V22" i="12"/>
  <c r="T25" i="12"/>
  <c r="S25" i="12"/>
  <c r="V25" i="12"/>
  <c r="T28" i="12"/>
  <c r="S28" i="12"/>
  <c r="V28" i="12"/>
  <c r="T31" i="12"/>
  <c r="S31" i="12"/>
  <c r="V31" i="12"/>
  <c r="T34" i="12"/>
  <c r="S34" i="12"/>
  <c r="V34" i="12"/>
  <c r="T37" i="12"/>
  <c r="S37" i="12"/>
  <c r="V37" i="12"/>
  <c r="T40" i="12"/>
  <c r="S40" i="12"/>
  <c r="V40" i="12"/>
  <c r="T43" i="12"/>
  <c r="S43" i="12"/>
  <c r="V43" i="12"/>
  <c r="T46" i="12"/>
  <c r="S46" i="12"/>
  <c r="V46" i="12"/>
  <c r="T49" i="12"/>
  <c r="S49" i="12"/>
  <c r="V49" i="12"/>
  <c r="T52" i="12"/>
  <c r="S52" i="12"/>
  <c r="V52" i="12"/>
  <c r="T55" i="12"/>
  <c r="S55" i="12"/>
  <c r="V55" i="12"/>
  <c r="T16" i="12"/>
  <c r="S16" i="12"/>
  <c r="V16" i="12"/>
  <c r="S7" i="12"/>
  <c r="V7" i="12"/>
  <c r="T7" i="12"/>
  <c r="S10" i="12"/>
  <c r="V10" i="12"/>
  <c r="T10" i="12"/>
  <c r="S12" i="12"/>
  <c r="V12" i="12"/>
  <c r="T12" i="12"/>
  <c r="S14" i="12"/>
  <c r="V14" i="12"/>
  <c r="T14" i="12"/>
  <c r="S20" i="12"/>
  <c r="V20" i="12"/>
  <c r="T20" i="12"/>
  <c r="S23" i="12"/>
  <c r="V23" i="12"/>
  <c r="T23" i="12"/>
  <c r="S26" i="12"/>
  <c r="V26" i="12"/>
  <c r="T26" i="12"/>
  <c r="S29" i="12"/>
  <c r="V29" i="12"/>
  <c r="T29" i="12"/>
  <c r="S32" i="12"/>
  <c r="V32" i="12"/>
  <c r="T32" i="12"/>
  <c r="S35" i="12"/>
  <c r="V35" i="12"/>
  <c r="T35" i="12"/>
  <c r="S38" i="12"/>
  <c r="V38" i="12"/>
  <c r="T38" i="12"/>
  <c r="S41" i="12"/>
  <c r="V41" i="12"/>
  <c r="T41" i="12"/>
  <c r="S44" i="12"/>
  <c r="V44" i="12"/>
  <c r="T44" i="12"/>
  <c r="S47" i="12"/>
  <c r="V47" i="12"/>
  <c r="T47" i="12"/>
  <c r="S50" i="12"/>
  <c r="V50" i="12"/>
  <c r="T50" i="12"/>
  <c r="S53" i="12"/>
  <c r="V53" i="12"/>
  <c r="T53" i="12"/>
  <c r="S56" i="12"/>
  <c r="V56" i="12"/>
  <c r="T56" i="12"/>
  <c r="V17" i="12"/>
  <c r="T17" i="12"/>
  <c r="S17" i="12"/>
  <c r="K35" i="6"/>
  <c r="J35" i="6"/>
  <c r="I35" i="6"/>
  <c r="K41" i="6"/>
  <c r="J41" i="6"/>
  <c r="I41" i="6"/>
  <c r="K47" i="6"/>
  <c r="J47" i="6"/>
  <c r="I47" i="6"/>
  <c r="J34" i="6"/>
  <c r="I34" i="6"/>
  <c r="K34" i="6"/>
  <c r="J40" i="6"/>
  <c r="I40" i="6"/>
  <c r="K40" i="6"/>
  <c r="J46" i="6"/>
  <c r="I46" i="6"/>
  <c r="K46" i="6"/>
  <c r="J52" i="6"/>
  <c r="I52" i="6"/>
  <c r="K52" i="6"/>
  <c r="I21" i="6"/>
  <c r="J21" i="6"/>
  <c r="K21" i="6"/>
  <c r="I27" i="6"/>
  <c r="K27" i="6"/>
  <c r="J27" i="6"/>
  <c r="I33" i="6"/>
  <c r="J33" i="6"/>
  <c r="K33" i="6"/>
  <c r="I39" i="6"/>
  <c r="K39" i="6"/>
  <c r="J39" i="6"/>
  <c r="I45" i="6"/>
  <c r="K45" i="6"/>
  <c r="J45" i="6"/>
  <c r="I51" i="6"/>
  <c r="J51" i="6"/>
  <c r="K51" i="6"/>
  <c r="I20" i="6"/>
  <c r="K20" i="6"/>
  <c r="J20" i="6"/>
  <c r="K26" i="6"/>
  <c r="J26" i="6"/>
  <c r="I26" i="6"/>
  <c r="K32" i="6"/>
  <c r="J32" i="6"/>
  <c r="I32" i="6"/>
  <c r="K38" i="6"/>
  <c r="J38" i="6"/>
  <c r="I38" i="6"/>
  <c r="K44" i="6"/>
  <c r="J44" i="6"/>
  <c r="I44" i="6"/>
  <c r="K50" i="6"/>
  <c r="I50" i="6"/>
  <c r="J50" i="6"/>
  <c r="W50" i="5"/>
  <c r="V50" i="5"/>
  <c r="U50" i="5"/>
  <c r="T50" i="5"/>
  <c r="S50" i="5"/>
  <c r="W48" i="5"/>
  <c r="V48" i="5"/>
  <c r="U48" i="5"/>
  <c r="T48" i="5"/>
  <c r="S48" i="5"/>
  <c r="W46" i="5"/>
  <c r="V46" i="5"/>
  <c r="U46" i="5"/>
  <c r="T46" i="5"/>
  <c r="S46" i="5"/>
  <c r="W24" i="5"/>
  <c r="V24" i="5"/>
  <c r="U24" i="5"/>
  <c r="T24" i="5"/>
  <c r="S24" i="5"/>
  <c r="W20" i="5"/>
  <c r="V20" i="5"/>
  <c r="U20" i="5"/>
  <c r="T20" i="5"/>
  <c r="S20" i="5"/>
  <c r="W18" i="5"/>
  <c r="V18" i="5"/>
  <c r="U18" i="5"/>
  <c r="T18" i="5"/>
  <c r="S18" i="5"/>
  <c r="G190" i="3"/>
  <c r="G187" i="3"/>
  <c r="E120" i="3"/>
  <c r="E117" i="3"/>
  <c r="V42" i="12"/>
  <c r="T42" i="12"/>
  <c r="S42" i="12"/>
  <c r="V33" i="12"/>
  <c r="T33" i="12"/>
  <c r="S33" i="12"/>
  <c r="V24" i="12"/>
  <c r="T24" i="12"/>
  <c r="S24" i="12"/>
  <c r="V8" i="12"/>
  <c r="T8" i="12"/>
  <c r="S8" i="12"/>
  <c r="S45" i="6"/>
  <c r="R45" i="6"/>
  <c r="Q45" i="6"/>
  <c r="S31" i="6"/>
  <c r="R31" i="6"/>
  <c r="Q31" i="6"/>
  <c r="I31" i="6"/>
  <c r="J31" i="6"/>
  <c r="K31" i="6"/>
  <c r="K23" i="6"/>
  <c r="J23" i="6"/>
  <c r="I23" i="6"/>
  <c r="Q21" i="6"/>
  <c r="R21" i="6"/>
  <c r="S21" i="6"/>
  <c r="I14" i="6"/>
  <c r="J14" i="6"/>
  <c r="K14" i="6"/>
  <c r="I8" i="6"/>
  <c r="K8" i="6"/>
  <c r="J8" i="6"/>
  <c r="S17" i="5"/>
  <c r="T17" i="5"/>
  <c r="W17" i="5"/>
  <c r="V17" i="5"/>
  <c r="U17" i="5"/>
  <c r="J218" i="3"/>
  <c r="K218" i="3"/>
  <c r="L218" i="3"/>
  <c r="J215" i="3"/>
  <c r="K215" i="3"/>
  <c r="L215" i="3"/>
  <c r="J212" i="3"/>
  <c r="K212" i="3"/>
  <c r="L212" i="3"/>
  <c r="J209" i="3"/>
  <c r="K209" i="3"/>
  <c r="L209" i="3"/>
  <c r="E196" i="3"/>
  <c r="G195" i="3"/>
  <c r="J183" i="3"/>
  <c r="K183" i="3"/>
  <c r="I194" i="3"/>
  <c r="L183" i="3"/>
  <c r="E193" i="3"/>
  <c r="G192" i="3"/>
  <c r="J180" i="3"/>
  <c r="K180" i="3"/>
  <c r="I191" i="3"/>
  <c r="L180" i="3"/>
  <c r="E190" i="3"/>
  <c r="G189" i="3"/>
  <c r="J177" i="3"/>
  <c r="K177" i="3"/>
  <c r="I188" i="3"/>
  <c r="L177" i="3"/>
  <c r="E187" i="3"/>
  <c r="G186" i="3"/>
  <c r="J174" i="3"/>
  <c r="K174" i="3"/>
  <c r="L174" i="3"/>
  <c r="J171" i="3"/>
  <c r="K171" i="3"/>
  <c r="L171" i="3"/>
  <c r="J168" i="3"/>
  <c r="L168" i="3"/>
  <c r="K168" i="3"/>
  <c r="J165" i="3"/>
  <c r="K165" i="3"/>
  <c r="L165" i="3"/>
  <c r="J162" i="3"/>
  <c r="K162" i="3"/>
  <c r="L162" i="3"/>
  <c r="J159" i="3"/>
  <c r="L159" i="3"/>
  <c r="K159" i="3"/>
  <c r="J156" i="3"/>
  <c r="K156" i="3"/>
  <c r="L156" i="3"/>
  <c r="J153" i="3"/>
  <c r="K153" i="3"/>
  <c r="L153" i="3"/>
  <c r="J144" i="3"/>
  <c r="K144" i="3"/>
  <c r="L144" i="3"/>
  <c r="J141" i="3"/>
  <c r="K141" i="3"/>
  <c r="L141" i="3"/>
  <c r="J138" i="3"/>
  <c r="K138" i="3"/>
  <c r="L138" i="3"/>
  <c r="J135" i="3"/>
  <c r="K135" i="3"/>
  <c r="L135" i="3"/>
  <c r="J112" i="3"/>
  <c r="I123" i="3"/>
  <c r="L112" i="3"/>
  <c r="K112" i="3"/>
  <c r="E122" i="3"/>
  <c r="G121" i="3"/>
  <c r="J109" i="3"/>
  <c r="I120" i="3"/>
  <c r="L109" i="3"/>
  <c r="K109" i="3"/>
  <c r="E119" i="3"/>
  <c r="G118" i="3"/>
  <c r="J106" i="3"/>
  <c r="K106" i="3"/>
  <c r="I117" i="3"/>
  <c r="L106" i="3"/>
  <c r="E116" i="3"/>
  <c r="G115" i="3"/>
  <c r="J103" i="3"/>
  <c r="K103" i="3"/>
  <c r="I114" i="3"/>
  <c r="L103" i="3"/>
  <c r="E113" i="3"/>
  <c r="J100" i="3"/>
  <c r="K100" i="3"/>
  <c r="L100" i="3"/>
  <c r="J97" i="3"/>
  <c r="K97" i="3"/>
  <c r="L97" i="3"/>
  <c r="J94" i="3"/>
  <c r="L94" i="3"/>
  <c r="K94" i="3"/>
  <c r="J91" i="3"/>
  <c r="K91" i="3"/>
  <c r="L91" i="3"/>
  <c r="J88" i="3"/>
  <c r="K88" i="3"/>
  <c r="L88" i="3"/>
  <c r="J85" i="3"/>
  <c r="K85" i="3"/>
  <c r="L85" i="3"/>
  <c r="J82" i="3"/>
  <c r="K82" i="3"/>
  <c r="L82" i="3"/>
  <c r="J70" i="3"/>
  <c r="L70" i="3"/>
  <c r="K70" i="3"/>
  <c r="J67" i="3"/>
  <c r="K67" i="3"/>
  <c r="L67" i="3"/>
  <c r="J64" i="3"/>
  <c r="K64" i="3"/>
  <c r="L64" i="3"/>
  <c r="J60" i="3"/>
  <c r="K60" i="3"/>
  <c r="J54" i="3"/>
  <c r="K54" i="3"/>
  <c r="J48" i="3"/>
  <c r="K48" i="3"/>
  <c r="J42" i="3"/>
  <c r="K42" i="3"/>
  <c r="J38" i="3"/>
  <c r="L38" i="3"/>
  <c r="K38" i="3"/>
  <c r="J35" i="3"/>
  <c r="L35" i="3"/>
  <c r="K35" i="3"/>
  <c r="J32" i="3"/>
  <c r="K32" i="3"/>
  <c r="L32" i="3"/>
  <c r="J29" i="3"/>
  <c r="L29" i="3"/>
  <c r="K29" i="3"/>
  <c r="J26" i="3"/>
  <c r="K26" i="3"/>
  <c r="L26" i="3"/>
  <c r="J23" i="3"/>
  <c r="K23" i="3"/>
  <c r="L23" i="3"/>
  <c r="J20" i="3"/>
  <c r="K20" i="3"/>
  <c r="L20" i="3"/>
  <c r="H68" i="2"/>
  <c r="J41" i="2"/>
  <c r="K41" i="2"/>
  <c r="E43" i="2"/>
  <c r="G42" i="2"/>
  <c r="J38" i="2"/>
  <c r="K38" i="2"/>
  <c r="L38" i="2"/>
  <c r="J35" i="2"/>
  <c r="K35" i="2"/>
  <c r="L35" i="2"/>
  <c r="J32" i="2"/>
  <c r="K32" i="2"/>
  <c r="L32" i="2"/>
  <c r="J24" i="2"/>
  <c r="K24" i="2"/>
  <c r="L24" i="2"/>
  <c r="J20" i="2"/>
  <c r="K20" i="2"/>
  <c r="G68" i="2"/>
  <c r="V48" i="12"/>
  <c r="T48" i="12"/>
  <c r="S48" i="12"/>
  <c r="V39" i="12"/>
  <c r="T39" i="12"/>
  <c r="S39" i="12"/>
  <c r="W52" i="5"/>
  <c r="V52" i="5"/>
  <c r="U52" i="5"/>
  <c r="T52" i="5"/>
  <c r="S52" i="5"/>
  <c r="W42" i="5"/>
  <c r="V42" i="5"/>
  <c r="U42" i="5"/>
  <c r="T42" i="5"/>
  <c r="S42" i="5"/>
  <c r="W40" i="5"/>
  <c r="V40" i="5"/>
  <c r="U40" i="5"/>
  <c r="T40" i="5"/>
  <c r="S40" i="5"/>
  <c r="W28" i="5"/>
  <c r="V28" i="5"/>
  <c r="U28" i="5"/>
  <c r="T28" i="5"/>
  <c r="S28" i="5"/>
  <c r="W22" i="5"/>
  <c r="V22" i="5"/>
  <c r="U22" i="5"/>
  <c r="T22" i="5"/>
  <c r="S22" i="5"/>
  <c r="W10" i="5"/>
  <c r="V10" i="5"/>
  <c r="U10" i="5"/>
  <c r="T10" i="5"/>
  <c r="S10" i="5"/>
  <c r="G196" i="3"/>
  <c r="G193" i="3"/>
  <c r="S12" i="14"/>
  <c r="T12" i="14"/>
  <c r="S14" i="14"/>
  <c r="T14" i="14"/>
  <c r="S16" i="14"/>
  <c r="T16" i="14"/>
  <c r="K159" i="13"/>
  <c r="J159" i="13"/>
  <c r="I159" i="13"/>
  <c r="K155" i="13"/>
  <c r="J155" i="13"/>
  <c r="I155" i="13"/>
  <c r="K151" i="13"/>
  <c r="J151" i="13"/>
  <c r="I151" i="13"/>
  <c r="K142" i="13"/>
  <c r="J142" i="13"/>
  <c r="I142" i="13"/>
  <c r="K138" i="13"/>
  <c r="J138" i="13"/>
  <c r="I138" i="13"/>
  <c r="H146" i="13"/>
  <c r="L8" i="10"/>
  <c r="I7" i="10"/>
  <c r="L17" i="10"/>
  <c r="L16" i="10"/>
  <c r="L15" i="10"/>
  <c r="L14" i="10"/>
  <c r="L13" i="10"/>
  <c r="L12" i="10"/>
  <c r="L11" i="10"/>
  <c r="L10" i="10"/>
  <c r="L9" i="10"/>
  <c r="L21" i="10"/>
  <c r="L20" i="10"/>
  <c r="L19" i="10"/>
  <c r="L18" i="10"/>
  <c r="K42" i="6"/>
  <c r="J42" i="6"/>
  <c r="I42" i="6"/>
  <c r="K24" i="6"/>
  <c r="J24" i="6"/>
  <c r="I24" i="6"/>
  <c r="J17" i="6"/>
  <c r="I17" i="6"/>
  <c r="K17" i="6"/>
  <c r="J16" i="6"/>
  <c r="I16" i="6"/>
  <c r="K16" i="6"/>
  <c r="I15" i="6"/>
  <c r="K15" i="6"/>
  <c r="J15" i="6"/>
  <c r="J9" i="6"/>
  <c r="K9" i="6"/>
  <c r="I9" i="6"/>
  <c r="T51" i="5"/>
  <c r="U51" i="5"/>
  <c r="S51" i="5"/>
  <c r="W51" i="5"/>
  <c r="V51" i="5"/>
  <c r="T49" i="5"/>
  <c r="S49" i="5"/>
  <c r="U49" i="5"/>
  <c r="W49" i="5"/>
  <c r="V49" i="5"/>
  <c r="T47" i="5"/>
  <c r="S47" i="5"/>
  <c r="W47" i="5"/>
  <c r="U47" i="5"/>
  <c r="V47" i="5"/>
  <c r="T45" i="5"/>
  <c r="U45" i="5"/>
  <c r="S45" i="5"/>
  <c r="W45" i="5"/>
  <c r="V45" i="5"/>
  <c r="T43" i="5"/>
  <c r="S43" i="5"/>
  <c r="W43" i="5"/>
  <c r="V43" i="5"/>
  <c r="U43" i="5"/>
  <c r="T41" i="5"/>
  <c r="S41" i="5"/>
  <c r="U41" i="5"/>
  <c r="W41" i="5"/>
  <c r="V41" i="5"/>
  <c r="T39" i="5"/>
  <c r="S39" i="5"/>
  <c r="U39" i="5"/>
  <c r="W39" i="5"/>
  <c r="V39" i="5"/>
  <c r="T37" i="5"/>
  <c r="S37" i="5"/>
  <c r="W37" i="5"/>
  <c r="V37" i="5"/>
  <c r="U37" i="5"/>
  <c r="T35" i="5"/>
  <c r="U35" i="5"/>
  <c r="S35" i="5"/>
  <c r="W35" i="5"/>
  <c r="V35" i="5"/>
  <c r="T33" i="5"/>
  <c r="S33" i="5"/>
  <c r="W33" i="5"/>
  <c r="U33" i="5"/>
  <c r="V33" i="5"/>
  <c r="T31" i="5"/>
  <c r="S31" i="5"/>
  <c r="U31" i="5"/>
  <c r="W31" i="5"/>
  <c r="V31" i="5"/>
  <c r="T29" i="5"/>
  <c r="U29" i="5"/>
  <c r="S29" i="5"/>
  <c r="W29" i="5"/>
  <c r="V29" i="5"/>
  <c r="T27" i="5"/>
  <c r="S27" i="5"/>
  <c r="U27" i="5"/>
  <c r="W27" i="5"/>
  <c r="V27" i="5"/>
  <c r="T25" i="5"/>
  <c r="U25" i="5"/>
  <c r="S25" i="5"/>
  <c r="W25" i="5"/>
  <c r="V25" i="5"/>
  <c r="T23" i="5"/>
  <c r="S23" i="5"/>
  <c r="W23" i="5"/>
  <c r="V23" i="5"/>
  <c r="U23" i="5"/>
  <c r="T21" i="5"/>
  <c r="S21" i="5"/>
  <c r="U21" i="5"/>
  <c r="W21" i="5"/>
  <c r="V21" i="5"/>
  <c r="T19" i="5"/>
  <c r="S19" i="5"/>
  <c r="W19" i="5"/>
  <c r="U19" i="5"/>
  <c r="V19" i="5"/>
  <c r="K18" i="5"/>
  <c r="I18" i="5"/>
  <c r="M18" i="5"/>
  <c r="L18" i="5"/>
  <c r="T15" i="5"/>
  <c r="S15" i="5"/>
  <c r="W15" i="5"/>
  <c r="U15" i="5"/>
  <c r="V15" i="5"/>
  <c r="T13" i="5"/>
  <c r="S13" i="5"/>
  <c r="W13" i="5"/>
  <c r="U13" i="5"/>
  <c r="V13" i="5"/>
  <c r="T11" i="5"/>
  <c r="S11" i="5"/>
  <c r="U11" i="5"/>
  <c r="W11" i="5"/>
  <c r="V11" i="5"/>
  <c r="T9" i="5"/>
  <c r="S9" i="5"/>
  <c r="U9" i="5"/>
  <c r="W9" i="5"/>
  <c r="V9" i="5"/>
  <c r="T7" i="5"/>
  <c r="U7" i="5"/>
  <c r="S7" i="5"/>
  <c r="W7" i="5"/>
  <c r="V7" i="5"/>
  <c r="H123" i="3"/>
  <c r="H120" i="3"/>
  <c r="H117" i="3"/>
  <c r="H114" i="3"/>
  <c r="V21" i="12"/>
  <c r="T21" i="12"/>
  <c r="S21" i="12"/>
  <c r="K49" i="6"/>
  <c r="J49" i="6"/>
  <c r="I49" i="6"/>
  <c r="K29" i="6"/>
  <c r="J29" i="6"/>
  <c r="I29" i="6"/>
  <c r="K12" i="6"/>
  <c r="J12" i="6"/>
  <c r="I12" i="6"/>
  <c r="W36" i="5"/>
  <c r="V36" i="5"/>
  <c r="U36" i="5"/>
  <c r="T36" i="5"/>
  <c r="S36" i="5"/>
  <c r="W32" i="5"/>
  <c r="V32" i="5"/>
  <c r="U32" i="5"/>
  <c r="T32" i="5"/>
  <c r="S32" i="5"/>
  <c r="W30" i="5"/>
  <c r="V30" i="5"/>
  <c r="U30" i="5"/>
  <c r="T30" i="5"/>
  <c r="S30" i="5"/>
  <c r="W16" i="5"/>
  <c r="V16" i="5"/>
  <c r="U16" i="5"/>
  <c r="T16" i="5"/>
  <c r="S16" i="5"/>
  <c r="E114" i="3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I18" i="13"/>
  <c r="J23" i="13"/>
  <c r="I23" i="13"/>
  <c r="K23" i="13"/>
  <c r="J25" i="13"/>
  <c r="I25" i="13"/>
  <c r="K25" i="13"/>
  <c r="J27" i="13"/>
  <c r="I27" i="13"/>
  <c r="K27" i="13"/>
  <c r="J29" i="13"/>
  <c r="I29" i="13"/>
  <c r="K29" i="13"/>
  <c r="J31" i="13"/>
  <c r="I31" i="13"/>
  <c r="K31" i="13"/>
  <c r="J33" i="13"/>
  <c r="I33" i="13"/>
  <c r="K33" i="13"/>
  <c r="J36" i="13"/>
  <c r="I36" i="13"/>
  <c r="K36" i="13"/>
  <c r="J38" i="13"/>
  <c r="I38" i="13"/>
  <c r="K38" i="13"/>
  <c r="J40" i="13"/>
  <c r="I40" i="13"/>
  <c r="H48" i="13"/>
  <c r="K40" i="13"/>
  <c r="J42" i="13"/>
  <c r="I42" i="13"/>
  <c r="K42" i="13"/>
  <c r="J44" i="13"/>
  <c r="I44" i="13"/>
  <c r="K44" i="13"/>
  <c r="J46" i="13"/>
  <c r="I46" i="13"/>
  <c r="K46" i="13"/>
  <c r="J51" i="13"/>
  <c r="I51" i="13"/>
  <c r="K51" i="13"/>
  <c r="J53" i="13"/>
  <c r="I53" i="13"/>
  <c r="K53" i="13"/>
  <c r="J55" i="13"/>
  <c r="I55" i="13"/>
  <c r="K55" i="13"/>
  <c r="J57" i="13"/>
  <c r="I57" i="13"/>
  <c r="K57" i="13"/>
  <c r="J59" i="13"/>
  <c r="I59" i="13"/>
  <c r="K59" i="13"/>
  <c r="J61" i="13"/>
  <c r="I61" i="13"/>
  <c r="K61" i="13"/>
  <c r="J64" i="13"/>
  <c r="I64" i="13"/>
  <c r="K64" i="13"/>
  <c r="J66" i="13"/>
  <c r="I66" i="13"/>
  <c r="K66" i="13"/>
  <c r="J68" i="13"/>
  <c r="I68" i="13"/>
  <c r="H76" i="13"/>
  <c r="K68" i="13"/>
  <c r="J70" i="13"/>
  <c r="I70" i="13"/>
  <c r="K70" i="13"/>
  <c r="J72" i="13"/>
  <c r="I72" i="13"/>
  <c r="K72" i="13"/>
  <c r="J74" i="13"/>
  <c r="I74" i="13"/>
  <c r="K74" i="13"/>
  <c r="J79" i="13"/>
  <c r="I79" i="13"/>
  <c r="K79" i="13"/>
  <c r="J81" i="13"/>
  <c r="I81" i="13"/>
  <c r="K81" i="13"/>
  <c r="J83" i="13"/>
  <c r="I83" i="13"/>
  <c r="K83" i="13"/>
  <c r="J85" i="13"/>
  <c r="I85" i="13"/>
  <c r="K85" i="13"/>
  <c r="J87" i="13"/>
  <c r="I87" i="13"/>
  <c r="K87" i="13"/>
  <c r="J89" i="13"/>
  <c r="I89" i="13"/>
  <c r="K89" i="13"/>
  <c r="J92" i="13"/>
  <c r="I92" i="13"/>
  <c r="K92" i="13"/>
  <c r="J94" i="13"/>
  <c r="I94" i="13"/>
  <c r="K94" i="13"/>
  <c r="J96" i="13"/>
  <c r="I96" i="13"/>
  <c r="H104" i="13"/>
  <c r="K96" i="13"/>
  <c r="J98" i="13"/>
  <c r="I98" i="13"/>
  <c r="K98" i="13"/>
  <c r="J100" i="13"/>
  <c r="I100" i="13"/>
  <c r="K100" i="13"/>
  <c r="J102" i="13"/>
  <c r="I102" i="13"/>
  <c r="K102" i="13"/>
  <c r="J107" i="13"/>
  <c r="I107" i="13"/>
  <c r="K107" i="13"/>
  <c r="J109" i="13"/>
  <c r="I109" i="13"/>
  <c r="K109" i="13"/>
  <c r="J111" i="13"/>
  <c r="I111" i="13"/>
  <c r="K111" i="13"/>
  <c r="J113" i="13"/>
  <c r="I113" i="13"/>
  <c r="K113" i="13"/>
  <c r="J115" i="13"/>
  <c r="I115" i="13"/>
  <c r="K115" i="13"/>
  <c r="J117" i="13"/>
  <c r="I117" i="13"/>
  <c r="K117" i="13"/>
  <c r="J120" i="13"/>
  <c r="I120" i="13"/>
  <c r="K120" i="13"/>
  <c r="J122" i="13"/>
  <c r="I122" i="13"/>
  <c r="K122" i="13"/>
  <c r="J124" i="13"/>
  <c r="I124" i="13"/>
  <c r="H132" i="13"/>
  <c r="K124" i="13"/>
  <c r="J126" i="13"/>
  <c r="I126" i="13"/>
  <c r="K126" i="13"/>
  <c r="J128" i="13"/>
  <c r="I128" i="13"/>
  <c r="K128" i="13"/>
  <c r="J130" i="13"/>
  <c r="I130" i="13"/>
  <c r="K130" i="13"/>
  <c r="J135" i="13"/>
  <c r="I135" i="13"/>
  <c r="K135" i="13"/>
  <c r="J137" i="13"/>
  <c r="I137" i="13"/>
  <c r="K137" i="13"/>
  <c r="J139" i="13"/>
  <c r="I139" i="13"/>
  <c r="K139" i="13"/>
  <c r="J141" i="13"/>
  <c r="I141" i="13"/>
  <c r="K141" i="13"/>
  <c r="J143" i="13"/>
  <c r="I143" i="13"/>
  <c r="K143" i="13"/>
  <c r="J145" i="13"/>
  <c r="I145" i="13"/>
  <c r="K145" i="13"/>
  <c r="J148" i="13"/>
  <c r="I148" i="13"/>
  <c r="K148" i="13"/>
  <c r="J150" i="13"/>
  <c r="I150" i="13"/>
  <c r="K150" i="13"/>
  <c r="J152" i="13"/>
  <c r="I152" i="13"/>
  <c r="H160" i="13"/>
  <c r="K152" i="13"/>
  <c r="J154" i="13"/>
  <c r="I154" i="13"/>
  <c r="K154" i="13"/>
  <c r="J156" i="13"/>
  <c r="I156" i="13"/>
  <c r="K156" i="13"/>
  <c r="J158" i="13"/>
  <c r="I158" i="13"/>
  <c r="K158" i="13"/>
  <c r="V54" i="12"/>
  <c r="T54" i="12"/>
  <c r="S54" i="12"/>
  <c r="V45" i="12"/>
  <c r="T45" i="12"/>
  <c r="S45" i="12"/>
  <c r="V36" i="12"/>
  <c r="T36" i="12"/>
  <c r="S36" i="12"/>
  <c r="V27" i="12"/>
  <c r="T27" i="12"/>
  <c r="S27" i="12"/>
  <c r="V18" i="12"/>
  <c r="T18" i="12"/>
  <c r="S18" i="12"/>
  <c r="S51" i="6"/>
  <c r="R51" i="6"/>
  <c r="Q51" i="6"/>
  <c r="K43" i="6"/>
  <c r="J43" i="6"/>
  <c r="I43" i="6"/>
  <c r="S33" i="6"/>
  <c r="R33" i="6"/>
  <c r="Q33" i="6"/>
  <c r="S25" i="6"/>
  <c r="R25" i="6"/>
  <c r="Q25" i="6"/>
  <c r="K25" i="6"/>
  <c r="J25" i="6"/>
  <c r="I25" i="6"/>
  <c r="K18" i="6"/>
  <c r="I18" i="6"/>
  <c r="S15" i="6"/>
  <c r="R15" i="6"/>
  <c r="Q15" i="6"/>
  <c r="S12" i="6"/>
  <c r="R12" i="6"/>
  <c r="Q12" i="6"/>
  <c r="K10" i="6"/>
  <c r="J10" i="6"/>
  <c r="I10" i="6"/>
  <c r="S37" i="6"/>
  <c r="R37" i="6"/>
  <c r="Q37" i="6"/>
  <c r="S43" i="6"/>
  <c r="R43" i="6"/>
  <c r="Q43" i="6"/>
  <c r="S49" i="6"/>
  <c r="R49" i="6"/>
  <c r="Q49" i="6"/>
  <c r="R36" i="6"/>
  <c r="Q36" i="6"/>
  <c r="S36" i="6"/>
  <c r="R42" i="6"/>
  <c r="Q42" i="6"/>
  <c r="S42" i="6"/>
  <c r="R48" i="6"/>
  <c r="Q48" i="6"/>
  <c r="S48" i="6"/>
  <c r="Q23" i="6"/>
  <c r="S23" i="6"/>
  <c r="R23" i="6"/>
  <c r="Q29" i="6"/>
  <c r="R29" i="6"/>
  <c r="S29" i="6"/>
  <c r="Q35" i="6"/>
  <c r="S35" i="6"/>
  <c r="R35" i="6"/>
  <c r="Q41" i="6"/>
  <c r="R41" i="6"/>
  <c r="S41" i="6"/>
  <c r="Q47" i="6"/>
  <c r="S47" i="6"/>
  <c r="R47" i="6"/>
  <c r="S16" i="6"/>
  <c r="R16" i="6"/>
  <c r="Q16" i="6"/>
  <c r="S17" i="6"/>
  <c r="R17" i="6"/>
  <c r="Q17" i="6"/>
  <c r="R22" i="6"/>
  <c r="S22" i="6"/>
  <c r="Q22" i="6"/>
  <c r="S28" i="6"/>
  <c r="Q28" i="6"/>
  <c r="R28" i="6"/>
  <c r="S34" i="6"/>
  <c r="R34" i="6"/>
  <c r="Q34" i="6"/>
  <c r="S40" i="6"/>
  <c r="Q40" i="6"/>
  <c r="R40" i="6"/>
  <c r="S46" i="6"/>
  <c r="R46" i="6"/>
  <c r="Q46" i="6"/>
  <c r="S52" i="6"/>
  <c r="R52" i="6"/>
  <c r="Q52" i="6"/>
  <c r="K52" i="5"/>
  <c r="J52" i="5"/>
  <c r="I52" i="5"/>
  <c r="L52" i="5"/>
  <c r="M52" i="5"/>
  <c r="K50" i="5"/>
  <c r="J50" i="5"/>
  <c r="L50" i="5"/>
  <c r="I50" i="5"/>
  <c r="M50" i="5"/>
  <c r="K48" i="5"/>
  <c r="J48" i="5"/>
  <c r="I48" i="5"/>
  <c r="L48" i="5"/>
  <c r="M48" i="5"/>
  <c r="K46" i="5"/>
  <c r="J46" i="5"/>
  <c r="I46" i="5"/>
  <c r="L46" i="5"/>
  <c r="M46" i="5"/>
  <c r="K44" i="5"/>
  <c r="J44" i="5"/>
  <c r="I44" i="5"/>
  <c r="L44" i="5"/>
  <c r="M44" i="5"/>
  <c r="K42" i="5"/>
  <c r="L42" i="5"/>
  <c r="J42" i="5"/>
  <c r="I42" i="5"/>
  <c r="M42" i="5"/>
  <c r="K40" i="5"/>
  <c r="J40" i="5"/>
  <c r="I40" i="5"/>
  <c r="L40" i="5"/>
  <c r="M40" i="5"/>
  <c r="K38" i="5"/>
  <c r="L38" i="5"/>
  <c r="J38" i="5"/>
  <c r="I38" i="5"/>
  <c r="M38" i="5"/>
  <c r="K36" i="5"/>
  <c r="L36" i="5"/>
  <c r="J36" i="5"/>
  <c r="I36" i="5"/>
  <c r="M36" i="5"/>
  <c r="K34" i="5"/>
  <c r="J34" i="5"/>
  <c r="I34" i="5"/>
  <c r="M34" i="5"/>
  <c r="L34" i="5"/>
  <c r="K32" i="5"/>
  <c r="J32" i="5"/>
  <c r="L32" i="5"/>
  <c r="I32" i="5"/>
  <c r="M32" i="5"/>
  <c r="K30" i="5"/>
  <c r="J30" i="5"/>
  <c r="I30" i="5"/>
  <c r="M30" i="5"/>
  <c r="L30" i="5"/>
  <c r="K28" i="5"/>
  <c r="J28" i="5"/>
  <c r="I28" i="5"/>
  <c r="L28" i="5"/>
  <c r="M28" i="5"/>
  <c r="K26" i="5"/>
  <c r="J26" i="5"/>
  <c r="I26" i="5"/>
  <c r="M26" i="5"/>
  <c r="L26" i="5"/>
  <c r="K24" i="5"/>
  <c r="J24" i="5"/>
  <c r="I24" i="5"/>
  <c r="M24" i="5"/>
  <c r="L24" i="5"/>
  <c r="K22" i="5"/>
  <c r="J22" i="5"/>
  <c r="I22" i="5"/>
  <c r="L22" i="5"/>
  <c r="M22" i="5"/>
  <c r="K20" i="5"/>
  <c r="J20" i="5"/>
  <c r="I20" i="5"/>
  <c r="L20" i="5"/>
  <c r="M20" i="5"/>
  <c r="K16" i="5"/>
  <c r="J16" i="5"/>
  <c r="L16" i="5"/>
  <c r="I16" i="5"/>
  <c r="M16" i="5"/>
  <c r="K14" i="5"/>
  <c r="J14" i="5"/>
  <c r="I14" i="5"/>
  <c r="M14" i="5"/>
  <c r="L14" i="5"/>
  <c r="K12" i="5"/>
  <c r="L12" i="5"/>
  <c r="J12" i="5"/>
  <c r="I12" i="5"/>
  <c r="M12" i="5"/>
  <c r="K10" i="5"/>
  <c r="J10" i="5"/>
  <c r="I10" i="5"/>
  <c r="L10" i="5"/>
  <c r="M10" i="5"/>
  <c r="K8" i="5"/>
  <c r="L8" i="5"/>
  <c r="J8" i="5"/>
  <c r="I8" i="5"/>
  <c r="M8" i="5"/>
  <c r="L217" i="3"/>
  <c r="K217" i="3"/>
  <c r="J217" i="3"/>
  <c r="L214" i="3"/>
  <c r="K214" i="3"/>
  <c r="J214" i="3"/>
  <c r="L211" i="3"/>
  <c r="K211" i="3"/>
  <c r="J211" i="3"/>
  <c r="L208" i="3"/>
  <c r="K208" i="3"/>
  <c r="J208" i="3"/>
  <c r="L185" i="3"/>
  <c r="K185" i="3"/>
  <c r="J185" i="3"/>
  <c r="I196" i="3"/>
  <c r="E195" i="3"/>
  <c r="G194" i="3"/>
  <c r="I193" i="3"/>
  <c r="L182" i="3"/>
  <c r="K182" i="3"/>
  <c r="J182" i="3"/>
  <c r="E192" i="3"/>
  <c r="G191" i="3"/>
  <c r="L179" i="3"/>
  <c r="K179" i="3"/>
  <c r="J179" i="3"/>
  <c r="I190" i="3"/>
  <c r="E189" i="3"/>
  <c r="G188" i="3"/>
  <c r="I187" i="3"/>
  <c r="L176" i="3"/>
  <c r="K176" i="3"/>
  <c r="J176" i="3"/>
  <c r="E18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L143" i="3"/>
  <c r="K143" i="3"/>
  <c r="J143" i="3"/>
  <c r="L140" i="3"/>
  <c r="K140" i="3"/>
  <c r="J140" i="3"/>
  <c r="L137" i="3"/>
  <c r="K137" i="3"/>
  <c r="J137" i="3"/>
  <c r="G123" i="3"/>
  <c r="L111" i="3"/>
  <c r="K111" i="3"/>
  <c r="I122" i="3"/>
  <c r="J111" i="3"/>
  <c r="E121" i="3"/>
  <c r="G120" i="3"/>
  <c r="E118" i="3"/>
  <c r="G117" i="3"/>
  <c r="E115" i="3"/>
  <c r="G114" i="3"/>
  <c r="L72" i="3"/>
  <c r="K72" i="3"/>
  <c r="J72" i="3"/>
  <c r="F68" i="2"/>
  <c r="E42" i="2"/>
  <c r="V57" i="12"/>
  <c r="T57" i="12"/>
  <c r="S57" i="12"/>
  <c r="V30" i="12"/>
  <c r="T30" i="12"/>
  <c r="S30" i="12"/>
  <c r="H52" i="10"/>
  <c r="E51" i="10"/>
  <c r="H63" i="10"/>
  <c r="H60" i="10"/>
  <c r="H57" i="10"/>
  <c r="H54" i="10"/>
  <c r="H65" i="10"/>
  <c r="H62" i="10"/>
  <c r="H59" i="10"/>
  <c r="H56" i="10"/>
  <c r="H53" i="10"/>
  <c r="H64" i="10"/>
  <c r="H61" i="10"/>
  <c r="H58" i="10"/>
  <c r="H55" i="10"/>
  <c r="W34" i="5"/>
  <c r="V34" i="5"/>
  <c r="U34" i="5"/>
  <c r="T34" i="5"/>
  <c r="S34" i="5"/>
  <c r="W26" i="5"/>
  <c r="V26" i="5"/>
  <c r="U26" i="5"/>
  <c r="T26" i="5"/>
  <c r="S26" i="5"/>
  <c r="W14" i="5"/>
  <c r="V14" i="5"/>
  <c r="U14" i="5"/>
  <c r="T14" i="5"/>
  <c r="S14" i="5"/>
  <c r="W12" i="5"/>
  <c r="V12" i="5"/>
  <c r="U12" i="5"/>
  <c r="T12" i="5"/>
  <c r="S12" i="5"/>
  <c r="W8" i="5"/>
  <c r="V8" i="5"/>
  <c r="U8" i="5"/>
  <c r="T8" i="5"/>
  <c r="S8" i="5"/>
  <c r="E123" i="3"/>
  <c r="T19" i="14"/>
  <c r="S19" i="14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30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I29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109" i="10"/>
  <c r="L106" i="10"/>
  <c r="L103" i="10"/>
  <c r="L100" i="10"/>
  <c r="L97" i="10"/>
  <c r="L108" i="10"/>
  <c r="L105" i="10"/>
  <c r="L102" i="10"/>
  <c r="L99" i="10"/>
  <c r="L107" i="10"/>
  <c r="L104" i="10"/>
  <c r="L101" i="10"/>
  <c r="L98" i="10"/>
  <c r="K48" i="6"/>
  <c r="J48" i="6"/>
  <c r="I48" i="6"/>
  <c r="S32" i="6"/>
  <c r="Q32" i="6"/>
  <c r="R32" i="6"/>
  <c r="J28" i="6"/>
  <c r="I28" i="6"/>
  <c r="K28" i="6"/>
  <c r="S26" i="6"/>
  <c r="R26" i="6"/>
  <c r="Q26" i="6"/>
  <c r="R18" i="6"/>
  <c r="Q18" i="6"/>
  <c r="S18" i="6"/>
  <c r="S13" i="6"/>
  <c r="R13" i="6"/>
  <c r="Q13" i="6"/>
  <c r="K11" i="6"/>
  <c r="J11" i="6"/>
  <c r="I11" i="6"/>
  <c r="S7" i="6"/>
  <c r="R7" i="6"/>
  <c r="Q7" i="6"/>
  <c r="H196" i="3"/>
  <c r="F194" i="3"/>
  <c r="H193" i="3"/>
  <c r="F191" i="3"/>
  <c r="H190" i="3"/>
  <c r="F188" i="3"/>
  <c r="H187" i="3"/>
  <c r="F123" i="3"/>
  <c r="H122" i="3"/>
  <c r="F120" i="3"/>
  <c r="H119" i="3"/>
  <c r="K119" i="3" s="1"/>
  <c r="F117" i="3"/>
  <c r="H116" i="3"/>
  <c r="F114" i="3"/>
  <c r="H113" i="3"/>
  <c r="K57" i="3"/>
  <c r="J57" i="3"/>
  <c r="K51" i="3"/>
  <c r="J51" i="3"/>
  <c r="K45" i="3"/>
  <c r="J45" i="3"/>
  <c r="L18" i="3"/>
  <c r="K18" i="3"/>
  <c r="L15" i="3"/>
  <c r="K15" i="3"/>
  <c r="J15" i="3"/>
  <c r="K12" i="3"/>
  <c r="L12" i="3"/>
  <c r="J12" i="3"/>
  <c r="L9" i="3"/>
  <c r="K9" i="3"/>
  <c r="J9" i="3"/>
  <c r="L72" i="2"/>
  <c r="K72" i="2"/>
  <c r="J72" i="2"/>
  <c r="K66" i="2"/>
  <c r="J66" i="2"/>
  <c r="E68" i="2"/>
  <c r="G67" i="2"/>
  <c r="L63" i="2"/>
  <c r="K63" i="2"/>
  <c r="J63" i="2"/>
  <c r="L60" i="2"/>
  <c r="K60" i="2"/>
  <c r="J60" i="2"/>
  <c r="K57" i="2"/>
  <c r="L57" i="2"/>
  <c r="J57" i="2"/>
  <c r="H43" i="2"/>
  <c r="K16" i="2"/>
  <c r="J16" i="2"/>
  <c r="L13" i="2"/>
  <c r="K13" i="2"/>
  <c r="J13" i="2"/>
  <c r="K10" i="2"/>
  <c r="L10" i="2"/>
  <c r="J10" i="2"/>
  <c r="L7" i="2"/>
  <c r="K7" i="2"/>
  <c r="J7" i="2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87" i="8"/>
  <c r="J74" i="8"/>
  <c r="J84" i="8"/>
  <c r="J81" i="8"/>
  <c r="J78" i="8"/>
  <c r="J75" i="8"/>
  <c r="J80" i="8"/>
  <c r="J85" i="8"/>
  <c r="J82" i="8"/>
  <c r="J79" i="8"/>
  <c r="J76" i="8"/>
  <c r="J86" i="8"/>
  <c r="J77" i="8"/>
  <c r="J83" i="8"/>
  <c r="K19" i="6"/>
  <c r="J19" i="6"/>
  <c r="I19" i="6"/>
  <c r="W44" i="5"/>
  <c r="V44" i="5"/>
  <c r="U44" i="5"/>
  <c r="T44" i="5"/>
  <c r="S44" i="5"/>
  <c r="W38" i="5"/>
  <c r="V38" i="5"/>
  <c r="U38" i="5"/>
  <c r="T38" i="5"/>
  <c r="S38" i="5"/>
  <c r="N16" i="47"/>
  <c r="M16" i="47"/>
  <c r="L16" i="47"/>
  <c r="I146" i="47"/>
  <c r="H146" i="47"/>
  <c r="K146" i="47" s="1"/>
  <c r="G146" i="47"/>
  <c r="T16" i="47"/>
  <c r="Q16" i="47"/>
  <c r="S16" i="47"/>
  <c r="R16" i="47"/>
  <c r="P16" i="47"/>
  <c r="H16" i="47"/>
  <c r="J16" i="47"/>
  <c r="I16" i="47"/>
  <c r="Q16" i="46"/>
  <c r="T16" i="46"/>
  <c r="S16" i="46"/>
  <c r="R16" i="46"/>
  <c r="P16" i="46"/>
  <c r="I16" i="46"/>
  <c r="H16" i="46"/>
  <c r="J16" i="46"/>
  <c r="H146" i="45"/>
  <c r="K146" i="45" s="1"/>
  <c r="G146" i="45"/>
  <c r="I146" i="45"/>
  <c r="M16" i="45"/>
  <c r="L16" i="45"/>
  <c r="N16" i="45"/>
  <c r="O11" i="41"/>
  <c r="T11" i="41"/>
  <c r="S11" i="41"/>
  <c r="R11" i="41"/>
  <c r="Q11" i="41"/>
  <c r="P11" i="41"/>
  <c r="N16" i="46"/>
  <c r="M16" i="46"/>
  <c r="L16" i="46"/>
  <c r="I11" i="41"/>
  <c r="H11" i="41"/>
  <c r="G11" i="41"/>
  <c r="O146" i="45"/>
  <c r="N146" i="45"/>
  <c r="M146" i="45"/>
  <c r="L146" i="45"/>
  <c r="I129" i="41"/>
  <c r="H129" i="41"/>
  <c r="G129" i="41"/>
  <c r="M11" i="41"/>
  <c r="L11" i="41"/>
  <c r="K11" i="41"/>
  <c r="M20" i="30"/>
  <c r="L20" i="30"/>
  <c r="J20" i="30"/>
  <c r="I20" i="30"/>
  <c r="K20" i="30"/>
  <c r="J132" i="28"/>
  <c r="I132" i="28"/>
  <c r="K132" i="28"/>
  <c r="J76" i="28"/>
  <c r="I76" i="28"/>
  <c r="K76" i="28"/>
  <c r="J48" i="29"/>
  <c r="I48" i="29"/>
  <c r="K48" i="29"/>
  <c r="J160" i="28"/>
  <c r="I160" i="28"/>
  <c r="K160" i="28"/>
  <c r="J104" i="28"/>
  <c r="I104" i="28"/>
  <c r="K104" i="28"/>
  <c r="J48" i="28"/>
  <c r="I48" i="28"/>
  <c r="K48" i="28"/>
  <c r="L35" i="22"/>
  <c r="K35" i="22"/>
  <c r="J35" i="22"/>
  <c r="L161" i="22"/>
  <c r="K161" i="22"/>
  <c r="J161" i="22"/>
  <c r="J147" i="22"/>
  <c r="L147" i="22"/>
  <c r="K147" i="22"/>
  <c r="I76" i="23"/>
  <c r="K76" i="23"/>
  <c r="J76" i="23"/>
  <c r="I48" i="23"/>
  <c r="J48" i="23"/>
  <c r="K48" i="23"/>
  <c r="J63" i="22"/>
  <c r="L63" i="22"/>
  <c r="K63" i="22"/>
  <c r="Q22" i="21"/>
  <c r="R22" i="21"/>
  <c r="J79" i="19"/>
  <c r="J134" i="18"/>
  <c r="I134" i="18"/>
  <c r="I21" i="17"/>
  <c r="K21" i="17"/>
  <c r="J21" i="17"/>
  <c r="K9" i="17"/>
  <c r="J9" i="17"/>
  <c r="I9" i="17"/>
  <c r="Y78" i="18"/>
  <c r="X78" i="18"/>
  <c r="X48" i="18"/>
  <c r="Y48" i="18"/>
  <c r="J20" i="18"/>
  <c r="I20" i="18"/>
  <c r="J163" i="14"/>
  <c r="I163" i="14"/>
  <c r="Y132" i="18"/>
  <c r="X132" i="18"/>
  <c r="J120" i="18"/>
  <c r="I120" i="18"/>
  <c r="J36" i="18"/>
  <c r="I36" i="18"/>
  <c r="I90" i="18"/>
  <c r="J90" i="18"/>
  <c r="R64" i="18"/>
  <c r="Q64" i="18"/>
  <c r="Q34" i="18"/>
  <c r="R34" i="18"/>
  <c r="Y8" i="18"/>
  <c r="X8" i="18"/>
  <c r="I23" i="17"/>
  <c r="K23" i="17"/>
  <c r="J23" i="17"/>
  <c r="J121" i="14"/>
  <c r="I121" i="14"/>
  <c r="J79" i="14"/>
  <c r="I79" i="14"/>
  <c r="J37" i="14"/>
  <c r="I37" i="14"/>
  <c r="V20" i="13"/>
  <c r="U20" i="13"/>
  <c r="W20" i="13"/>
  <c r="W21" i="16"/>
  <c r="V21" i="16"/>
  <c r="U21" i="16"/>
  <c r="J149" i="14"/>
  <c r="I149" i="14"/>
  <c r="J107" i="14"/>
  <c r="I107" i="14"/>
  <c r="J65" i="14"/>
  <c r="I65" i="14"/>
  <c r="I119" i="15"/>
  <c r="M119" i="15"/>
  <c r="L119" i="15"/>
  <c r="K119" i="15"/>
  <c r="J119" i="15"/>
  <c r="I51" i="14"/>
  <c r="J51" i="14"/>
  <c r="K54" i="12"/>
  <c r="J54" i="12"/>
  <c r="I54" i="12"/>
  <c r="L54" i="12"/>
  <c r="K67" i="2"/>
  <c r="J67" i="2"/>
  <c r="J70" i="2"/>
  <c r="K70" i="2"/>
  <c r="W9" i="16"/>
  <c r="V9" i="16"/>
  <c r="U9" i="16"/>
  <c r="K197" i="3"/>
  <c r="J197" i="3"/>
  <c r="J186" i="3"/>
  <c r="K186" i="3"/>
  <c r="K132" i="3"/>
  <c r="J132" i="3"/>
  <c r="K121" i="3"/>
  <c r="J121" i="3"/>
  <c r="J45" i="2"/>
  <c r="K45" i="2"/>
  <c r="J42" i="2"/>
  <c r="K42" i="2"/>
  <c r="I93" i="14"/>
  <c r="J93" i="14"/>
  <c r="K90" i="13"/>
  <c r="J90" i="13"/>
  <c r="I90" i="13"/>
  <c r="K34" i="13"/>
  <c r="J34" i="13"/>
  <c r="I34" i="13"/>
  <c r="K17" i="2"/>
  <c r="J17" i="2"/>
  <c r="K118" i="13"/>
  <c r="J118" i="13"/>
  <c r="I118" i="13"/>
  <c r="K203" i="3"/>
  <c r="J203" i="3"/>
  <c r="J192" i="3"/>
  <c r="K192" i="3"/>
  <c r="J23" i="14"/>
  <c r="I23" i="14"/>
  <c r="J119" i="3"/>
  <c r="J130" i="3"/>
  <c r="K130" i="3"/>
  <c r="K127" i="3"/>
  <c r="J127" i="3"/>
  <c r="K116" i="3"/>
  <c r="J116" i="3"/>
  <c r="K113" i="3"/>
  <c r="J113" i="3"/>
  <c r="J124" i="3"/>
  <c r="K124" i="3"/>
  <c r="K43" i="2"/>
  <c r="J43" i="2"/>
  <c r="K46" i="2"/>
  <c r="J46" i="2"/>
  <c r="K62" i="13"/>
  <c r="J62" i="13"/>
  <c r="I62" i="13"/>
  <c r="K195" i="3"/>
  <c r="J195" i="3"/>
  <c r="K206" i="3"/>
  <c r="J206" i="3"/>
  <c r="K189" i="3"/>
  <c r="J189" i="3"/>
  <c r="K200" i="3"/>
  <c r="J200" i="3"/>
  <c r="I135" i="14"/>
  <c r="J135" i="14"/>
  <c r="J129" i="3"/>
  <c r="K129" i="3"/>
  <c r="K118" i="3"/>
  <c r="J118" i="3"/>
  <c r="K126" i="3"/>
  <c r="J126" i="3"/>
  <c r="K115" i="3"/>
  <c r="J115" i="3"/>
  <c r="W11" i="17" l="1"/>
  <c r="R117" i="19"/>
  <c r="R95" i="19"/>
  <c r="R138" i="19"/>
  <c r="R98" i="19"/>
  <c r="R101" i="19"/>
  <c r="R114" i="19"/>
  <c r="R118" i="19"/>
  <c r="R112" i="19"/>
  <c r="R102" i="19"/>
  <c r="R96" i="19"/>
  <c r="R86" i="19"/>
  <c r="R85" i="19"/>
  <c r="R124" i="19"/>
  <c r="K24" i="16"/>
  <c r="K28" i="16"/>
  <c r="K32" i="16"/>
  <c r="K39" i="16"/>
  <c r="K71" i="16"/>
  <c r="K75" i="16"/>
  <c r="K110" i="16"/>
  <c r="K114" i="16"/>
  <c r="K118" i="16"/>
  <c r="K125" i="16"/>
  <c r="K157" i="16"/>
  <c r="J30" i="18"/>
  <c r="J69" i="18"/>
  <c r="J56" i="18"/>
  <c r="J103" i="18"/>
  <c r="J88" i="18"/>
  <c r="J82" i="18"/>
  <c r="J121" i="18"/>
  <c r="J12" i="18"/>
  <c r="J43" i="18"/>
  <c r="J37" i="18"/>
  <c r="J75" i="18"/>
  <c r="J24" i="18"/>
  <c r="J101" i="18"/>
  <c r="J135" i="18"/>
  <c r="J128" i="18"/>
  <c r="J108" i="18"/>
  <c r="J95" i="18"/>
  <c r="J27" i="18"/>
  <c r="J33" i="18"/>
  <c r="J40" i="18"/>
  <c r="J46" i="18"/>
  <c r="J66" i="18"/>
  <c r="J39" i="18"/>
  <c r="J45" i="18"/>
  <c r="J154" i="18"/>
  <c r="J137" i="18"/>
  <c r="J157" i="18"/>
  <c r="J112" i="18"/>
  <c r="J126" i="18"/>
  <c r="J13" i="18"/>
  <c r="J25" i="18"/>
  <c r="J31" i="18"/>
  <c r="R40" i="18"/>
  <c r="J51" i="18"/>
  <c r="R79" i="18"/>
  <c r="R85" i="18"/>
  <c r="R98" i="18"/>
  <c r="J109" i="18"/>
  <c r="J122" i="18"/>
  <c r="J104" i="19"/>
  <c r="J102" i="19"/>
  <c r="J100" i="19"/>
  <c r="J98" i="19"/>
  <c r="J15" i="19"/>
  <c r="J17" i="19"/>
  <c r="K140" i="46"/>
  <c r="K139" i="46"/>
  <c r="H109" i="35"/>
  <c r="W13" i="17"/>
  <c r="W15" i="17"/>
  <c r="W17" i="17"/>
  <c r="K12" i="16"/>
  <c r="K43" i="16"/>
  <c r="K47" i="16"/>
  <c r="K82" i="16"/>
  <c r="K86" i="16"/>
  <c r="K90" i="16"/>
  <c r="K97" i="16"/>
  <c r="K129" i="16"/>
  <c r="J72" i="18"/>
  <c r="J98" i="18"/>
  <c r="J114" i="18"/>
  <c r="J71" i="18"/>
  <c r="J155" i="18"/>
  <c r="J142" i="18"/>
  <c r="J156" i="18"/>
  <c r="J138" i="18"/>
  <c r="R32" i="18"/>
  <c r="R103" i="18"/>
  <c r="R14" i="18"/>
  <c r="R19" i="18"/>
  <c r="R58" i="18"/>
  <c r="R84" i="18"/>
  <c r="R45" i="18"/>
  <c r="R130" i="18"/>
  <c r="R116" i="18"/>
  <c r="R97" i="18"/>
  <c r="R71" i="18"/>
  <c r="R26" i="18"/>
  <c r="R65" i="18"/>
  <c r="R150" i="18"/>
  <c r="R52" i="18"/>
  <c r="R39" i="18"/>
  <c r="R46" i="18"/>
  <c r="J57" i="18"/>
  <c r="R66" i="18"/>
  <c r="R72" i="18"/>
  <c r="R155" i="18"/>
  <c r="J112" i="19"/>
  <c r="J96" i="19"/>
  <c r="J94" i="19"/>
  <c r="R14" i="19"/>
  <c r="K14" i="16"/>
  <c r="K16" i="16"/>
  <c r="R108" i="19"/>
  <c r="R157" i="19"/>
  <c r="K54" i="16"/>
  <c r="K58" i="16"/>
  <c r="K62" i="16"/>
  <c r="K69" i="16"/>
  <c r="K101" i="16"/>
  <c r="K136" i="16"/>
  <c r="K140" i="16"/>
  <c r="K144" i="16"/>
  <c r="K151" i="16"/>
  <c r="J9" i="18"/>
  <c r="J53" i="18"/>
  <c r="J59" i="18"/>
  <c r="J79" i="18"/>
  <c r="J150" i="18"/>
  <c r="J130" i="18"/>
  <c r="J117" i="18"/>
  <c r="J151" i="18"/>
  <c r="J145" i="18"/>
  <c r="J113" i="18"/>
  <c r="R9" i="18"/>
  <c r="R15" i="18"/>
  <c r="R27" i="18"/>
  <c r="R33" i="18"/>
  <c r="R53" i="18"/>
  <c r="J81" i="19"/>
  <c r="J80" i="19"/>
  <c r="J12" i="19"/>
  <c r="L74" i="27"/>
  <c r="R104" i="19"/>
  <c r="K26" i="16"/>
  <c r="K30" i="16"/>
  <c r="K34" i="16"/>
  <c r="K41" i="16"/>
  <c r="K73" i="16"/>
  <c r="K108" i="16"/>
  <c r="K112" i="16"/>
  <c r="K116" i="16"/>
  <c r="K123" i="16"/>
  <c r="K155" i="16"/>
  <c r="J15" i="18"/>
  <c r="J85" i="18"/>
  <c r="J26" i="18"/>
  <c r="J123" i="18"/>
  <c r="J136" i="18"/>
  <c r="J131" i="18"/>
  <c r="J158" i="18"/>
  <c r="J107" i="18"/>
  <c r="R59" i="18"/>
  <c r="J96" i="18"/>
  <c r="J103" i="19"/>
  <c r="J101" i="19"/>
  <c r="J99" i="19"/>
  <c r="J97" i="19"/>
  <c r="J14" i="19"/>
  <c r="J16" i="19"/>
  <c r="J83" i="19"/>
  <c r="H87" i="35"/>
  <c r="W14" i="17"/>
  <c r="R88" i="19"/>
  <c r="K45" i="16"/>
  <c r="K80" i="16"/>
  <c r="K84" i="16"/>
  <c r="K88" i="16"/>
  <c r="K95" i="16"/>
  <c r="K127" i="16"/>
  <c r="K131" i="16"/>
  <c r="J14" i="18"/>
  <c r="J19" i="18"/>
  <c r="J32" i="18"/>
  <c r="J52" i="18"/>
  <c r="J97" i="18"/>
  <c r="J110" i="18"/>
  <c r="J143" i="18"/>
  <c r="J111" i="18"/>
  <c r="J144" i="18"/>
  <c r="J125" i="18"/>
  <c r="J139" i="18"/>
  <c r="J38" i="18"/>
  <c r="J83" i="18"/>
  <c r="J89" i="18"/>
  <c r="J102" i="18"/>
  <c r="R117" i="18"/>
  <c r="J127" i="18"/>
  <c r="J113" i="19"/>
  <c r="J111" i="19"/>
  <c r="J95" i="19"/>
  <c r="K141" i="46"/>
  <c r="K138" i="46"/>
  <c r="K144" i="46"/>
  <c r="K142" i="46"/>
  <c r="K145" i="46"/>
  <c r="L52" i="27"/>
  <c r="J69" i="2"/>
  <c r="K69" i="2"/>
  <c r="J30" i="10"/>
  <c r="G29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C51" i="10"/>
  <c r="D52" i="10" s="1"/>
  <c r="K133" i="3"/>
  <c r="J133" i="3"/>
  <c r="K122" i="3"/>
  <c r="J122" i="3"/>
  <c r="J198" i="3"/>
  <c r="K198" i="3"/>
  <c r="J187" i="3"/>
  <c r="K187" i="3"/>
  <c r="K201" i="3"/>
  <c r="J201" i="3"/>
  <c r="K190" i="3"/>
  <c r="J190" i="3"/>
  <c r="J204" i="3"/>
  <c r="K204" i="3"/>
  <c r="J193" i="3"/>
  <c r="K193" i="3"/>
  <c r="K207" i="3"/>
  <c r="J207" i="3"/>
  <c r="K196" i="3"/>
  <c r="J196" i="3"/>
  <c r="J160" i="13"/>
  <c r="I160" i="13"/>
  <c r="K160" i="13"/>
  <c r="J132" i="13"/>
  <c r="I132" i="13"/>
  <c r="K132" i="13"/>
  <c r="J104" i="13"/>
  <c r="I104" i="13"/>
  <c r="K104" i="13"/>
  <c r="J76" i="13"/>
  <c r="I76" i="13"/>
  <c r="K76" i="13"/>
  <c r="J48" i="13"/>
  <c r="I48" i="13"/>
  <c r="K48" i="13"/>
  <c r="K20" i="13"/>
  <c r="J20" i="13"/>
  <c r="I20" i="13"/>
  <c r="J8" i="10"/>
  <c r="G7" i="10"/>
  <c r="J17" i="10"/>
  <c r="J16" i="10"/>
  <c r="J15" i="10"/>
  <c r="J14" i="10"/>
  <c r="J13" i="10"/>
  <c r="J12" i="10"/>
  <c r="J11" i="10"/>
  <c r="J10" i="10"/>
  <c r="J9" i="10"/>
  <c r="J21" i="10"/>
  <c r="J20" i="10"/>
  <c r="J19" i="10"/>
  <c r="K146" i="13"/>
  <c r="J146" i="13"/>
  <c r="I146" i="13"/>
  <c r="K44" i="2"/>
  <c r="J44" i="2"/>
  <c r="K125" i="3"/>
  <c r="J125" i="3"/>
  <c r="K114" i="3"/>
  <c r="J114" i="3"/>
  <c r="K128" i="3"/>
  <c r="J128" i="3"/>
  <c r="J117" i="3"/>
  <c r="K117" i="3"/>
  <c r="K131" i="3"/>
  <c r="J131" i="3"/>
  <c r="K120" i="3"/>
  <c r="J120" i="3"/>
  <c r="K134" i="3"/>
  <c r="J134" i="3"/>
  <c r="J123" i="3"/>
  <c r="K123" i="3"/>
  <c r="K188" i="3"/>
  <c r="J188" i="3"/>
  <c r="J199" i="3"/>
  <c r="K199" i="3"/>
  <c r="K202" i="3"/>
  <c r="J202" i="3"/>
  <c r="K191" i="3"/>
  <c r="J191" i="3"/>
  <c r="K194" i="3"/>
  <c r="J194" i="3"/>
  <c r="J205" i="3"/>
  <c r="K205" i="3"/>
  <c r="K71" i="2"/>
  <c r="J71" i="2"/>
  <c r="K68" i="2"/>
  <c r="J68" i="2"/>
  <c r="H87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21" i="8"/>
  <c r="F20" i="8"/>
  <c r="F19" i="8"/>
  <c r="F8" i="8"/>
  <c r="E249" i="8"/>
  <c r="F250" i="8" s="1"/>
  <c r="E183" i="8"/>
  <c r="F184" i="8" s="1"/>
  <c r="E117" i="8"/>
  <c r="F118" i="8" s="1"/>
  <c r="C7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E227" i="8"/>
  <c r="F228" i="8" s="1"/>
  <c r="E161" i="8"/>
  <c r="F162" i="8" s="1"/>
  <c r="E95" i="8"/>
  <c r="F96" i="8" s="1"/>
  <c r="E73" i="8"/>
  <c r="F18" i="8"/>
  <c r="F15" i="8"/>
  <c r="F12" i="8"/>
  <c r="F9" i="8"/>
  <c r="F208" i="8"/>
  <c r="F151" i="8"/>
  <c r="F284" i="8"/>
  <c r="F281" i="8"/>
  <c r="F278" i="8"/>
  <c r="F275" i="8"/>
  <c r="F218" i="8"/>
  <c r="F215" i="8"/>
  <c r="F212" i="8"/>
  <c r="F209" i="8"/>
  <c r="F152" i="8"/>
  <c r="F149" i="8"/>
  <c r="F146" i="8"/>
  <c r="F143" i="8"/>
  <c r="F42" i="8"/>
  <c r="F39" i="8"/>
  <c r="F36" i="8"/>
  <c r="F33" i="8"/>
  <c r="F280" i="8"/>
  <c r="E271" i="8"/>
  <c r="F272" i="8" s="1"/>
  <c r="E205" i="8"/>
  <c r="F206" i="8" s="1"/>
  <c r="E139" i="8"/>
  <c r="F140" i="8" s="1"/>
  <c r="F16" i="8"/>
  <c r="F13" i="8"/>
  <c r="F10" i="8"/>
  <c r="F41" i="8"/>
  <c r="F35" i="8"/>
  <c r="F32" i="8"/>
  <c r="F285" i="8"/>
  <c r="F282" i="8"/>
  <c r="F279" i="8"/>
  <c r="F276" i="8"/>
  <c r="F273" i="8"/>
  <c r="F219" i="8"/>
  <c r="F216" i="8"/>
  <c r="F213" i="8"/>
  <c r="F210" i="8"/>
  <c r="F207" i="8"/>
  <c r="F153" i="8"/>
  <c r="F150" i="8"/>
  <c r="F147" i="8"/>
  <c r="F144" i="8"/>
  <c r="F141" i="8"/>
  <c r="F43" i="8"/>
  <c r="F40" i="8"/>
  <c r="F37" i="8"/>
  <c r="F34" i="8"/>
  <c r="F31" i="8"/>
  <c r="F148" i="8"/>
  <c r="F145" i="8"/>
  <c r="E51" i="8"/>
  <c r="F17" i="8"/>
  <c r="F14" i="8"/>
  <c r="F11" i="8"/>
  <c r="F283" i="8"/>
  <c r="F277" i="8"/>
  <c r="F274" i="8"/>
  <c r="F217" i="8"/>
  <c r="F214" i="8"/>
  <c r="F211" i="8"/>
  <c r="F142" i="8"/>
  <c r="F38" i="8"/>
  <c r="G73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E95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T23" i="14"/>
  <c r="S23" i="14"/>
  <c r="M105" i="15"/>
  <c r="L105" i="15"/>
  <c r="K105" i="15"/>
  <c r="J105" i="15"/>
  <c r="I105" i="15"/>
  <c r="I55" i="12"/>
  <c r="L55" i="12"/>
  <c r="K55" i="12"/>
  <c r="J55" i="12"/>
  <c r="I35" i="15"/>
  <c r="M35" i="15"/>
  <c r="L35" i="15"/>
  <c r="K35" i="15"/>
  <c r="J35" i="15"/>
  <c r="J133" i="15"/>
  <c r="I133" i="15"/>
  <c r="M133" i="15"/>
  <c r="L133" i="15"/>
  <c r="K133" i="15"/>
  <c r="J49" i="15"/>
  <c r="I49" i="15"/>
  <c r="M49" i="15"/>
  <c r="L49" i="15"/>
  <c r="K49" i="15"/>
  <c r="K21" i="15"/>
  <c r="J21" i="15"/>
  <c r="I21" i="15"/>
  <c r="M21" i="15"/>
  <c r="L21" i="15"/>
  <c r="K147" i="15"/>
  <c r="J147" i="15"/>
  <c r="I147" i="15"/>
  <c r="M147" i="15"/>
  <c r="L147" i="15"/>
  <c r="K63" i="15"/>
  <c r="J63" i="15"/>
  <c r="I63" i="15"/>
  <c r="M63" i="15"/>
  <c r="L63" i="15"/>
  <c r="L161" i="15"/>
  <c r="K161" i="15"/>
  <c r="J161" i="15"/>
  <c r="I161" i="15"/>
  <c r="M161" i="15"/>
  <c r="L77" i="15"/>
  <c r="K77" i="15"/>
  <c r="J77" i="15"/>
  <c r="I77" i="15"/>
  <c r="M77" i="15"/>
  <c r="M91" i="15"/>
  <c r="L91" i="15"/>
  <c r="K91" i="15"/>
  <c r="J91" i="15"/>
  <c r="I91" i="15"/>
  <c r="L53" i="12"/>
  <c r="K53" i="12"/>
  <c r="H57" i="12"/>
  <c r="J53" i="12"/>
  <c r="I53" i="12"/>
  <c r="L56" i="12"/>
  <c r="K56" i="12"/>
  <c r="J56" i="12"/>
  <c r="I56" i="12"/>
  <c r="K35" i="16"/>
  <c r="J35" i="16"/>
  <c r="I35" i="16"/>
  <c r="K37" i="16"/>
  <c r="J37" i="16"/>
  <c r="I37" i="16"/>
  <c r="K63" i="16"/>
  <c r="J63" i="16"/>
  <c r="I63" i="16"/>
  <c r="K65" i="16"/>
  <c r="J65" i="16"/>
  <c r="I65" i="16"/>
  <c r="K91" i="16"/>
  <c r="J91" i="16"/>
  <c r="I91" i="16"/>
  <c r="K93" i="16"/>
  <c r="J93" i="16"/>
  <c r="I93" i="16"/>
  <c r="K119" i="16"/>
  <c r="J119" i="16"/>
  <c r="I119" i="16"/>
  <c r="K121" i="16"/>
  <c r="J121" i="16"/>
  <c r="I121" i="16"/>
  <c r="K147" i="16"/>
  <c r="J147" i="16"/>
  <c r="I147" i="16"/>
  <c r="K149" i="16"/>
  <c r="J149" i="16"/>
  <c r="I149" i="16"/>
  <c r="W9" i="17"/>
  <c r="V9" i="17"/>
  <c r="U9" i="17"/>
  <c r="W21" i="17"/>
  <c r="V21" i="17"/>
  <c r="U21" i="17"/>
  <c r="P91" i="19"/>
  <c r="R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R35" i="19"/>
  <c r="P35" i="19"/>
  <c r="R23" i="19"/>
  <c r="P23" i="19"/>
  <c r="M161" i="19"/>
  <c r="M149" i="19"/>
  <c r="M147" i="19"/>
  <c r="M135" i="19"/>
  <c r="M133" i="19"/>
  <c r="M121" i="19"/>
  <c r="M119" i="19"/>
  <c r="M107" i="19"/>
  <c r="M105" i="19"/>
  <c r="M93" i="19"/>
  <c r="M21" i="19"/>
  <c r="M9" i="19"/>
  <c r="M91" i="19"/>
  <c r="M79" i="19"/>
  <c r="M77" i="19"/>
  <c r="M65" i="19"/>
  <c r="M63" i="19"/>
  <c r="M51" i="19"/>
  <c r="M49" i="19"/>
  <c r="M37" i="19"/>
  <c r="M35" i="19"/>
  <c r="M23" i="19"/>
  <c r="L7" i="19"/>
  <c r="P161" i="19"/>
  <c r="R161" i="19"/>
  <c r="P149" i="19"/>
  <c r="R149" i="19"/>
  <c r="P147" i="19"/>
  <c r="R147" i="19"/>
  <c r="P135" i="19"/>
  <c r="R135" i="19"/>
  <c r="P105" i="19"/>
  <c r="R105" i="19"/>
  <c r="P93" i="19"/>
  <c r="R93" i="19"/>
  <c r="R21" i="19"/>
  <c r="P21" i="19"/>
  <c r="R9" i="19"/>
  <c r="P9" i="19"/>
  <c r="P133" i="19"/>
  <c r="R133" i="19"/>
  <c r="P121" i="19"/>
  <c r="R121" i="19"/>
  <c r="J9" i="16"/>
  <c r="I9" i="16"/>
  <c r="K9" i="16"/>
  <c r="K21" i="16"/>
  <c r="J21" i="16"/>
  <c r="I21" i="16"/>
  <c r="P107" i="19"/>
  <c r="R107" i="19"/>
  <c r="Y21" i="15"/>
  <c r="X21" i="15"/>
  <c r="W21" i="15"/>
  <c r="K149" i="17"/>
  <c r="J149" i="17"/>
  <c r="I149" i="17"/>
  <c r="I147" i="17"/>
  <c r="K147" i="17"/>
  <c r="J147" i="17"/>
  <c r="K121" i="17"/>
  <c r="J121" i="17"/>
  <c r="I121" i="17"/>
  <c r="I119" i="17"/>
  <c r="K119" i="17"/>
  <c r="J119" i="17"/>
  <c r="K93" i="17"/>
  <c r="J93" i="17"/>
  <c r="I93" i="17"/>
  <c r="I91" i="17"/>
  <c r="K91" i="17"/>
  <c r="J91" i="17"/>
  <c r="K65" i="17"/>
  <c r="J65" i="17"/>
  <c r="I65" i="17"/>
  <c r="I63" i="17"/>
  <c r="K63" i="17"/>
  <c r="J63" i="17"/>
  <c r="K37" i="17"/>
  <c r="J37" i="17"/>
  <c r="I37" i="17"/>
  <c r="K161" i="17"/>
  <c r="J161" i="17"/>
  <c r="I161" i="17"/>
  <c r="I135" i="17"/>
  <c r="K135" i="17"/>
  <c r="J135" i="17"/>
  <c r="K133" i="17"/>
  <c r="J133" i="17"/>
  <c r="I133" i="17"/>
  <c r="I107" i="17"/>
  <c r="K107" i="17"/>
  <c r="J107" i="17"/>
  <c r="K105" i="17"/>
  <c r="J105" i="17"/>
  <c r="I105" i="17"/>
  <c r="I79" i="17"/>
  <c r="K79" i="17"/>
  <c r="J79" i="17"/>
  <c r="K77" i="17"/>
  <c r="J77" i="17"/>
  <c r="I77" i="17"/>
  <c r="I51" i="17"/>
  <c r="K51" i="17"/>
  <c r="J51" i="17"/>
  <c r="K49" i="17"/>
  <c r="J49" i="17"/>
  <c r="I49" i="17"/>
  <c r="I35" i="17"/>
  <c r="K35" i="17"/>
  <c r="J35" i="17"/>
  <c r="P119" i="19"/>
  <c r="R119" i="19"/>
  <c r="H148" i="21"/>
  <c r="I148" i="21"/>
  <c r="H64" i="21"/>
  <c r="I64" i="21"/>
  <c r="I22" i="21"/>
  <c r="H22" i="21"/>
  <c r="I134" i="21"/>
  <c r="H134" i="21"/>
  <c r="I50" i="21"/>
  <c r="H50" i="21"/>
  <c r="H106" i="21"/>
  <c r="I106" i="21"/>
  <c r="I92" i="21"/>
  <c r="H92" i="21"/>
  <c r="I162" i="21"/>
  <c r="H162" i="21"/>
  <c r="I120" i="21"/>
  <c r="H120" i="21"/>
  <c r="I78" i="21"/>
  <c r="H78" i="21"/>
  <c r="I36" i="21"/>
  <c r="H36" i="21"/>
  <c r="K23" i="16"/>
  <c r="J23" i="16"/>
  <c r="I23" i="16"/>
  <c r="K49" i="16"/>
  <c r="J49" i="16"/>
  <c r="I49" i="16"/>
  <c r="K51" i="16"/>
  <c r="J51" i="16"/>
  <c r="I51" i="16"/>
  <c r="K77" i="16"/>
  <c r="J77" i="16"/>
  <c r="I77" i="16"/>
  <c r="K79" i="16"/>
  <c r="J79" i="16"/>
  <c r="I79" i="16"/>
  <c r="K105" i="16"/>
  <c r="J105" i="16"/>
  <c r="I105" i="16"/>
  <c r="K107" i="16"/>
  <c r="J107" i="16"/>
  <c r="I107" i="16"/>
  <c r="K133" i="16"/>
  <c r="J133" i="16"/>
  <c r="I133" i="16"/>
  <c r="K135" i="16"/>
  <c r="J135" i="16"/>
  <c r="I135" i="16"/>
  <c r="K161" i="16"/>
  <c r="J161" i="16"/>
  <c r="I161" i="16"/>
  <c r="R146" i="18"/>
  <c r="Q146" i="18"/>
  <c r="R160" i="18"/>
  <c r="Q160" i="18"/>
  <c r="R120" i="18"/>
  <c r="Q120" i="18"/>
  <c r="R134" i="18"/>
  <c r="Q134" i="18"/>
  <c r="J22" i="18"/>
  <c r="I22" i="18"/>
  <c r="Y34" i="18"/>
  <c r="X34" i="18"/>
  <c r="R50" i="18"/>
  <c r="Q50" i="18"/>
  <c r="Y64" i="18"/>
  <c r="X64" i="18"/>
  <c r="J76" i="18"/>
  <c r="I76" i="18"/>
  <c r="R104" i="18"/>
  <c r="Q104" i="18"/>
  <c r="Y106" i="18"/>
  <c r="X106" i="18"/>
  <c r="Y160" i="18"/>
  <c r="X160" i="18"/>
  <c r="Y120" i="18"/>
  <c r="X120" i="18"/>
  <c r="X134" i="18"/>
  <c r="Y134" i="18"/>
  <c r="Y148" i="18"/>
  <c r="X148" i="18"/>
  <c r="Y118" i="18"/>
  <c r="X118" i="18"/>
  <c r="R20" i="18"/>
  <c r="Q20" i="18"/>
  <c r="R36" i="18"/>
  <c r="Q36" i="18"/>
  <c r="Y50" i="18"/>
  <c r="X50" i="18"/>
  <c r="J62" i="18"/>
  <c r="I62" i="18"/>
  <c r="R90" i="18"/>
  <c r="Q90" i="18"/>
  <c r="J92" i="18"/>
  <c r="I92" i="18"/>
  <c r="Y104" i="18"/>
  <c r="X104" i="18"/>
  <c r="Q132" i="18"/>
  <c r="R132" i="18"/>
  <c r="X146" i="18"/>
  <c r="Y146" i="18"/>
  <c r="I8" i="18"/>
  <c r="J8" i="18"/>
  <c r="Y20" i="18"/>
  <c r="X20" i="18"/>
  <c r="Q22" i="18"/>
  <c r="R22" i="18"/>
  <c r="X36" i="18"/>
  <c r="Y36" i="18"/>
  <c r="J48" i="18"/>
  <c r="I48" i="18"/>
  <c r="R76" i="18"/>
  <c r="Q76" i="18"/>
  <c r="I78" i="18"/>
  <c r="J78" i="18"/>
  <c r="Y90" i="18"/>
  <c r="X90" i="18"/>
  <c r="R106" i="18"/>
  <c r="Q106" i="18"/>
  <c r="Q118" i="18"/>
  <c r="R118" i="18"/>
  <c r="Y22" i="18"/>
  <c r="X22" i="18"/>
  <c r="J34" i="18"/>
  <c r="I34" i="18"/>
  <c r="R62" i="18"/>
  <c r="Q62" i="18"/>
  <c r="J64" i="18"/>
  <c r="I64" i="18"/>
  <c r="Y76" i="18"/>
  <c r="X76" i="18"/>
  <c r="R92" i="18"/>
  <c r="Q92" i="18"/>
  <c r="I118" i="18"/>
  <c r="J118" i="18"/>
  <c r="J148" i="18"/>
  <c r="I148" i="18"/>
  <c r="J132" i="18"/>
  <c r="I132" i="18"/>
  <c r="J146" i="18"/>
  <c r="I146" i="18"/>
  <c r="J160" i="18"/>
  <c r="I160" i="18"/>
  <c r="J106" i="18"/>
  <c r="I106" i="18"/>
  <c r="R8" i="18"/>
  <c r="Q8" i="18"/>
  <c r="R48" i="18"/>
  <c r="Q48" i="18"/>
  <c r="J50" i="18"/>
  <c r="I50" i="18"/>
  <c r="Y62" i="18"/>
  <c r="X62" i="18"/>
  <c r="R78" i="18"/>
  <c r="Q78" i="18"/>
  <c r="Y92" i="18"/>
  <c r="X92" i="18"/>
  <c r="J104" i="18"/>
  <c r="I104" i="18"/>
  <c r="R148" i="18"/>
  <c r="Q148" i="18"/>
  <c r="Z7" i="19"/>
  <c r="T7" i="19"/>
  <c r="X23" i="19"/>
  <c r="X35" i="19"/>
  <c r="X37" i="19"/>
  <c r="X49" i="19"/>
  <c r="X51" i="19"/>
  <c r="X63" i="19"/>
  <c r="X65" i="19"/>
  <c r="X77" i="19"/>
  <c r="X161" i="19"/>
  <c r="X149" i="19"/>
  <c r="X147" i="19"/>
  <c r="X135" i="19"/>
  <c r="X133" i="19"/>
  <c r="X121" i="19"/>
  <c r="X119" i="19"/>
  <c r="X107" i="19"/>
  <c r="X105" i="19"/>
  <c r="X93" i="19"/>
  <c r="X91" i="19"/>
  <c r="X9" i="19"/>
  <c r="X21" i="19"/>
  <c r="E161" i="19"/>
  <c r="E149" i="19"/>
  <c r="E147" i="19"/>
  <c r="E135" i="19"/>
  <c r="E133" i="19"/>
  <c r="E121" i="19"/>
  <c r="E119" i="19"/>
  <c r="E107" i="19"/>
  <c r="E105" i="19"/>
  <c r="E93" i="19"/>
  <c r="E91" i="19"/>
  <c r="E21" i="19"/>
  <c r="E9" i="19"/>
  <c r="E79" i="19"/>
  <c r="E77" i="19"/>
  <c r="E65" i="19"/>
  <c r="E63" i="19"/>
  <c r="E51" i="19"/>
  <c r="E49" i="19"/>
  <c r="E37" i="19"/>
  <c r="E35" i="19"/>
  <c r="E23" i="19"/>
  <c r="D7" i="19"/>
  <c r="H23" i="19"/>
  <c r="J23" i="19"/>
  <c r="H35" i="19"/>
  <c r="J35" i="19"/>
  <c r="H37" i="19"/>
  <c r="J37" i="19"/>
  <c r="H49" i="19"/>
  <c r="J49" i="19"/>
  <c r="H51" i="19"/>
  <c r="J51" i="19"/>
  <c r="H63" i="19"/>
  <c r="J63" i="19"/>
  <c r="H65" i="19"/>
  <c r="J65" i="19"/>
  <c r="H77" i="19"/>
  <c r="J77" i="19"/>
  <c r="H161" i="19"/>
  <c r="J161" i="19"/>
  <c r="H149" i="19"/>
  <c r="J149" i="19"/>
  <c r="H147" i="19"/>
  <c r="J147" i="19"/>
  <c r="H135" i="19"/>
  <c r="J135" i="19"/>
  <c r="H133" i="19"/>
  <c r="J133" i="19"/>
  <c r="J121" i="19"/>
  <c r="H121" i="19"/>
  <c r="J119" i="19"/>
  <c r="H119" i="19"/>
  <c r="J107" i="19"/>
  <c r="H107" i="19"/>
  <c r="J105" i="19"/>
  <c r="H105" i="19"/>
  <c r="J93" i="19"/>
  <c r="H93" i="19"/>
  <c r="H9" i="19"/>
  <c r="J9" i="19"/>
  <c r="H21" i="19"/>
  <c r="J21" i="19"/>
  <c r="X79" i="19"/>
  <c r="J91" i="19"/>
  <c r="H91" i="19"/>
  <c r="J105" i="22"/>
  <c r="L105" i="22"/>
  <c r="K105" i="22"/>
  <c r="L133" i="22"/>
  <c r="K133" i="22"/>
  <c r="J133" i="22"/>
  <c r="L119" i="22"/>
  <c r="K119" i="22"/>
  <c r="J119" i="22"/>
  <c r="K91" i="22"/>
  <c r="L91" i="22"/>
  <c r="J91" i="22"/>
  <c r="L49" i="22"/>
  <c r="J49" i="22"/>
  <c r="K49" i="22"/>
  <c r="L21" i="22"/>
  <c r="K21" i="22"/>
  <c r="J21" i="22"/>
  <c r="L77" i="22"/>
  <c r="K77" i="22"/>
  <c r="J77" i="22"/>
  <c r="X21" i="22"/>
  <c r="W21" i="22"/>
  <c r="V21" i="22"/>
  <c r="K34" i="23"/>
  <c r="J34" i="23"/>
  <c r="I34" i="23"/>
  <c r="I132" i="23"/>
  <c r="K132" i="23"/>
  <c r="J132" i="23"/>
  <c r="I20" i="23"/>
  <c r="K20" i="23"/>
  <c r="J20" i="23"/>
  <c r="K90" i="23"/>
  <c r="I90" i="23"/>
  <c r="J90" i="23"/>
  <c r="K146" i="23"/>
  <c r="J146" i="23"/>
  <c r="I146" i="23"/>
  <c r="I118" i="23"/>
  <c r="K118" i="23"/>
  <c r="J118" i="23"/>
  <c r="K62" i="23"/>
  <c r="J62" i="23"/>
  <c r="I62" i="23"/>
  <c r="I160" i="23"/>
  <c r="J160" i="23"/>
  <c r="K160" i="23"/>
  <c r="I104" i="23"/>
  <c r="J104" i="23"/>
  <c r="K104" i="23"/>
  <c r="U20" i="23"/>
  <c r="W20" i="23"/>
  <c r="V20" i="23"/>
  <c r="E253" i="26"/>
  <c r="E183" i="26"/>
  <c r="E139" i="26"/>
  <c r="E51" i="26"/>
  <c r="F18" i="26"/>
  <c r="F17" i="26"/>
  <c r="F16" i="26"/>
  <c r="F15" i="26"/>
  <c r="F14" i="26"/>
  <c r="F13" i="26"/>
  <c r="F12" i="26"/>
  <c r="F11" i="26"/>
  <c r="F10" i="26"/>
  <c r="F9" i="26"/>
  <c r="E161" i="26"/>
  <c r="E117" i="26"/>
  <c r="E73" i="26"/>
  <c r="E205" i="26"/>
  <c r="E29" i="26"/>
  <c r="F19" i="26"/>
  <c r="E95" i="26"/>
  <c r="F21" i="26"/>
  <c r="E227" i="26"/>
  <c r="F20" i="26"/>
  <c r="C7" i="26"/>
  <c r="F8" i="26" s="1"/>
  <c r="H86" i="26"/>
  <c r="H83" i="26"/>
  <c r="H80" i="26"/>
  <c r="H77" i="26"/>
  <c r="H85" i="26"/>
  <c r="H82" i="26"/>
  <c r="H79" i="26"/>
  <c r="H76" i="26"/>
  <c r="H81" i="26"/>
  <c r="H78" i="26"/>
  <c r="H75" i="26"/>
  <c r="H84" i="26"/>
  <c r="H64" i="26"/>
  <c r="H61" i="26"/>
  <c r="H58" i="26"/>
  <c r="H55" i="26"/>
  <c r="H65" i="26"/>
  <c r="H62" i="26"/>
  <c r="H59" i="26"/>
  <c r="H56" i="26"/>
  <c r="H53" i="26"/>
  <c r="H63" i="26"/>
  <c r="H54" i="26"/>
  <c r="H87" i="26"/>
  <c r="H57" i="26"/>
  <c r="H60" i="26"/>
  <c r="G51" i="27"/>
  <c r="G95" i="27"/>
  <c r="J96" i="27" s="1"/>
  <c r="G29" i="27"/>
  <c r="G73" i="27"/>
  <c r="J74" i="27" s="1"/>
  <c r="H8" i="27"/>
  <c r="E7" i="27"/>
  <c r="J109" i="27"/>
  <c r="J108" i="27"/>
  <c r="J107" i="27"/>
  <c r="J106" i="27"/>
  <c r="J102" i="27"/>
  <c r="J101" i="27"/>
  <c r="J100" i="27"/>
  <c r="J99" i="27"/>
  <c r="J98" i="27"/>
  <c r="J97" i="27"/>
  <c r="J105" i="27"/>
  <c r="J103" i="27"/>
  <c r="J104" i="27"/>
  <c r="J30" i="27"/>
  <c r="J34" i="28"/>
  <c r="I34" i="28"/>
  <c r="K34" i="28"/>
  <c r="J62" i="28"/>
  <c r="I62" i="28"/>
  <c r="K62" i="28"/>
  <c r="J90" i="28"/>
  <c r="I90" i="28"/>
  <c r="K90" i="28"/>
  <c r="J118" i="28"/>
  <c r="I118" i="28"/>
  <c r="K118" i="28"/>
  <c r="J146" i="28"/>
  <c r="I146" i="28"/>
  <c r="K146" i="28"/>
  <c r="J34" i="29"/>
  <c r="I34" i="29"/>
  <c r="K34" i="29"/>
  <c r="I160" i="29"/>
  <c r="K160" i="29"/>
  <c r="J160" i="29"/>
  <c r="I132" i="29"/>
  <c r="K132" i="29"/>
  <c r="J132" i="29"/>
  <c r="I104" i="29"/>
  <c r="K104" i="29"/>
  <c r="J104" i="29"/>
  <c r="I76" i="29"/>
  <c r="K76" i="29"/>
  <c r="J76" i="29"/>
  <c r="K146" i="29"/>
  <c r="I146" i="29"/>
  <c r="J146" i="29"/>
  <c r="K118" i="29"/>
  <c r="I118" i="29"/>
  <c r="J118" i="29"/>
  <c r="K90" i="29"/>
  <c r="I90" i="29"/>
  <c r="J90" i="29"/>
  <c r="K62" i="29"/>
  <c r="I62" i="29"/>
  <c r="J62" i="29"/>
  <c r="J20" i="28"/>
  <c r="I20" i="28"/>
  <c r="K20" i="28"/>
  <c r="J20" i="29"/>
  <c r="I20" i="29"/>
  <c r="K20" i="29"/>
  <c r="I48" i="30"/>
  <c r="L48" i="30"/>
  <c r="K48" i="30"/>
  <c r="J48" i="30"/>
  <c r="M48" i="30"/>
  <c r="M34" i="30"/>
  <c r="K34" i="30"/>
  <c r="J34" i="30"/>
  <c r="I34" i="30"/>
  <c r="L34" i="30"/>
  <c r="J160" i="30"/>
  <c r="I160" i="30"/>
  <c r="M160" i="30"/>
  <c r="L160" i="30"/>
  <c r="K160" i="30"/>
  <c r="K90" i="30"/>
  <c r="J90" i="30"/>
  <c r="L90" i="30"/>
  <c r="I90" i="30"/>
  <c r="M90" i="30"/>
  <c r="M118" i="30"/>
  <c r="L118" i="30"/>
  <c r="J118" i="30"/>
  <c r="K118" i="30"/>
  <c r="I118" i="30"/>
  <c r="M132" i="30"/>
  <c r="K132" i="30"/>
  <c r="J132" i="30"/>
  <c r="I132" i="30"/>
  <c r="L132" i="30"/>
  <c r="I146" i="30"/>
  <c r="L146" i="30"/>
  <c r="K146" i="30"/>
  <c r="J146" i="30"/>
  <c r="M146" i="30"/>
  <c r="L104" i="30"/>
  <c r="K104" i="30"/>
  <c r="M104" i="30"/>
  <c r="J104" i="30"/>
  <c r="I104" i="30"/>
  <c r="K76" i="30"/>
  <c r="J76" i="30"/>
  <c r="M76" i="30"/>
  <c r="L76" i="30"/>
  <c r="I76" i="30"/>
  <c r="J62" i="30"/>
  <c r="I62" i="30"/>
  <c r="M62" i="30"/>
  <c r="L62" i="30"/>
  <c r="K62" i="30"/>
  <c r="M87" i="35"/>
  <c r="N87" i="35" s="1"/>
  <c r="N75" i="35"/>
  <c r="O129" i="41"/>
  <c r="N129" i="41"/>
  <c r="M129" i="41"/>
  <c r="L129" i="41"/>
  <c r="K129" i="41"/>
  <c r="S16" i="45"/>
  <c r="R16" i="45"/>
  <c r="T16" i="45"/>
  <c r="P16" i="45"/>
  <c r="Q16" i="45"/>
  <c r="J16" i="45"/>
  <c r="I16" i="45"/>
  <c r="H16" i="45"/>
  <c r="I146" i="46"/>
  <c r="H146" i="46"/>
  <c r="K146" i="46" s="1"/>
  <c r="G146" i="46"/>
  <c r="O146" i="46"/>
  <c r="M146" i="46"/>
  <c r="N146" i="46"/>
  <c r="L146" i="46"/>
  <c r="O146" i="47"/>
  <c r="N146" i="47"/>
  <c r="L146" i="47"/>
  <c r="M146" i="47"/>
  <c r="H74" i="27" l="1"/>
  <c r="J52" i="27"/>
  <c r="E73" i="27"/>
  <c r="C7" i="27"/>
  <c r="F8" i="27" s="1"/>
  <c r="E95" i="27"/>
  <c r="H96" i="27" s="1"/>
  <c r="E51" i="27"/>
  <c r="E29" i="27"/>
  <c r="H30" i="27" s="1"/>
  <c r="H109" i="27"/>
  <c r="H108" i="27"/>
  <c r="H107" i="27"/>
  <c r="H102" i="27"/>
  <c r="H101" i="27"/>
  <c r="H100" i="27"/>
  <c r="H99" i="27"/>
  <c r="H98" i="27"/>
  <c r="H97" i="27"/>
  <c r="H106" i="27"/>
  <c r="H103" i="27"/>
  <c r="H104" i="27"/>
  <c r="H105" i="27"/>
  <c r="C253" i="26"/>
  <c r="D254" i="26" s="1"/>
  <c r="C183" i="26"/>
  <c r="D184" i="26" s="1"/>
  <c r="C205" i="26"/>
  <c r="D206" i="26" s="1"/>
  <c r="C73" i="26"/>
  <c r="D74" i="26" s="1"/>
  <c r="C95" i="26"/>
  <c r="D96" i="26" s="1"/>
  <c r="C139" i="26"/>
  <c r="D140" i="26" s="1"/>
  <c r="C29" i="26"/>
  <c r="D30" i="26" s="1"/>
  <c r="C51" i="26"/>
  <c r="D8" i="26"/>
  <c r="C227" i="26"/>
  <c r="D228" i="26" s="1"/>
  <c r="C117" i="26"/>
  <c r="D118" i="26" s="1"/>
  <c r="C161" i="26"/>
  <c r="D162" i="26" s="1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108" i="26"/>
  <c r="F105" i="26"/>
  <c r="F102" i="26"/>
  <c r="F99" i="26"/>
  <c r="F109" i="26"/>
  <c r="F106" i="26"/>
  <c r="F103" i="26"/>
  <c r="F100" i="26"/>
  <c r="F97" i="26"/>
  <c r="F101" i="26"/>
  <c r="F104" i="26"/>
  <c r="F107" i="26"/>
  <c r="F98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219" i="26"/>
  <c r="F216" i="26"/>
  <c r="F213" i="26"/>
  <c r="F210" i="26"/>
  <c r="F207" i="26"/>
  <c r="F215" i="26"/>
  <c r="F211" i="26"/>
  <c r="F218" i="26"/>
  <c r="F209" i="26"/>
  <c r="F217" i="26"/>
  <c r="F208" i="26"/>
  <c r="F212" i="26"/>
  <c r="F214" i="26"/>
  <c r="F85" i="26"/>
  <c r="F82" i="26"/>
  <c r="F79" i="26"/>
  <c r="F76" i="26"/>
  <c r="F84" i="26"/>
  <c r="F81" i="26"/>
  <c r="F78" i="26"/>
  <c r="F75" i="26"/>
  <c r="F83" i="26"/>
  <c r="F80" i="26"/>
  <c r="F77" i="26"/>
  <c r="F86" i="26"/>
  <c r="F131" i="26"/>
  <c r="F128" i="26"/>
  <c r="F125" i="26"/>
  <c r="F122" i="26"/>
  <c r="F129" i="26"/>
  <c r="F124" i="26"/>
  <c r="F119" i="26"/>
  <c r="F120" i="26"/>
  <c r="F130" i="26"/>
  <c r="F127" i="26"/>
  <c r="F121" i="26"/>
  <c r="F126" i="26"/>
  <c r="F123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63" i="26"/>
  <c r="F60" i="26"/>
  <c r="F57" i="26"/>
  <c r="F54" i="26"/>
  <c r="F87" i="26"/>
  <c r="F64" i="26"/>
  <c r="F61" i="26"/>
  <c r="F58" i="26"/>
  <c r="F55" i="26"/>
  <c r="F65" i="26"/>
  <c r="F56" i="26"/>
  <c r="F59" i="26"/>
  <c r="F53" i="26"/>
  <c r="F62" i="26"/>
  <c r="F141" i="26"/>
  <c r="F147" i="26"/>
  <c r="F146" i="26"/>
  <c r="F151" i="26"/>
  <c r="F142" i="26"/>
  <c r="F150" i="26"/>
  <c r="F149" i="26"/>
  <c r="F148" i="26"/>
  <c r="F153" i="26"/>
  <c r="F143" i="26"/>
  <c r="F145" i="26"/>
  <c r="F152" i="26"/>
  <c r="F144" i="26"/>
  <c r="F196" i="26"/>
  <c r="F193" i="26"/>
  <c r="F190" i="26"/>
  <c r="F187" i="26"/>
  <c r="F189" i="26"/>
  <c r="F194" i="26"/>
  <c r="F185" i="26"/>
  <c r="F192" i="26"/>
  <c r="F191" i="26"/>
  <c r="F186" i="26"/>
  <c r="F195" i="26"/>
  <c r="F197" i="26"/>
  <c r="F188" i="26"/>
  <c r="F266" i="26"/>
  <c r="F263" i="26"/>
  <c r="F260" i="26"/>
  <c r="F257" i="26"/>
  <c r="F265" i="26"/>
  <c r="F264" i="26"/>
  <c r="F256" i="26"/>
  <c r="F255" i="26"/>
  <c r="F262" i="26"/>
  <c r="F261" i="26"/>
  <c r="F258" i="26"/>
  <c r="F267" i="26"/>
  <c r="F259" i="26"/>
  <c r="D161" i="19"/>
  <c r="D149" i="19"/>
  <c r="D147" i="19"/>
  <c r="D135" i="19"/>
  <c r="D133" i="19"/>
  <c r="D121" i="19"/>
  <c r="D119" i="19"/>
  <c r="D107" i="19"/>
  <c r="D105" i="19"/>
  <c r="D93" i="19"/>
  <c r="D91" i="19"/>
  <c r="D21" i="19"/>
  <c r="D9" i="19"/>
  <c r="D77" i="19"/>
  <c r="D65" i="19"/>
  <c r="D35" i="19"/>
  <c r="D23" i="19"/>
  <c r="D79" i="19"/>
  <c r="D49" i="19"/>
  <c r="D37" i="19"/>
  <c r="C7" i="19"/>
  <c r="D63" i="19"/>
  <c r="D51" i="19"/>
  <c r="Z153" i="19"/>
  <c r="U161" i="19"/>
  <c r="Z161" i="19" s="1"/>
  <c r="Z150" i="19"/>
  <c r="U149" i="19"/>
  <c r="Z149" i="19" s="1"/>
  <c r="Z10" i="19"/>
  <c r="U9" i="19"/>
  <c r="U21" i="19"/>
  <c r="Z21" i="19" s="1"/>
  <c r="Z13" i="19"/>
  <c r="Z125" i="19"/>
  <c r="U133" i="19"/>
  <c r="Z133" i="19" s="1"/>
  <c r="Z83" i="19"/>
  <c r="U91" i="19"/>
  <c r="Z91" i="19" s="1"/>
  <c r="Z94" i="19"/>
  <c r="U93" i="19"/>
  <c r="Z93" i="19" s="1"/>
  <c r="Z97" i="19"/>
  <c r="U105" i="19"/>
  <c r="Z105" i="19" s="1"/>
  <c r="Z108" i="19"/>
  <c r="U107" i="19"/>
  <c r="Z107" i="19" s="1"/>
  <c r="Z111" i="19"/>
  <c r="U119" i="19"/>
  <c r="Z119" i="19" s="1"/>
  <c r="Z122" i="19"/>
  <c r="U121" i="19"/>
  <c r="Z121" i="19" s="1"/>
  <c r="U79" i="19"/>
  <c r="Z79" i="19" s="1"/>
  <c r="Z80" i="19"/>
  <c r="Z136" i="19"/>
  <c r="U135" i="19"/>
  <c r="Z135" i="19" s="1"/>
  <c r="Z139" i="19"/>
  <c r="U147" i="19"/>
  <c r="Z147" i="19" s="1"/>
  <c r="T161" i="19"/>
  <c r="T149" i="19"/>
  <c r="T147" i="19"/>
  <c r="T135" i="19"/>
  <c r="T133" i="19"/>
  <c r="T21" i="19"/>
  <c r="T9" i="19"/>
  <c r="T77" i="19"/>
  <c r="T65" i="19"/>
  <c r="T63" i="19"/>
  <c r="T51" i="19"/>
  <c r="T49" i="19"/>
  <c r="T37" i="19"/>
  <c r="T35" i="19"/>
  <c r="T23" i="19"/>
  <c r="S7" i="19"/>
  <c r="T79" i="19"/>
  <c r="T121" i="19"/>
  <c r="T119" i="19"/>
  <c r="T107" i="19"/>
  <c r="T105" i="19"/>
  <c r="T93" i="19"/>
  <c r="T91" i="19"/>
  <c r="U23" i="19"/>
  <c r="Z23" i="19" s="1"/>
  <c r="Z24" i="19"/>
  <c r="U35" i="19"/>
  <c r="Z35" i="19" s="1"/>
  <c r="Z27" i="19"/>
  <c r="U37" i="19"/>
  <c r="Z37" i="19" s="1"/>
  <c r="Z38" i="19"/>
  <c r="U49" i="19"/>
  <c r="Z49" i="19" s="1"/>
  <c r="Z41" i="19"/>
  <c r="U51" i="19"/>
  <c r="Z51" i="19" s="1"/>
  <c r="Z52" i="19"/>
  <c r="U63" i="19"/>
  <c r="Z63" i="19" s="1"/>
  <c r="Z55" i="19"/>
  <c r="U65" i="19"/>
  <c r="Z65" i="19" s="1"/>
  <c r="Z66" i="19"/>
  <c r="U77" i="19"/>
  <c r="Z77" i="19" s="1"/>
  <c r="Z69" i="19"/>
  <c r="L133" i="19"/>
  <c r="L121" i="19"/>
  <c r="L119" i="19"/>
  <c r="L107" i="19"/>
  <c r="L105" i="19"/>
  <c r="L93" i="19"/>
  <c r="L161" i="19"/>
  <c r="L149" i="19"/>
  <c r="L21" i="19"/>
  <c r="L9" i="19"/>
  <c r="L91" i="19"/>
  <c r="L79" i="19"/>
  <c r="L77" i="19"/>
  <c r="L65" i="19"/>
  <c r="L63" i="19"/>
  <c r="L51" i="19"/>
  <c r="L49" i="19"/>
  <c r="L37" i="19"/>
  <c r="L35" i="19"/>
  <c r="L23" i="19"/>
  <c r="K7" i="19"/>
  <c r="Q7" i="19" s="1"/>
  <c r="L147" i="19"/>
  <c r="L135" i="19"/>
  <c r="K57" i="12"/>
  <c r="J57" i="12"/>
  <c r="I57" i="12"/>
  <c r="L57" i="12"/>
  <c r="F96" i="10"/>
  <c r="C95" i="10"/>
  <c r="D96" i="10" s="1"/>
  <c r="F107" i="10"/>
  <c r="F101" i="10"/>
  <c r="F98" i="10"/>
  <c r="F109" i="10"/>
  <c r="F106" i="10"/>
  <c r="F103" i="10"/>
  <c r="F100" i="10"/>
  <c r="F97" i="10"/>
  <c r="F104" i="10"/>
  <c r="F108" i="10"/>
  <c r="F105" i="10"/>
  <c r="F102" i="10"/>
  <c r="F99" i="10"/>
  <c r="H74" i="10"/>
  <c r="E73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F87" i="8"/>
  <c r="F65" i="8"/>
  <c r="F63" i="8"/>
  <c r="F60" i="8"/>
  <c r="F57" i="8"/>
  <c r="F54" i="8"/>
  <c r="F52" i="8"/>
  <c r="F62" i="8"/>
  <c r="F56" i="8"/>
  <c r="F64" i="8"/>
  <c r="F61" i="8"/>
  <c r="F58" i="8"/>
  <c r="F55" i="8"/>
  <c r="F59" i="8"/>
  <c r="F53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C271" i="8"/>
  <c r="D272" i="8" s="1"/>
  <c r="C205" i="8"/>
  <c r="D206" i="8" s="1"/>
  <c r="C139" i="8"/>
  <c r="D140" i="8" s="1"/>
  <c r="C51" i="8"/>
  <c r="C29" i="8"/>
  <c r="D30" i="8" s="1"/>
  <c r="D8" i="8"/>
  <c r="C249" i="8"/>
  <c r="D250" i="8" s="1"/>
  <c r="C183" i="8"/>
  <c r="D184" i="8" s="1"/>
  <c r="C117" i="8"/>
  <c r="D118" i="8" s="1"/>
  <c r="C73" i="8"/>
  <c r="D74" i="8" s="1"/>
  <c r="C227" i="8"/>
  <c r="D228" i="8" s="1"/>
  <c r="C161" i="8"/>
  <c r="D162" i="8" s="1"/>
  <c r="C95" i="8"/>
  <c r="D96" i="8" s="1"/>
  <c r="H18" i="10"/>
  <c r="H17" i="10"/>
  <c r="H16" i="10"/>
  <c r="H15" i="10"/>
  <c r="H14" i="10"/>
  <c r="H13" i="10"/>
  <c r="H12" i="10"/>
  <c r="H11" i="10"/>
  <c r="H10" i="10"/>
  <c r="H9" i="10"/>
  <c r="H21" i="10"/>
  <c r="H20" i="10"/>
  <c r="H19" i="10"/>
  <c r="H8" i="10"/>
  <c r="E7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E29" i="10"/>
  <c r="Z9" i="19" l="1"/>
  <c r="Z75" i="19"/>
  <c r="Z68" i="19"/>
  <c r="Z58" i="19"/>
  <c r="Z47" i="19"/>
  <c r="Z40" i="19"/>
  <c r="Z30" i="19"/>
  <c r="Z19" i="19"/>
  <c r="Z152" i="19"/>
  <c r="Z124" i="19"/>
  <c r="Z114" i="19"/>
  <c r="Z103" i="19"/>
  <c r="Z96" i="19"/>
  <c r="Z86" i="19"/>
  <c r="Z151" i="19"/>
  <c r="Z156" i="19"/>
  <c r="Z140" i="19"/>
  <c r="Z143" i="19"/>
  <c r="Z31" i="19"/>
  <c r="Z74" i="19"/>
  <c r="Z67" i="19"/>
  <c r="Z57" i="19"/>
  <c r="Z46" i="19"/>
  <c r="Z39" i="19"/>
  <c r="Z29" i="19"/>
  <c r="Z18" i="19"/>
  <c r="Z145" i="19"/>
  <c r="Z123" i="19"/>
  <c r="Z113" i="19"/>
  <c r="Z102" i="19"/>
  <c r="Z95" i="19"/>
  <c r="Z85" i="19"/>
  <c r="Z144" i="19"/>
  <c r="Z146" i="19"/>
  <c r="Z130" i="19"/>
  <c r="Z15" i="19"/>
  <c r="Z48" i="19"/>
  <c r="Z154" i="19"/>
  <c r="Z73" i="19"/>
  <c r="Z62" i="19"/>
  <c r="Z56" i="19"/>
  <c r="Z45" i="19"/>
  <c r="Z34" i="19"/>
  <c r="Z28" i="19"/>
  <c r="Z142" i="19"/>
  <c r="Z118" i="19"/>
  <c r="Z112" i="19"/>
  <c r="Z101" i="19"/>
  <c r="Z90" i="19"/>
  <c r="Z84" i="19"/>
  <c r="Z141" i="19"/>
  <c r="Z137" i="19"/>
  <c r="Z81" i="19"/>
  <c r="Z12" i="19"/>
  <c r="Z59" i="19"/>
  <c r="Z72" i="19"/>
  <c r="Z61" i="19"/>
  <c r="Z54" i="19"/>
  <c r="Z44" i="19"/>
  <c r="Z33" i="19"/>
  <c r="Z26" i="19"/>
  <c r="Z132" i="19"/>
  <c r="Z117" i="19"/>
  <c r="Z110" i="19"/>
  <c r="Z100" i="19"/>
  <c r="Z89" i="19"/>
  <c r="Z160" i="19"/>
  <c r="Z138" i="19"/>
  <c r="Z127" i="19"/>
  <c r="Z17" i="19"/>
  <c r="Z76" i="19"/>
  <c r="Z42" i="19"/>
  <c r="Z20" i="19"/>
  <c r="Z155" i="19"/>
  <c r="Z126" i="19"/>
  <c r="Z115" i="19"/>
  <c r="Z104" i="19"/>
  <c r="Z87" i="19"/>
  <c r="Z128" i="19"/>
  <c r="Z159" i="19"/>
  <c r="Z11" i="19"/>
  <c r="Z82" i="19"/>
  <c r="Z71" i="19"/>
  <c r="Z60" i="19"/>
  <c r="Z53" i="19"/>
  <c r="Z43" i="19"/>
  <c r="Z32" i="19"/>
  <c r="Z25" i="19"/>
  <c r="Z158" i="19"/>
  <c r="Z129" i="19"/>
  <c r="Z116" i="19"/>
  <c r="Z109" i="19"/>
  <c r="Z99" i="19"/>
  <c r="Z88" i="19"/>
  <c r="Z157" i="19"/>
  <c r="Z131" i="19"/>
  <c r="Z16" i="19"/>
  <c r="Z14" i="19"/>
  <c r="Z70" i="19"/>
  <c r="Z98" i="19"/>
  <c r="H52" i="27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C29" i="10"/>
  <c r="F18" i="10"/>
  <c r="F17" i="10"/>
  <c r="F16" i="10"/>
  <c r="F15" i="10"/>
  <c r="F14" i="10"/>
  <c r="F13" i="10"/>
  <c r="F12" i="10"/>
  <c r="F11" i="10"/>
  <c r="F10" i="10"/>
  <c r="F9" i="10"/>
  <c r="F21" i="10"/>
  <c r="F20" i="10"/>
  <c r="F19" i="10"/>
  <c r="F8" i="10"/>
  <c r="C7" i="10"/>
  <c r="D52" i="8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21" i="19"/>
  <c r="Q21" i="19" s="1"/>
  <c r="K9" i="19"/>
  <c r="Q9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21" i="19"/>
  <c r="Y21" i="19" s="1"/>
  <c r="S9" i="19"/>
  <c r="Y9" i="19" s="1"/>
  <c r="Y7" i="19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79" i="19"/>
  <c r="Y79" i="19" s="1"/>
  <c r="S91" i="19"/>
  <c r="Y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147" i="19"/>
  <c r="I147" i="19" s="1"/>
  <c r="C135" i="19"/>
  <c r="I135" i="19" s="1"/>
  <c r="C91" i="19"/>
  <c r="I91" i="19" s="1"/>
  <c r="C119" i="19"/>
  <c r="I119" i="19" s="1"/>
  <c r="C107" i="19"/>
  <c r="I107" i="19" s="1"/>
  <c r="I7" i="19"/>
  <c r="C105" i="19"/>
  <c r="I105" i="19" s="1"/>
  <c r="C93" i="19"/>
  <c r="I93" i="19" s="1"/>
  <c r="C149" i="19"/>
  <c r="I149" i="19" s="1"/>
  <c r="C133" i="19"/>
  <c r="I133" i="19" s="1"/>
  <c r="C121" i="19"/>
  <c r="I121" i="19" s="1"/>
  <c r="C21" i="19"/>
  <c r="I21" i="19" s="1"/>
  <c r="C9" i="19"/>
  <c r="I9" i="19" s="1"/>
  <c r="C161" i="19"/>
  <c r="I161" i="19" s="1"/>
  <c r="D52" i="26"/>
  <c r="F105" i="27"/>
  <c r="F104" i="27"/>
  <c r="F109" i="27"/>
  <c r="F106" i="27"/>
  <c r="F103" i="27"/>
  <c r="F102" i="27"/>
  <c r="F101" i="27"/>
  <c r="F100" i="27"/>
  <c r="F99" i="27"/>
  <c r="F98" i="27"/>
  <c r="F97" i="27"/>
  <c r="F107" i="27"/>
  <c r="F108" i="27"/>
  <c r="C95" i="27"/>
  <c r="D96" i="27" s="1"/>
  <c r="C29" i="27"/>
  <c r="F30" i="27" s="1"/>
  <c r="D8" i="27"/>
  <c r="C73" i="27"/>
  <c r="D74" i="27" s="1"/>
  <c r="C51" i="27"/>
  <c r="D52" i="27" s="1"/>
  <c r="F52" i="27" l="1"/>
  <c r="F96" i="27"/>
  <c r="F74" i="27"/>
  <c r="D30" i="27"/>
  <c r="D8" i="10"/>
  <c r="D30" i="10"/>
</calcChain>
</file>

<file path=xl/sharedStrings.xml><?xml version="1.0" encoding="utf-8"?>
<sst xmlns="http://schemas.openxmlformats.org/spreadsheetml/2006/main" count="6519" uniqueCount="329">
  <si>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</si>
  <si>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</si>
  <si>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</si>
  <si>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</si>
  <si>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</si>
  <si>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</si>
  <si>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</si>
  <si>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</si>
  <si>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</si>
  <si>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</si>
  <si>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</si>
  <si>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</si>
  <si>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</si>
  <si>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</si>
  <si>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</si>
  <si>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</si>
  <si>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</si>
  <si>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</si>
  <si>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</si>
  <si>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</si>
  <si>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</si>
  <si>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</si>
  <si>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</si>
  <si>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</si>
  <si>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</si>
  <si>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</si>
  <si>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</si>
  <si>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</si>
  <si>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</si>
  <si>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</si>
  <si>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</si>
  <si>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</si>
  <si>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</si>
  <si>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</si>
  <si>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</si>
  <si>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</si>
  <si>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</si>
  <si>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</si>
  <si>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</si>
  <si>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</si>
  <si>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</si>
  <si>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</si>
  <si>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</si>
  <si>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</si>
  <si>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</si>
  <si>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</si>
  <si>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</si>
  <si>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</si>
  <si>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</si>
  <si>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</si>
  <si>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</si>
  <si>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</si>
  <si>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</si>
  <si>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</si>
  <si>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</si>
  <si>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</si>
  <si>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</si>
  <si>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</si>
  <si>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</si>
  <si>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</si>
  <si>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</si>
  <si>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</si>
  <si>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</si>
  <si>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</si>
  <si>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</si>
  <si>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</si>
  <si>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</si>
  <si>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</si>
  <si>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</si>
  <si>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</si>
  <si>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</si>
  <si>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</si>
  <si>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</si>
  <si>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</si>
  <si>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</si>
  <si>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</si>
  <si>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</si>
  <si>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</si>
  <si>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</si>
  <si>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</si>
  <si>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</si>
  <si>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</si>
  <si>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</si>
  <si>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</si>
  <si>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</si>
  <si>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</si>
  <si>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</si>
  <si>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</si>
  <si>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</si>
  <si>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</si>
  <si>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</si>
  <si>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</si>
  <si>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</si>
  <si>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</si>
  <si>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</si>
  <si>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</si>
  <si>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</si>
  <si>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</si>
  <si>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</si>
  <si>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</si>
  <si>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</si>
  <si>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</si>
  <si>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</si>
  <si>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</si>
  <si>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</si>
  <si>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</si>
  <si>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</si>
  <si>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</si>
  <si>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</si>
  <si>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</si>
  <si>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</si>
  <si>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</si>
  <si>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</si>
  <si>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</si>
  <si>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</si>
  <si>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</si>
  <si>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</si>
  <si>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</si>
  <si>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</si>
  <si>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</si>
  <si>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</si>
  <si>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</si>
  <si>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</si>
  <si>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</si>
  <si>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</si>
  <si>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</si>
  <si>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</si>
  <si>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</si>
  <si>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</si>
  <si>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</si>
  <si>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</si>
  <si>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</si>
  <si>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</si>
  <si>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</si>
  <si>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</si>
  <si>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</si>
  <si>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</si>
  <si>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</si>
  <si>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</si>
  <si>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</si>
  <si>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</si>
  <si>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</si>
  <si>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</si>
  <si>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</si>
  <si>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</si>
  <si>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</si>
  <si>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</si>
  <si>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</si>
  <si>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</si>
  <si>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</si>
  <si>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</si>
  <si>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</si>
  <si>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</si>
  <si>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</si>
  <si>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</si>
  <si>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</si>
  <si>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</si>
  <si>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</si>
  <si>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</si>
  <si>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</si>
  <si>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</si>
  <si>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</si>
  <si>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</si>
  <si>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</si>
  <si>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</si>
  <si>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</si>
  <si>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</si>
  <si>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</si>
  <si>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</si>
  <si>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</si>
  <si>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</si>
  <si>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</si>
  <si>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</si>
  <si>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</si>
  <si>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</si>
  <si>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</si>
  <si>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</si>
  <si>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</si>
  <si>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</si>
  <si>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</si>
  <si>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</si>
  <si>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</si>
  <si>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</si>
  <si>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</si>
  <si>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</si>
  <si>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</si>
  <si>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</si>
  <si>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</si>
  <si>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</si>
  <si>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</si>
  <si>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</si>
  <si>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</si>
  <si>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</si>
  <si>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</si>
  <si>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</si>
  <si>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</si>
  <si>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</si>
  <si>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</si>
  <si>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</si>
  <si>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</si>
  <si>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</si>
  <si>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</si>
  <si>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</si>
  <si>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</si>
  <si>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</si>
  <si>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</si>
  <si>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</si>
  <si>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</si>
  <si>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</si>
  <si>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</si>
  <si>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</si>
  <si>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</si>
  <si>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</si>
  <si>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</si>
  <si>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</si>
  <si>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</si>
  <si>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San Cristóbal de La Laguna</t>
  </si>
  <si>
    <t>Evolución mensual de viajeros entrados en San Cristóbal de La Laguna según lugar de residencia</t>
  </si>
  <si>
    <t>Evolución mensual de viajeros entrados en San Cristóbal de La Laguna según categoría del establecimiento</t>
  </si>
  <si>
    <t>Evolución anual de viajeros entrados en San Cristóbal de La Laguna según categoría del establecimiento</t>
  </si>
  <si>
    <t>Evolución anual de viajeros alojados en San Cristóbal de La Laguna según categoría del establecimiento</t>
  </si>
  <si>
    <t>Evolución mensual de pernoctaciones en San Cristóbal de La Laguna según lugar de residencia</t>
  </si>
  <si>
    <t>Evolución mensual de pernoctaciones en San Cristóbal de La Laguna según categoría del establecimiento</t>
  </si>
  <si>
    <t>Evolución mensual de estancia media en San Cristóbal de La Laguna según lugar de residencia</t>
  </si>
  <si>
    <t>Evolución mensual de estancia media en San Cristóbal de La Laguna según categoría del establecimiento</t>
  </si>
  <si>
    <t>Evolución mensual de tasa de ocupación en San Cristóbal de La Laguna según categoría del establecimiento</t>
  </si>
  <si>
    <t>Viajeros españoles entrados en los hoteles y apartamentos de San Cristóbal de La Laguna según lugar de residencia - acumulado</t>
  </si>
  <si>
    <t>Viajeros españoles entrados en los hoteles y apartamentos de San Cristóbal de La Laguna por tipología y categoría de alojamiento - acumulado</t>
  </si>
  <si>
    <t>Viajeros peninsulares entrados en los hoteles y apartamentos de San Cristóbal de La Laguna por tipología y categoría de alojamiento - acumulado</t>
  </si>
  <si>
    <t>Viajeros canarios entrados en los hoteles y apartamentos de San Cristóbal de La Laguna por tipología y categoría de alojamiento - acumulado</t>
  </si>
  <si>
    <t>Resumen de indicadores turísticos de Tenerife-San Cristóbal de La Laguna</t>
  </si>
  <si>
    <t>diciembre 2021</t>
  </si>
  <si>
    <t>diciembre 2022</t>
  </si>
  <si>
    <t>diciembre 2023</t>
  </si>
  <si>
    <t>diciembre 2024</t>
  </si>
  <si>
    <t>diciembre 2025</t>
  </si>
  <si>
    <t>-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</si>
  <si>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</si>
  <si>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</si>
  <si>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</si>
  <si>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</si>
  <si>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</si>
  <si>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San Cristóbal de La Laguna 
(hotel + apartamento)</t>
  </si>
  <si>
    <t>Viajeros españoles entrados en los establecimientos alojativos de San Cristóbal de La Laguna 
(hotel + apartamento)</t>
  </si>
  <si>
    <t>Viajeros peninsulares entrados en los establecimientos alojativos de San Cristóbal de La Laguna 
(hotel + apartamento)</t>
  </si>
  <si>
    <t>Viajeros canarios entrados en los establecimientos alojativos de San Cristóbal de La Laguna 
(hotel + apartamento)</t>
  </si>
  <si>
    <t>Viajeros extranjeros entrados en los establecimientos alojativos de San Cristóbal de La Laguna 
(hotel + apartamento)</t>
  </si>
  <si>
    <t>Viajeros británicos entrados en los establecimientos alojativos de San Cristóbal de La Laguna 
(hotel + apartamento)</t>
  </si>
  <si>
    <t>Viajeros alemanes entrados en los establecimientos alojativos de San Cristóbal de La Laguna 
(hotel + apartamento)</t>
  </si>
  <si>
    <t>Viajeros franceses entrados en los establecimientos alojativos de San Cristóbal de La Laguna 
(hotel + apartamento)</t>
  </si>
  <si>
    <t>Viajeros belgas entrados en los establecimientos alojativos de San Cristóbal de La Laguna 
(hotel + apartamento)</t>
  </si>
  <si>
    <t>Viajeros holandeses entrados en los establecimientos alojativos de San Cristóbal de La Laguna 
(hotel + apartamento)</t>
  </si>
  <si>
    <t>Viajeros daneses entrados en los establecimientos alojativos de San Cristóbal de La Laguna 
(hotel + apartamento)</t>
  </si>
  <si>
    <t>Viajeros suecos entrados en los establecimientos alojativos de San Cristóbal de La Laguna 
(hotel + apartamento)</t>
  </si>
  <si>
    <t>var 23/22</t>
  </si>
  <si>
    <t>var 24/23</t>
  </si>
  <si>
    <t>Viajeros entrados en los establecimientos alojativos de San Cristóbal de La Laguna 
(hotel + apartamento)</t>
  </si>
  <si>
    <t>Viajeros entrados en los hoteles de San Cristóbal de La Laguna</t>
  </si>
  <si>
    <t>Viajeros entrados en los hoteles de 4, 5 estrellas San Cristóbal de La Laguna</t>
  </si>
  <si>
    <t>Viajeros entrados en los hoteles de 1, 2, 3 estrellas San Cristóbal de La Laguna</t>
  </si>
  <si>
    <t>Viajeros entrados en los apartamentos de San Cristóbal de La Laguna</t>
  </si>
  <si>
    <t>Evolución de viajeros entrados en los establecimientos alojativos de San Cristóbal de La Laguna 
(hotel + apartamento)</t>
  </si>
  <si>
    <t>Evolución de viajeros entrados en los hoteles de San Cristóbal de La Laguna</t>
  </si>
  <si>
    <t>Evolución de viajeros entrados en los hoteles de 4, 5 estrellas de San Cristóbal de La Laguna</t>
  </si>
  <si>
    <t>Evolución de viajeros entrados en los apartamentos de San Cristóbal de La Laguna</t>
  </si>
  <si>
    <t>acumulado a diciembre 2020</t>
  </si>
  <si>
    <t>diciembre 2020</t>
  </si>
  <si>
    <t>Viajeros entrados en los establecimientos alojativos de San Cristóbal de La Laguna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</si>
  <si>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</si>
  <si>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</si>
  <si>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</si>
  <si>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</si>
  <si>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</si>
  <si>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</si>
  <si>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San Cristóbal de La Laguna según lugar de residencia (hotel + apartamento)</t>
  </si>
  <si>
    <t>Viajeros entrados en los apartamentos de San Cristóbal de La Laguna según lugar de residencia (hotel + apartamento)</t>
  </si>
  <si>
    <t>Viajeros alojados en los establecimientos alojativos de San Cristóbal de La Laguna según lugar de residencia (hotel + apartamento)</t>
  </si>
  <si>
    <t>acumulado diciembre 2019</t>
  </si>
  <si>
    <t>Evolución de viajeros alojados en los establecimientos alojativos de San Cristóbal de La Laguna 
(hotel + apartamento)</t>
  </si>
  <si>
    <t>Evolución de viajeros alojados en los hoteles de San Cristóbal de La Laguna</t>
  </si>
  <si>
    <t>Evolución de viajeros alojados en los hoteles de 4, 5 estrellas de San Cristóbal de La Laguna</t>
  </si>
  <si>
    <t>Evolución de viajeros alojados en los apartamentos de San Cristóbal de La Laguna</t>
  </si>
  <si>
    <t>Pernoctaciones realizadas por los turistas en los establecimientos alojativos de San Cristóbal de La Laguna (hotel + apartamento)</t>
  </si>
  <si>
    <t>Pernoctaciones realizadas por los turistas españoles en los establecimientos alojativos de San Cristóbal de La Laguna (hotel + apartamento)</t>
  </si>
  <si>
    <t>var 25/24</t>
  </si>
  <si>
    <t>Pernoctaciones realizadas por los procedentes de Península en los establecimientos alojativos de San Cristóbal de La Laguna (hotel + apartamento)</t>
  </si>
  <si>
    <t>Pernoctaciones realizadas por los procedentes de Canarias en los establecimientos alojativos de San Cristóbal de La Laguna (hotel + apartamento)</t>
  </si>
  <si>
    <t>Pernoctaciones realizadas por los procedentes de Total residentes en el extranjero en los establecimientos alojativos de San Cristóbal de La Laguna (hotel + apartamento)</t>
  </si>
  <si>
    <t>Pernoctaciones realizadas por los procedentes de Reino Unido en los establecimientos alojativos de San Cristóbal de La Laguna (hotel + apartamento)</t>
  </si>
  <si>
    <t>Pernoctaciones realizadas por los procedentes de Alemania en los establecimientos alojativos de San Cristóbal de La Laguna (hotel + apartamento)</t>
  </si>
  <si>
    <t>Pernoctaciones realizadas por los procedentes de Francia en los establecimientos alojativos de San Cristóbal de La Laguna (hotel + apartamento)</t>
  </si>
  <si>
    <t>Pernoctaciones realizadas por los procedentes de Bélgica en los establecimientos alojativos de San Cristóbal de La Laguna (hotel + apartamento)</t>
  </si>
  <si>
    <t>Pernoctaciones realizadas por los procedentes de Países Bajos en los establecimientos alojativos de San Cristóbal de La Laguna (hotel + apartamento)</t>
  </si>
  <si>
    <t>Pernoctaciones realizadas por los procedentes de Dinamarca en los establecimientos alojativos de San Cristóbal de La Laguna (hotel + apartamento)</t>
  </si>
  <si>
    <t>Pernoctaciones realizadas por los procedentes de Suecia en los establecimientos alojativos de San Cristóbal de La Laguna (hotel + apartamento)</t>
  </si>
  <si>
    <t>Pernoctaciones realizadas por los turistas en los hoteles de San Cristóbal de La Laguna</t>
  </si>
  <si>
    <t>Pernoctaciones realizadas por los turistas en los hoteles de 4 y 5 estrellas de San Cristóbal de La Laguna</t>
  </si>
  <si>
    <t>Pernoctaciones realizadas por los turistas en los hoteles de 1, 2, 3 estrellas de San Cristóbal de La Laguna</t>
  </si>
  <si>
    <t>Pernoctaciones realizadas por los turistas en los apartamentos de San Cristóbal de La Laguna</t>
  </si>
  <si>
    <t>Estancia Media en los establecimientos alojativos de San Cristóbal de La Laguna
(hotel + apartamento)</t>
  </si>
  <si>
    <t>Estancia media de los viajeros españoles entrados en los establecimientos alojativos de San Cristóbal de La Laguna (hotel + apartamento)</t>
  </si>
  <si>
    <t>Estancia media de los viajeros peninsulares entrados en los establecimientos alojativos de San Cristóbal de La Laguna (hotel + apartamento)</t>
  </si>
  <si>
    <t>Estancia media de los viajeros canarios entrados en los establecimientos alojativos de San Cristóbal de La Laguna (hotel + apartamento)</t>
  </si>
  <si>
    <t>Estancia media de los viajeros extranjeros entrados en los establecimientos alojativos de San Cristóbal de La Laguna (hotel + apartamento)</t>
  </si>
  <si>
    <t>Estancia media de los viajeros británicos entrados en los establecimientos alojativos de San Cristóbal de La Laguna (hotel + apartamento)</t>
  </si>
  <si>
    <t>Estancia media de los viajeros alemanes entrados en los establecimientos alojativos de San Cristóbal de La Laguna (hotel + apartamento)</t>
  </si>
  <si>
    <t>Estancia media de los viajeros franceses entrados en los establecimientos alojativos de San Cristóbal de La Laguna (hotel + apartamento)</t>
  </si>
  <si>
    <t>Estancia media de los viajeros belgas entrados en los establecimientos alojativos de San Cristóbal de La Laguna (hotel + apartamento)</t>
  </si>
  <si>
    <t>Estancia media de los viajeros holandeses entrados en los establecimientos alojativos de San Cristóbal de La Laguna (hotel + apartamento)</t>
  </si>
  <si>
    <t>Estancia media de los viajeros daneses entrados en los establecimientos alojativos de San Cristóbal de La Laguna (hotel + apartamento)</t>
  </si>
  <si>
    <t>Estancia media de los viajeros suecos entrados en los establecimientos alojativos de San Cristóbal de La Laguna (hotel + apartamento)</t>
  </si>
  <si>
    <t>Estancia Media en los hoteles de San Cristóbal de La Laguna</t>
  </si>
  <si>
    <t>Estancia Media en los hoteles de 4, 5 estrellas de San Cristóbal de La Laguna</t>
  </si>
  <si>
    <t>Estancia Media en los hoteles de 1, 2, 3 Estrellas de San Cristóbal de La Laguna</t>
  </si>
  <si>
    <t>Estancia Media en los apartamentos de San Cristóbal de La Laguna</t>
  </si>
  <si>
    <t>Tasa de ocupación por plaza en los establecimientos alojativos de San Cristóbal de La Laguna
(hotel + apartamento)</t>
  </si>
  <si>
    <t>Tasa de ocupación por plaza en los hoteles de San Cristóbal de La Laguna</t>
  </si>
  <si>
    <t>Tasa de ocupación por plaza en los hoteles de 4, 5 Estrellas de San Cristóbal de La Laguna</t>
  </si>
  <si>
    <t>Tasa de ocupación por plaza en los hoteles de 1, 2, 3 Estrellas de San Cristóbal de La Laguna</t>
  </si>
  <si>
    <t>Tasa de ocupación por plaza en los apartamentos de San Cristóbal de La Laguna</t>
  </si>
  <si>
    <t>Distribución de viajeros españoles entrados en hoteles y apartamentos de San Cristóbal de La Laguna  por lugar de residencia</t>
  </si>
  <si>
    <t>Viajeros españoles entrados en los hoteles y apartamentos de San Cristóbal de La Laguna según lugar de residencia</t>
  </si>
  <si>
    <t>Viajeros españoles entrados en los hoteles y apartamentos de San Cristóbal de La Laguna por tipología y categoría de alojamiento</t>
  </si>
  <si>
    <t>Viajeros peninsulares entrados en los hoteles y apartamentos de San Cristóbal de La Laguna por tipología y categoría de alojamiento</t>
  </si>
  <si>
    <t>Viajeros canarios entrados en los hoteles y apartamentos de San Cristóbal de La Laguna por tipología y categoría de alojamiento</t>
  </si>
  <si>
    <t>Evolución de viajeros españoles entrados en los establecimientos alojativos de San Cristóbal de La Laguna
(hotel + apartamento)</t>
  </si>
  <si>
    <t>Evolución de viajeros peninsulares entrados en los establecimientos alojativos de San Cristóbal de La Laguna
(hotel + apartamento)</t>
  </si>
  <si>
    <t>Evolución de viajeros canarios entrados en los establecimientos alojativos de San Cristóbal de La Laguna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</si>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</sst>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F0EB9F12-F002-4C4E-947B-33789C4AFBFA}"/>
    <cellStyle name="Normal 2 6" xfId="3" xr:uid="{8891AC7E-EAC2-477B-8F52-EA18FE29D58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B2-49E7-A284-C11EEACC0DF0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2-49E7-A284-C11EEACC0DF0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B2-49E7-A284-C11EEACC0D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B2-49E7-A284-C11EEACC0DF0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B2-49E7-A284-C11EEACC0D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B2-49E7-A284-C11EEACC0D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B2-49E7-A284-C11EEACC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B2-49E7-A284-C11EEACC0D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B2-49E7-A284-C11EEACC0D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B2-49E7-A284-C11EEACC0D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B2-49E7-A284-C11EEACC0D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B2-49E7-A284-C11EEACC0D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B2-49E7-A284-C11EEACC0D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B2-49E7-A284-C11EEACC0D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B2-49E7-A284-C11EEACC0D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B2-49E7-A284-C11EEACC0D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B2-49E7-A284-C11EEACC0D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B2-49E7-A284-C11EEACC0D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B2-49E7-A284-C11EEACC0D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B2-49E7-A284-C11EEACC0D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B2-49E7-A284-C11EEACC0D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B2-49E7-A284-C11EEACC0DF0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0">
                  <c:v>-9.2057101024890176E-2</c:v>
                </c:pt>
                <c:pt idx="11">
                  <c:v>-1.3389441469012775E-3</c:v>
                </c:pt>
                <c:pt idx="12">
                  <c:v>-1.3992472293859359E-2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B2-49E7-A284-C11EEACC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34-4068-A6A6-28F903840358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137</c:v>
                </c:pt>
                <c:pt idx="1">
                  <c:v>88</c:v>
                </c:pt>
                <c:pt idx="2">
                  <c:v>155</c:v>
                </c:pt>
                <c:pt idx="3">
                  <c:v>80</c:v>
                </c:pt>
                <c:pt idx="4">
                  <c:v>41</c:v>
                </c:pt>
                <c:pt idx="5">
                  <c:v>30</c:v>
                </c:pt>
                <c:pt idx="6">
                  <c:v>38</c:v>
                </c:pt>
                <c:pt idx="7">
                  <c:v>46</c:v>
                </c:pt>
                <c:pt idx="8">
                  <c:v>31</c:v>
                </c:pt>
                <c:pt idx="9">
                  <c:v>65</c:v>
                </c:pt>
                <c:pt idx="10">
                  <c:v>114</c:v>
                </c:pt>
                <c:pt idx="11">
                  <c:v>113</c:v>
                </c:pt>
                <c:pt idx="12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4-4068-A6A6-28F903840358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34-4068-A6A6-28F9038403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154</c:v>
                </c:pt>
                <c:pt idx="1">
                  <c:v>146</c:v>
                </c:pt>
                <c:pt idx="2">
                  <c:v>158</c:v>
                </c:pt>
                <c:pt idx="3">
                  <c:v>62</c:v>
                </c:pt>
                <c:pt idx="4">
                  <c:v>42</c:v>
                </c:pt>
                <c:pt idx="5">
                  <c:v>36</c:v>
                </c:pt>
                <c:pt idx="6">
                  <c:v>29</c:v>
                </c:pt>
                <c:pt idx="7">
                  <c:v>43</c:v>
                </c:pt>
                <c:pt idx="8">
                  <c:v>31</c:v>
                </c:pt>
                <c:pt idx="9">
                  <c:v>79</c:v>
                </c:pt>
                <c:pt idx="10">
                  <c:v>78</c:v>
                </c:pt>
                <c:pt idx="11">
                  <c:v>75</c:v>
                </c:pt>
                <c:pt idx="12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34-4068-A6A6-28F903840358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34-4068-A6A6-28F9038403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34-4068-A6A6-28F9038403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182</c:v>
                </c:pt>
                <c:pt idx="1">
                  <c:v>134</c:v>
                </c:pt>
                <c:pt idx="2">
                  <c:v>109</c:v>
                </c:pt>
                <c:pt idx="3">
                  <c:v>48</c:v>
                </c:pt>
                <c:pt idx="4">
                  <c:v>70</c:v>
                </c:pt>
                <c:pt idx="5">
                  <c:v>33</c:v>
                </c:pt>
                <c:pt idx="6">
                  <c:v>46</c:v>
                </c:pt>
                <c:pt idx="7">
                  <c:v>23</c:v>
                </c:pt>
                <c:pt idx="8">
                  <c:v>22</c:v>
                </c:pt>
                <c:pt idx="9">
                  <c:v>53</c:v>
                </c:pt>
                <c:pt idx="10">
                  <c:v>106</c:v>
                </c:pt>
                <c:pt idx="11">
                  <c:v>74</c:v>
                </c:pt>
                <c:pt idx="1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34-4068-A6A6-28F90384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34-4068-A6A6-28F9038403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153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4</c:v>
                      </c:pt>
                      <c:pt idx="10">
                        <c:v>18</c:v>
                      </c:pt>
                      <c:pt idx="11">
                        <c:v>14</c:v>
                      </c:pt>
                      <c:pt idx="12">
                        <c:v>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34-4068-A6A6-28F9038403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34-4068-A6A6-28F9038403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34-4068-A6A6-28F9038403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34-4068-A6A6-28F9038403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34-4068-A6A6-28F9038403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34-4068-A6A6-28F9038403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34-4068-A6A6-28F9038403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34-4068-A6A6-28F9038403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34-4068-A6A6-28F9038403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34-4068-A6A6-28F9038403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34-4068-A6A6-28F9038403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34-4068-A6A6-28F9038403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34-4068-A6A6-28F9038403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34-4068-A6A6-28F903840358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0.18181818181818188</c:v>
                </c:pt>
                <c:pt idx="1">
                  <c:v>-8.2191780821917804E-2</c:v>
                </c:pt>
                <c:pt idx="2">
                  <c:v>-0.310126582278481</c:v>
                </c:pt>
                <c:pt idx="3">
                  <c:v>-0.22580645161290325</c:v>
                </c:pt>
                <c:pt idx="4">
                  <c:v>0.66666666666666674</c:v>
                </c:pt>
                <c:pt idx="5">
                  <c:v>-8.333333333333337E-2</c:v>
                </c:pt>
                <c:pt idx="6">
                  <c:v>0.5862068965517242</c:v>
                </c:pt>
                <c:pt idx="7">
                  <c:v>-0.46511627906976749</c:v>
                </c:pt>
                <c:pt idx="8">
                  <c:v>-0.29032258064516125</c:v>
                </c:pt>
                <c:pt idx="9">
                  <c:v>-0.32911392405063289</c:v>
                </c:pt>
                <c:pt idx="10">
                  <c:v>0.35897435897435903</c:v>
                </c:pt>
                <c:pt idx="11">
                  <c:v>-1.3333333333333308E-2</c:v>
                </c:pt>
                <c:pt idx="12">
                  <c:v>-3.5369774919614128E-2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34-4068-A6A6-28F90384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7-42BB-85C7-F5E60992DB58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7-42BB-85C7-F5E60992DB58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C7-42BB-85C7-F5E60992DB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C7-42BB-85C7-F5E60992DB58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C7-42BB-85C7-F5E60992DB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C7-42BB-85C7-F5E60992DB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0">
                  <c:v>74</c:v>
                </c:pt>
                <c:pt idx="11">
                  <c:v>95</c:v>
                </c:pt>
                <c:pt idx="12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C7-42BB-85C7-F5E60992D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C7-42BB-85C7-F5E60992DB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C7-42BB-85C7-F5E60992DB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C7-42BB-85C7-F5E60992DB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C7-42BB-85C7-F5E60992DB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C7-42BB-85C7-F5E60992DB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C7-42BB-85C7-F5E60992DB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C7-42BB-85C7-F5E60992DB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C7-42BB-85C7-F5E60992DB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C7-42BB-85C7-F5E60992DB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C7-42BB-85C7-F5E60992DB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C7-42BB-85C7-F5E60992DB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C7-42BB-85C7-F5E60992DB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C7-42BB-85C7-F5E60992DB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C7-42BB-85C7-F5E60992DB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C7-42BB-85C7-F5E60992DB58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9">
                  <c:v>0.15789473684210531</c:v>
                </c:pt>
                <c:pt idx="10">
                  <c:v>0.15625</c:v>
                </c:pt>
                <c:pt idx="11">
                  <c:v>-0.33566433566433562</c:v>
                </c:pt>
                <c:pt idx="12">
                  <c:v>-7.0874861572535974E-2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C7-42BB-85C7-F5E60992D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E2-4D92-B4AF-461CB6E22548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36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24</c:v>
                </c:pt>
                <c:pt idx="11">
                  <c:v>17</c:v>
                </c:pt>
                <c:pt idx="1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2-4D92-B4AF-461CB6E22548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E2-4D92-B4AF-461CB6E225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58</c:v>
                </c:pt>
                <c:pt idx="1">
                  <c:v>33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38</c:v>
                </c:pt>
                <c:pt idx="11">
                  <c:v>4</c:v>
                </c:pt>
                <c:pt idx="1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E2-4D92-B4AF-461CB6E22548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E2-4D92-B4AF-461CB6E225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E2-4D92-B4AF-461CB6E225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22</c:v>
                </c:pt>
                <c:pt idx="1">
                  <c:v>78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14</c:v>
                </c:pt>
                <c:pt idx="11">
                  <c:v>10</c:v>
                </c:pt>
                <c:pt idx="12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E2-4D92-B4AF-461CB6E2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E2-4D92-B4AF-461CB6E225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</c:v>
                      </c:pt>
                      <c:pt idx="1">
                        <c:v>17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124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E2-4D92-B4AF-461CB6E225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E2-4D92-B4AF-461CB6E225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E2-4D92-B4AF-461CB6E225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E2-4D92-B4AF-461CB6E225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E2-4D92-B4AF-461CB6E225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E2-4D92-B4AF-461CB6E225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E2-4D92-B4AF-461CB6E225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E2-4D92-B4AF-461CB6E225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E2-4D92-B4AF-461CB6E225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E2-4D92-B4AF-461CB6E225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E2-4D92-B4AF-461CB6E225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E2-4D92-B4AF-461CB6E225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E2-4D92-B4AF-461CB6E225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E2-4D92-B4AF-461CB6E22548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-0.62068965517241381</c:v>
                </c:pt>
                <c:pt idx="1">
                  <c:v>1.3636363636363638</c:v>
                </c:pt>
                <c:pt idx="2">
                  <c:v>-0.23076923076923073</c:v>
                </c:pt>
                <c:pt idx="3">
                  <c:v>0</c:v>
                </c:pt>
                <c:pt idx="4">
                  <c:v>0</c:v>
                </c:pt>
                <c:pt idx="5">
                  <c:v>-0.95744680851063835</c:v>
                </c:pt>
                <c:pt idx="6">
                  <c:v>1.5</c:v>
                </c:pt>
                <c:pt idx="7">
                  <c:v>-0.5</c:v>
                </c:pt>
                <c:pt idx="8">
                  <c:v>-0.84615384615384615</c:v>
                </c:pt>
                <c:pt idx="9">
                  <c:v>-0.6</c:v>
                </c:pt>
                <c:pt idx="10">
                  <c:v>-0.63157894736842102</c:v>
                </c:pt>
                <c:pt idx="11">
                  <c:v>1.5</c:v>
                </c:pt>
                <c:pt idx="12">
                  <c:v>-0.19565217391304346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E2-4D92-B4AF-461CB6E2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BC-4260-BA4C-24552E025CF0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64</c:v>
                </c:pt>
                <c:pt idx="1">
                  <c:v>16</c:v>
                </c:pt>
                <c:pt idx="2">
                  <c:v>38</c:v>
                </c:pt>
                <c:pt idx="3">
                  <c:v>22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32</c:v>
                </c:pt>
                <c:pt idx="11">
                  <c:v>32</c:v>
                </c:pt>
                <c:pt idx="1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C-4260-BA4C-24552E025CF0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BC-4260-BA4C-24552E025C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161</c:v>
                </c:pt>
                <c:pt idx="1">
                  <c:v>45</c:v>
                </c:pt>
                <c:pt idx="2">
                  <c:v>35</c:v>
                </c:pt>
                <c:pt idx="3">
                  <c:v>20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26</c:v>
                </c:pt>
                <c:pt idx="10">
                  <c:v>34</c:v>
                </c:pt>
                <c:pt idx="11">
                  <c:v>42</c:v>
                </c:pt>
                <c:pt idx="1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BC-4260-BA4C-24552E025CF0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BC-4260-BA4C-24552E025C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BC-4260-BA4C-24552E025C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83</c:v>
                </c:pt>
                <c:pt idx="1">
                  <c:v>11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18</c:v>
                </c:pt>
                <c:pt idx="10">
                  <c:v>54</c:v>
                </c:pt>
                <c:pt idx="11">
                  <c:v>8</c:v>
                </c:pt>
                <c:pt idx="12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BC-4260-BA4C-24552E02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BC-4260-BA4C-24552E025C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</c:v>
                      </c:pt>
                      <c:pt idx="1">
                        <c:v>26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  <c:pt idx="10">
                        <c:v>12</c:v>
                      </c:pt>
                      <c:pt idx="11">
                        <c:v>5</c:v>
                      </c:pt>
                      <c:pt idx="12">
                        <c:v>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BC-4260-BA4C-24552E025C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BC-4260-BA4C-24552E025C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BC-4260-BA4C-24552E025C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BC-4260-BA4C-24552E025C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BC-4260-BA4C-24552E025C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BC-4260-BA4C-24552E025C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BC-4260-BA4C-24552E025C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BC-4260-BA4C-24552E025C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BC-4260-BA4C-24552E025C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BC-4260-BA4C-24552E025C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BC-4260-BA4C-24552E025C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BC-4260-BA4C-24552E025C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BC-4260-BA4C-24552E025C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BC-4260-BA4C-24552E025CF0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-0.48447204968944102</c:v>
                </c:pt>
                <c:pt idx="1">
                  <c:v>-0.75555555555555554</c:v>
                </c:pt>
                <c:pt idx="2">
                  <c:v>-0.17142857142857137</c:v>
                </c:pt>
                <c:pt idx="3">
                  <c:v>-0.7</c:v>
                </c:pt>
                <c:pt idx="4">
                  <c:v>1.5</c:v>
                </c:pt>
                <c:pt idx="5">
                  <c:v>0</c:v>
                </c:pt>
                <c:pt idx="6">
                  <c:v>2</c:v>
                </c:pt>
                <c:pt idx="7">
                  <c:v>-0.19999999999999996</c:v>
                </c:pt>
                <c:pt idx="8">
                  <c:v>-0.4</c:v>
                </c:pt>
                <c:pt idx="9">
                  <c:v>-0.30769230769230771</c:v>
                </c:pt>
                <c:pt idx="10">
                  <c:v>0.58823529411764697</c:v>
                </c:pt>
                <c:pt idx="11">
                  <c:v>-0.80952380952380953</c:v>
                </c:pt>
                <c:pt idx="12">
                  <c:v>-0.37760416666666663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BC-4260-BA4C-24552E02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76-43ED-B2F4-2C2638FCCF32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6-43ED-B2F4-2C2638FCCF32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76-43ED-B2F4-2C2638FCCF3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76-43ED-B2F4-2C2638FCCF32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76-43ED-B2F4-2C2638FCCF3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76-43ED-B2F4-2C2638FCCF3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76-43ED-B2F4-2C2638FC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76-43ED-B2F4-2C2638FCCF3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76-43ED-B2F4-2C2638FCCF3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76-43ED-B2F4-2C2638FCCF3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76-43ED-B2F4-2C2638FCCF3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76-43ED-B2F4-2C2638FCCF3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76-43ED-B2F4-2C2638FCCF3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76-43ED-B2F4-2C2638FCCF3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76-43ED-B2F4-2C2638FCCF3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76-43ED-B2F4-2C2638FCCF3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76-43ED-B2F4-2C2638FCCF3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76-43ED-B2F4-2C2638FCCF3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76-43ED-B2F4-2C2638FCCF3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76-43ED-B2F4-2C2638FCCF3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76-43ED-B2F4-2C2638FCCF3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76-43ED-B2F4-2C2638FCCF32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0">
                  <c:v>-9.2057101024890176E-2</c:v>
                </c:pt>
                <c:pt idx="11">
                  <c:v>-1.3389441469012775E-3</c:v>
                </c:pt>
                <c:pt idx="12">
                  <c:v>-1.3992472293859359E-2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76-43ED-B2F4-2C2638FC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0-4EAC-8EAF-68B3AE4CD623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0-4EAC-8EAF-68B3AE4CD623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0-4EAC-8EAF-68B3AE4CD6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10-4EAC-8EAF-68B3AE4CD623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0-4EAC-8EAF-68B3AE4CD6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10-4EAC-8EAF-68B3AE4CD6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10-4EAC-8EAF-68B3AE4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10-4EAC-8EAF-68B3AE4CD6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10-4EAC-8EAF-68B3AE4CD6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10-4EAC-8EAF-68B3AE4CD6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10-4EAC-8EAF-68B3AE4CD6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10-4EAC-8EAF-68B3AE4CD6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10-4EAC-8EAF-68B3AE4CD6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10-4EAC-8EAF-68B3AE4CD6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10-4EAC-8EAF-68B3AE4CD6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10-4EAC-8EAF-68B3AE4CD6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10-4EAC-8EAF-68B3AE4CD6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10-4EAC-8EAF-68B3AE4CD6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10-4EAC-8EAF-68B3AE4CD6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10-4EAC-8EAF-68B3AE4CD6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10-4EAC-8EAF-68B3AE4CD6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10-4EAC-8EAF-68B3AE4CD623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0">
                  <c:v>-9.2057101024890176E-2</c:v>
                </c:pt>
                <c:pt idx="11">
                  <c:v>-1.3389441469012775E-3</c:v>
                </c:pt>
                <c:pt idx="12">
                  <c:v>-1.3992472293859359E-2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10-4EAC-8EAF-68B3AE4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7D-4B4C-A9D9-77ECBE5FEAD3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4641</c:v>
                </c:pt>
                <c:pt idx="1">
                  <c:v>4493</c:v>
                </c:pt>
                <c:pt idx="2">
                  <c:v>4830</c:v>
                </c:pt>
                <c:pt idx="3">
                  <c:v>4467</c:v>
                </c:pt>
                <c:pt idx="4">
                  <c:v>4524</c:v>
                </c:pt>
                <c:pt idx="5">
                  <c:v>3719</c:v>
                </c:pt>
                <c:pt idx="6">
                  <c:v>3839</c:v>
                </c:pt>
                <c:pt idx="7">
                  <c:v>0</c:v>
                </c:pt>
                <c:pt idx="8">
                  <c:v>4039</c:v>
                </c:pt>
                <c:pt idx="9">
                  <c:v>3716</c:v>
                </c:pt>
                <c:pt idx="10">
                  <c:v>4138</c:v>
                </c:pt>
                <c:pt idx="11">
                  <c:v>3751</c:v>
                </c:pt>
                <c:pt idx="12">
                  <c:v>50550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D-4B4C-A9D9-77ECBE5FEAD3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7D-4B4C-A9D9-77ECBE5FEAD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4486</c:v>
                </c:pt>
                <c:pt idx="1">
                  <c:v>4023</c:v>
                </c:pt>
                <c:pt idx="2">
                  <c:v>4388</c:v>
                </c:pt>
                <c:pt idx="3">
                  <c:v>4407</c:v>
                </c:pt>
                <c:pt idx="4">
                  <c:v>4496</c:v>
                </c:pt>
                <c:pt idx="5">
                  <c:v>3480</c:v>
                </c:pt>
                <c:pt idx="6">
                  <c:v>3932</c:v>
                </c:pt>
                <c:pt idx="7">
                  <c:v>2669</c:v>
                </c:pt>
                <c:pt idx="8">
                  <c:v>4491</c:v>
                </c:pt>
                <c:pt idx="9">
                  <c:v>4146</c:v>
                </c:pt>
                <c:pt idx="10">
                  <c:v>4532</c:v>
                </c:pt>
                <c:pt idx="11">
                  <c:v>4415</c:v>
                </c:pt>
                <c:pt idx="12">
                  <c:v>49465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7D-4B4C-A9D9-77ECBE5FEAD3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7D-4B4C-A9D9-77ECBE5FEA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7D-4B4C-A9D9-77ECBE5FEAD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4485</c:v>
                </c:pt>
                <c:pt idx="1">
                  <c:v>3377</c:v>
                </c:pt>
                <c:pt idx="2">
                  <c:v>4503</c:v>
                </c:pt>
                <c:pt idx="3">
                  <c:v>3648</c:v>
                </c:pt>
                <c:pt idx="4">
                  <c:v>4275</c:v>
                </c:pt>
                <c:pt idx="5">
                  <c:v>3490</c:v>
                </c:pt>
                <c:pt idx="6">
                  <c:v>3156</c:v>
                </c:pt>
                <c:pt idx="7">
                  <c:v>3769</c:v>
                </c:pt>
                <c:pt idx="8">
                  <c:v>3777</c:v>
                </c:pt>
                <c:pt idx="9">
                  <c:v>5158</c:v>
                </c:pt>
                <c:pt idx="10">
                  <c:v>4094</c:v>
                </c:pt>
                <c:pt idx="11">
                  <c:v>4191</c:v>
                </c:pt>
                <c:pt idx="12">
                  <c:v>47923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7D-4B4C-A9D9-77ECBE5F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7D-4B4C-A9D9-77ECBE5FEA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3703</c:v>
                      </c:pt>
                      <c:pt idx="1">
                        <c:v>3601</c:v>
                      </c:pt>
                      <c:pt idx="2">
                        <c:v>1389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7D-4B4C-A9D9-77ECBE5FEA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7D-4B4C-A9D9-77ECBE5FEA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7D-4B4C-A9D9-77ECBE5FEA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7D-4B4C-A9D9-77ECBE5FEA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7D-4B4C-A9D9-77ECBE5FEA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7D-4B4C-A9D9-77ECBE5FEA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7D-4B4C-A9D9-77ECBE5FEA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7D-4B4C-A9D9-77ECBE5FEA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7D-4B4C-A9D9-77ECBE5FEA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7D-4B4C-A9D9-77ECBE5FEA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7D-4B4C-A9D9-77ECBE5FEA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7D-4B4C-A9D9-77ECBE5FEA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7D-4B4C-A9D9-77ECBE5FEA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7D-4B4C-A9D9-77ECBE5FEAD3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-2.2291573785104823E-4</c:v>
                </c:pt>
                <c:pt idx="1">
                  <c:v>-0.16057668406661696</c:v>
                </c:pt>
                <c:pt idx="2">
                  <c:v>2.6207839562442992E-2</c:v>
                </c:pt>
                <c:pt idx="3">
                  <c:v>-0.17222600408441113</c:v>
                </c:pt>
                <c:pt idx="4">
                  <c:v>-4.9154804270462593E-2</c:v>
                </c:pt>
                <c:pt idx="5">
                  <c:v>2.8735632183907178E-3</c:v>
                </c:pt>
                <c:pt idx="6">
                  <c:v>-0.19735503560528989</c:v>
                </c:pt>
                <c:pt idx="7">
                  <c:v>0.4121393780442113</c:v>
                </c:pt>
                <c:pt idx="8">
                  <c:v>-0.15898463593854373</c:v>
                </c:pt>
                <c:pt idx="9">
                  <c:v>0.24409068982151472</c:v>
                </c:pt>
                <c:pt idx="10">
                  <c:v>-9.6646072374227732E-2</c:v>
                </c:pt>
                <c:pt idx="11">
                  <c:v>-5.0736126840317142E-2</c:v>
                </c:pt>
                <c:pt idx="12">
                  <c:v>-3.1173557060547807E-2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7D-4B4C-A9D9-77ECBE5F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8-4A38-B7B0-0EC7076606A1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749</c:v>
                </c:pt>
                <c:pt idx="1">
                  <c:v>777</c:v>
                </c:pt>
                <c:pt idx="2">
                  <c:v>829</c:v>
                </c:pt>
                <c:pt idx="3">
                  <c:v>703</c:v>
                </c:pt>
                <c:pt idx="4">
                  <c:v>489</c:v>
                </c:pt>
                <c:pt idx="5">
                  <c:v>462</c:v>
                </c:pt>
                <c:pt idx="6">
                  <c:v>501</c:v>
                </c:pt>
                <c:pt idx="7">
                  <c:v>0</c:v>
                </c:pt>
                <c:pt idx="8">
                  <c:v>482</c:v>
                </c:pt>
                <c:pt idx="9">
                  <c:v>703</c:v>
                </c:pt>
                <c:pt idx="10">
                  <c:v>826</c:v>
                </c:pt>
                <c:pt idx="11">
                  <c:v>834</c:v>
                </c:pt>
                <c:pt idx="12">
                  <c:v>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8-4A38-B7B0-0EC7076606A1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38-4A38-B7B0-0EC7076606A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731</c:v>
                </c:pt>
                <c:pt idx="1">
                  <c:v>780</c:v>
                </c:pt>
                <c:pt idx="2">
                  <c:v>780</c:v>
                </c:pt>
                <c:pt idx="3">
                  <c:v>647</c:v>
                </c:pt>
                <c:pt idx="4">
                  <c:v>496</c:v>
                </c:pt>
                <c:pt idx="5">
                  <c:v>484</c:v>
                </c:pt>
                <c:pt idx="6">
                  <c:v>661</c:v>
                </c:pt>
                <c:pt idx="7">
                  <c:v>230</c:v>
                </c:pt>
                <c:pt idx="8">
                  <c:v>596</c:v>
                </c:pt>
                <c:pt idx="9">
                  <c:v>773</c:v>
                </c:pt>
                <c:pt idx="10">
                  <c:v>932</c:v>
                </c:pt>
                <c:pt idx="11">
                  <c:v>813</c:v>
                </c:pt>
                <c:pt idx="12">
                  <c:v>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38-4A38-B7B0-0EC7076606A1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8-4A38-B7B0-0EC7076606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8-4A38-B7B0-0EC7076606A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826</c:v>
                </c:pt>
                <c:pt idx="1">
                  <c:v>817</c:v>
                </c:pt>
                <c:pt idx="2">
                  <c:v>839</c:v>
                </c:pt>
                <c:pt idx="3">
                  <c:v>660</c:v>
                </c:pt>
                <c:pt idx="4">
                  <c:v>723</c:v>
                </c:pt>
                <c:pt idx="5">
                  <c:v>629</c:v>
                </c:pt>
                <c:pt idx="6">
                  <c:v>481</c:v>
                </c:pt>
                <c:pt idx="7">
                  <c:v>348</c:v>
                </c:pt>
                <c:pt idx="8">
                  <c:v>610</c:v>
                </c:pt>
                <c:pt idx="9">
                  <c:v>832</c:v>
                </c:pt>
                <c:pt idx="10">
                  <c:v>867</c:v>
                </c:pt>
                <c:pt idx="11">
                  <c:v>1030</c:v>
                </c:pt>
                <c:pt idx="12">
                  <c:v>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38-4A38-B7B0-0EC707660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38-4A38-B7B0-0EC7076606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1494</c:v>
                      </c:pt>
                      <c:pt idx="1">
                        <c:v>1758</c:v>
                      </c:pt>
                      <c:pt idx="2">
                        <c:v>809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38-4A38-B7B0-0EC7076606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38-4A38-B7B0-0EC7076606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38-4A38-B7B0-0EC7076606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38-4A38-B7B0-0EC7076606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38-4A38-B7B0-0EC7076606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38-4A38-B7B0-0EC7076606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38-4A38-B7B0-0EC7076606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38-4A38-B7B0-0EC7076606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38-4A38-B7B0-0EC7076606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38-4A38-B7B0-0EC7076606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38-4A38-B7B0-0EC7076606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38-4A38-B7B0-0EC7076606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38-4A38-B7B0-0EC7076606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38-4A38-B7B0-0EC7076606A1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0.12995896032831733</c:v>
                </c:pt>
                <c:pt idx="1">
                  <c:v>4.7435897435897489E-2</c:v>
                </c:pt>
                <c:pt idx="2">
                  <c:v>7.5641025641025594E-2</c:v>
                </c:pt>
                <c:pt idx="3">
                  <c:v>2.0092735703245657E-2</c:v>
                </c:pt>
                <c:pt idx="4">
                  <c:v>0.45766129032258074</c:v>
                </c:pt>
                <c:pt idx="5">
                  <c:v>0.29958677685950419</c:v>
                </c:pt>
                <c:pt idx="6">
                  <c:v>-0.27231467473524962</c:v>
                </c:pt>
                <c:pt idx="7">
                  <c:v>0.51304347826086949</c:v>
                </c:pt>
                <c:pt idx="8">
                  <c:v>2.3489932885905951E-2</c:v>
                </c:pt>
                <c:pt idx="9">
                  <c:v>7.6326002587322028E-2</c:v>
                </c:pt>
                <c:pt idx="10">
                  <c:v>-6.9742489270386288E-2</c:v>
                </c:pt>
                <c:pt idx="11">
                  <c:v>0.2669126691266912</c:v>
                </c:pt>
                <c:pt idx="12">
                  <c:v>9.3272750220875889E-2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38-4A38-B7B0-0EC707660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A2-4301-BF49-08C9944F7001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2-4301-BF49-08C9944F7001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A2-4301-BF49-08C9944F70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A2-4301-BF49-08C9944F7001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A2-4301-BF49-08C9944F70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A2-4301-BF49-08C9944F70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A2-4301-BF49-08C9944F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A2-4301-BF49-08C9944F70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A2-4301-BF49-08C9944F70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A2-4301-BF49-08C9944F70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A2-4301-BF49-08C9944F70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A2-4301-BF49-08C9944F70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A2-4301-BF49-08C9944F70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A2-4301-BF49-08C9944F70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A2-4301-BF49-08C9944F70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A2-4301-BF49-08C9944F70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A2-4301-BF49-08C9944F70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A2-4301-BF49-08C9944F70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A2-4301-BF49-08C9944F70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A2-4301-BF49-08C9944F70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A2-4301-BF49-08C9944F70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A2-4301-BF49-08C9944F7001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A2-4301-BF49-08C9944F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57715</c:v>
                </c:pt>
                <c:pt idx="8">
                  <c:v>53747</c:v>
                </c:pt>
                <c:pt idx="9">
                  <c:v>41224</c:v>
                </c:pt>
                <c:pt idx="10">
                  <c:v>33774</c:v>
                </c:pt>
                <c:pt idx="11">
                  <c:v>30178</c:v>
                </c:pt>
                <c:pt idx="12">
                  <c:v>31795</c:v>
                </c:pt>
                <c:pt idx="13">
                  <c:v>32263</c:v>
                </c:pt>
                <c:pt idx="14">
                  <c:v>40105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8-4DDB-9C7B-CB79C1B1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-6.4610586502642287E-2</c:v>
                </c:pt>
                <c:pt idx="7">
                  <c:v>7.382737641170678E-2</c:v>
                </c:pt>
                <c:pt idx="8">
                  <c:v>0.30377935183388316</c:v>
                </c:pt>
                <c:pt idx="9">
                  <c:v>0.22058388109196425</c:v>
                </c:pt>
                <c:pt idx="10">
                  <c:v>0.11915965272715212</c:v>
                </c:pt>
                <c:pt idx="11">
                  <c:v>-5.0857052995754048E-2</c:v>
                </c:pt>
                <c:pt idx="12">
                  <c:v>-1.4505780615565844E-2</c:v>
                </c:pt>
                <c:pt idx="13">
                  <c:v>-0.19553671612018453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8-4DDB-9C7B-CB79C1B1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3F-481D-A091-00A236245EF9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3042</c:v>
                </c:pt>
                <c:pt idx="1">
                  <c:v>3101</c:v>
                </c:pt>
                <c:pt idx="2">
                  <c:v>3421</c:v>
                </c:pt>
                <c:pt idx="3">
                  <c:v>3521</c:v>
                </c:pt>
                <c:pt idx="4">
                  <c:v>3551</c:v>
                </c:pt>
                <c:pt idx="5">
                  <c:v>3284</c:v>
                </c:pt>
                <c:pt idx="6">
                  <c:v>3186</c:v>
                </c:pt>
                <c:pt idx="7">
                  <c:v>3372</c:v>
                </c:pt>
                <c:pt idx="8">
                  <c:v>3382</c:v>
                </c:pt>
                <c:pt idx="9">
                  <c:v>2825</c:v>
                </c:pt>
                <c:pt idx="10">
                  <c:v>2455</c:v>
                </c:pt>
                <c:pt idx="11">
                  <c:v>2582</c:v>
                </c:pt>
                <c:pt idx="12">
                  <c:v>37722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F-481D-A091-00A236245EF9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3F-481D-A091-00A236245E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2177</c:v>
                </c:pt>
                <c:pt idx="1">
                  <c:v>2167</c:v>
                </c:pt>
                <c:pt idx="2">
                  <c:v>2632</c:v>
                </c:pt>
                <c:pt idx="3">
                  <c:v>3276</c:v>
                </c:pt>
                <c:pt idx="4">
                  <c:v>3636</c:v>
                </c:pt>
                <c:pt idx="5">
                  <c:v>3008</c:v>
                </c:pt>
                <c:pt idx="6">
                  <c:v>3447</c:v>
                </c:pt>
                <c:pt idx="7">
                  <c:v>1718</c:v>
                </c:pt>
                <c:pt idx="8">
                  <c:v>4092</c:v>
                </c:pt>
                <c:pt idx="9">
                  <c:v>3162</c:v>
                </c:pt>
                <c:pt idx="10">
                  <c:v>3284</c:v>
                </c:pt>
                <c:pt idx="11">
                  <c:v>3222</c:v>
                </c:pt>
                <c:pt idx="12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3F-481D-A091-00A236245EF9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3F-481D-A091-00A236245E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3F-481D-A091-00A236245E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2652</c:v>
                </c:pt>
                <c:pt idx="1">
                  <c:v>1760</c:v>
                </c:pt>
                <c:pt idx="2">
                  <c:v>2763</c:v>
                </c:pt>
                <c:pt idx="3">
                  <c:v>2835</c:v>
                </c:pt>
                <c:pt idx="4">
                  <c:v>3517</c:v>
                </c:pt>
                <c:pt idx="5">
                  <c:v>3117</c:v>
                </c:pt>
                <c:pt idx="6">
                  <c:v>2446</c:v>
                </c:pt>
                <c:pt idx="7">
                  <c:v>2948</c:v>
                </c:pt>
                <c:pt idx="8">
                  <c:v>3227</c:v>
                </c:pt>
                <c:pt idx="9">
                  <c:v>4225</c:v>
                </c:pt>
                <c:pt idx="10">
                  <c:v>2778</c:v>
                </c:pt>
                <c:pt idx="11">
                  <c:v>3297</c:v>
                </c:pt>
                <c:pt idx="12">
                  <c:v>35565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3F-481D-A091-00A23624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3F-481D-A091-00A236245E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3059</c:v>
                      </c:pt>
                      <c:pt idx="1">
                        <c:v>3061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2135</c:v>
                      </c:pt>
                      <c:pt idx="8">
                        <c:v>1442</c:v>
                      </c:pt>
                      <c:pt idx="9">
                        <c:v>1351</c:v>
                      </c:pt>
                      <c:pt idx="10">
                        <c:v>1256</c:v>
                      </c:pt>
                      <c:pt idx="11">
                        <c:v>1139</c:v>
                      </c:pt>
                      <c:pt idx="12">
                        <c:v>16023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3F-481D-A091-00A236245E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3F-481D-A091-00A236245E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3F-481D-A091-00A236245E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3F-481D-A091-00A236245E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3F-481D-A091-00A236245E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3F-481D-A091-00A236245E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3F-481D-A091-00A236245E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3F-481D-A091-00A236245E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3F-481D-A091-00A236245E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3F-481D-A091-00A236245E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3F-481D-A091-00A236245E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3F-481D-A091-00A236245E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3F-481D-A091-00A236245E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3F-481D-A091-00A236245EF9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0.21819016995865881</c:v>
                </c:pt>
                <c:pt idx="1">
                  <c:v>-0.18781725888324874</c:v>
                </c:pt>
                <c:pt idx="2">
                  <c:v>4.9772036474164061E-2</c:v>
                </c:pt>
                <c:pt idx="3">
                  <c:v>-0.13461538461538458</c:v>
                </c:pt>
                <c:pt idx="4">
                  <c:v>-3.2728272827282745E-2</c:v>
                </c:pt>
                <c:pt idx="5">
                  <c:v>3.6236702127659504E-2</c:v>
                </c:pt>
                <c:pt idx="6">
                  <c:v>-0.29039744705541048</c:v>
                </c:pt>
                <c:pt idx="7">
                  <c:v>0.71594877764842835</c:v>
                </c:pt>
                <c:pt idx="8">
                  <c:v>-0.21138807429130013</c:v>
                </c:pt>
                <c:pt idx="9">
                  <c:v>0.33617963314358001</c:v>
                </c:pt>
                <c:pt idx="10">
                  <c:v>-0.15408038976857485</c:v>
                </c:pt>
                <c:pt idx="11">
                  <c:v>2.3277467411545683E-2</c:v>
                </c:pt>
                <c:pt idx="12">
                  <c:v>-7.146645822282971E-3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3F-481D-A091-00A23624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57664</c:v>
                </c:pt>
                <c:pt idx="8">
                  <c:v>53591</c:v>
                </c:pt>
                <c:pt idx="9">
                  <c:v>40936</c:v>
                </c:pt>
                <c:pt idx="10">
                  <c:v>33476</c:v>
                </c:pt>
                <c:pt idx="11">
                  <c:v>29983</c:v>
                </c:pt>
                <c:pt idx="12">
                  <c:v>31642</c:v>
                </c:pt>
                <c:pt idx="13">
                  <c:v>30281</c:v>
                </c:pt>
                <c:pt idx="14">
                  <c:v>36948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688-8771-93DBBD3C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-6.3783296337402873E-2</c:v>
                </c:pt>
                <c:pt idx="7">
                  <c:v>7.6001567427366634E-2</c:v>
                </c:pt>
                <c:pt idx="8">
                  <c:v>0.30914109829978509</c:v>
                </c:pt>
                <c:pt idx="9">
                  <c:v>0.22284621818616324</c:v>
                </c:pt>
                <c:pt idx="10">
                  <c:v>0.11649934963145792</c:v>
                </c:pt>
                <c:pt idx="11">
                  <c:v>-5.2430314139434886E-2</c:v>
                </c:pt>
                <c:pt idx="12">
                  <c:v>4.4945675506092853E-2</c:v>
                </c:pt>
                <c:pt idx="13">
                  <c:v>-0.180442784453827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688-8771-93DBBD3C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49465</c:v>
                </c:pt>
                <c:pt idx="1">
                  <c:v>50550</c:v>
                </c:pt>
                <c:pt idx="2">
                  <c:v>46354</c:v>
                </c:pt>
                <c:pt idx="3">
                  <c:v>0</c:v>
                </c:pt>
                <c:pt idx="4">
                  <c:v>0</c:v>
                </c:pt>
                <c:pt idx="5">
                  <c:v>42488</c:v>
                </c:pt>
                <c:pt idx="6">
                  <c:v>39356</c:v>
                </c:pt>
                <c:pt idx="7">
                  <c:v>25778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1-4E8B-8ECF-8E132086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-2.1463897131552945E-2</c:v>
                </c:pt>
                <c:pt idx="1">
                  <c:v>9.0520774906156953E-2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7.9581258257953147E-2</c:v>
                </c:pt>
                <c:pt idx="6">
                  <c:v>0.52672821786019086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1-4E8B-8ECF-8E132086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B-4269-9DFB-7AE37269D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2B-4269-9DFB-7AE37269D4B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2B-4269-9DFB-7AE37269D4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2B-4269-9DFB-7AE37269D4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2B-4269-9DFB-7AE37269D4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2B-4269-9DFB-7AE37269D4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2B-4269-9DFB-7AE37269D4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2B-4269-9DFB-7AE37269D4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57388</c:v>
                </c:pt>
                <c:pt idx="1">
                  <c:v>35821</c:v>
                </c:pt>
                <c:pt idx="2">
                  <c:v>21567</c:v>
                </c:pt>
                <c:pt idx="3">
                  <c:v>3030</c:v>
                </c:pt>
                <c:pt idx="4">
                  <c:v>4234</c:v>
                </c:pt>
                <c:pt idx="5">
                  <c:v>3685</c:v>
                </c:pt>
                <c:pt idx="6">
                  <c:v>933</c:v>
                </c:pt>
                <c:pt idx="7">
                  <c:v>903</c:v>
                </c:pt>
                <c:pt idx="8">
                  <c:v>230</c:v>
                </c:pt>
                <c:pt idx="9">
                  <c:v>384</c:v>
                </c:pt>
                <c:pt idx="10">
                  <c:v>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2B-4269-9DFB-7AE37269D4B6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-1.3222827862510056E-2</c:v>
                </c:pt>
                <c:pt idx="1">
                  <c:v>-5.0394994963151474E-2</c:v>
                </c:pt>
                <c:pt idx="2">
                  <c:v>5.539515537068751E-2</c:v>
                </c:pt>
                <c:pt idx="3">
                  <c:v>8.4078711985688726E-2</c:v>
                </c:pt>
                <c:pt idx="4">
                  <c:v>0.11012060828526482</c:v>
                </c:pt>
                <c:pt idx="5">
                  <c:v>-5.1480051480051525E-2</c:v>
                </c:pt>
                <c:pt idx="6">
                  <c:v>-5.3304904051172386E-3</c:v>
                </c:pt>
                <c:pt idx="7">
                  <c:v>0.38923076923076927</c:v>
                </c:pt>
                <c:pt idx="8">
                  <c:v>0.50326797385620914</c:v>
                </c:pt>
                <c:pt idx="9">
                  <c:v>0.42222222222222228</c:v>
                </c:pt>
                <c:pt idx="10">
                  <c:v>3.0012610340479196E-2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2B-4269-9DFB-7AE37269D4B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2B-4269-9DFB-7AE37269D4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2B-4269-9DFB-7AE37269D4B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2B-4269-9DFB-7AE37269D4B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2B-4269-9DFB-7AE37269D4B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22B-4269-9DFB-7AE37269D4B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22B-4269-9DFB-7AE37269D4B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22B-4269-9DFB-7AE37269D4B6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0.62418972607513767</c:v>
                </c:pt>
                <c:pt idx="2">
                  <c:v>0.37581027392486233</c:v>
                </c:pt>
                <c:pt idx="3">
                  <c:v>5.2798494458771869E-2</c:v>
                </c:pt>
                <c:pt idx="4">
                  <c:v>7.3778490276712905E-2</c:v>
                </c:pt>
                <c:pt idx="5">
                  <c:v>6.4212030389628499E-2</c:v>
                </c:pt>
                <c:pt idx="6">
                  <c:v>1.6257754234334704E-2</c:v>
                </c:pt>
                <c:pt idx="7">
                  <c:v>1.5734996863455773E-2</c:v>
                </c:pt>
                <c:pt idx="8">
                  <c:v>4.0078065100717921E-3</c:v>
                </c:pt>
                <c:pt idx="9">
                  <c:v>6.6912943472502966E-3</c:v>
                </c:pt>
                <c:pt idx="10">
                  <c:v>0.14232940684463652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2B-4269-9DFB-7AE37269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A9-405A-976F-CFC3160AFCB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A9-405A-976F-CFC3160AFCB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A9-405A-976F-CFC3160AFCB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A9-405A-976F-CFC3160AFCB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6A9-405A-976F-CFC3160AFCB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A9-405A-976F-CFC3160AFCB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A9-405A-976F-CFC3160AFCB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A9-405A-976F-CFC3160AFC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5228</c:v>
                </c:pt>
                <c:pt idx="1">
                  <c:v>3222</c:v>
                </c:pt>
                <c:pt idx="2">
                  <c:v>1470</c:v>
                </c:pt>
                <c:pt idx="3">
                  <c:v>1752</c:v>
                </c:pt>
                <c:pt idx="4">
                  <c:v>2006</c:v>
                </c:pt>
                <c:pt idx="5">
                  <c:v>260</c:v>
                </c:pt>
                <c:pt idx="6">
                  <c:v>460</c:v>
                </c:pt>
                <c:pt idx="7">
                  <c:v>280</c:v>
                </c:pt>
                <c:pt idx="8">
                  <c:v>75</c:v>
                </c:pt>
                <c:pt idx="9">
                  <c:v>143</c:v>
                </c:pt>
                <c:pt idx="10">
                  <c:v>4</c:v>
                </c:pt>
                <c:pt idx="11">
                  <c:v>42</c:v>
                </c:pt>
                <c:pt idx="12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A9-405A-976F-CFC3160AFCBB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0.14023991275899683</c:v>
                </c:pt>
                <c:pt idx="1">
                  <c:v>0.24786986831913249</c:v>
                </c:pt>
                <c:pt idx="2">
                  <c:v>0.27052722558340525</c:v>
                </c:pt>
                <c:pt idx="3">
                  <c:v>0.22947368421052627</c:v>
                </c:pt>
                <c:pt idx="4">
                  <c:v>1.4977533699451762E-3</c:v>
                </c:pt>
                <c:pt idx="5">
                  <c:v>-0.1849529780564263</c:v>
                </c:pt>
                <c:pt idx="6">
                  <c:v>9.004739336492884E-2</c:v>
                </c:pt>
                <c:pt idx="7">
                  <c:v>-7.8947368421052655E-2</c:v>
                </c:pt>
                <c:pt idx="8">
                  <c:v>-0.33628318584070793</c:v>
                </c:pt>
                <c:pt idx="9">
                  <c:v>0.81012658227848111</c:v>
                </c:pt>
                <c:pt idx="10">
                  <c:v>-0.76470588235294112</c:v>
                </c:pt>
                <c:pt idx="11">
                  <c:v>0.3125</c:v>
                </c:pt>
                <c:pt idx="12">
                  <c:v>3.4867503486750273E-2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A9-405A-976F-CFC3160AFCB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A9-405A-976F-CFC3160AFCB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6A9-405A-976F-CFC3160AFCB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A9-405A-976F-CFC3160AFCB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6A9-405A-976F-CFC3160AFCB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6A9-405A-976F-CFC3160AFCB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A9-405A-976F-CFC3160AFCB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6A9-405A-976F-CFC3160AFCBB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0.61629686304514153</c:v>
                </c:pt>
                <c:pt idx="2">
                  <c:v>0.28117827084927316</c:v>
                </c:pt>
                <c:pt idx="3">
                  <c:v>0.33511859219586843</c:v>
                </c:pt>
                <c:pt idx="4">
                  <c:v>0.38370313695485847</c:v>
                </c:pt>
                <c:pt idx="5">
                  <c:v>4.9732211170619739E-2</c:v>
                </c:pt>
                <c:pt idx="6">
                  <c:v>8.7987758224942619E-2</c:v>
                </c:pt>
                <c:pt idx="7">
                  <c:v>5.355776587605203E-2</c:v>
                </c:pt>
                <c:pt idx="8">
                  <c:v>1.4345830145371078E-2</c:v>
                </c:pt>
                <c:pt idx="9">
                  <c:v>2.7352716143840859E-2</c:v>
                </c:pt>
                <c:pt idx="10">
                  <c:v>7.6511094108645751E-4</c:v>
                </c:pt>
                <c:pt idx="11">
                  <c:v>8.0336648814078038E-3</c:v>
                </c:pt>
                <c:pt idx="12">
                  <c:v>0.14192807957153789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6A9-405A-976F-CFC3160A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69-4E3C-9615-890B71B5324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69-4E3C-9615-890B71B5324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69-4E3C-9615-890B71B5324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69-4E3C-9615-890B71B5324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A69-4E3C-9615-890B71B5324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69-4E3C-9615-890B71B5324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69-4E3C-9615-890B71B5324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A69-4E3C-9615-890B71B532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56585</c:v>
                </c:pt>
                <c:pt idx="1">
                  <c:v>35565</c:v>
                </c:pt>
                <c:pt idx="2">
                  <c:v>21020</c:v>
                </c:pt>
                <c:pt idx="3">
                  <c:v>2551</c:v>
                </c:pt>
                <c:pt idx="4">
                  <c:v>3931</c:v>
                </c:pt>
                <c:pt idx="5">
                  <c:v>3701</c:v>
                </c:pt>
                <c:pt idx="6">
                  <c:v>900</c:v>
                </c:pt>
                <c:pt idx="7">
                  <c:v>839</c:v>
                </c:pt>
                <c:pt idx="8">
                  <c:v>185</c:v>
                </c:pt>
                <c:pt idx="9">
                  <c:v>239</c:v>
                </c:pt>
                <c:pt idx="10">
                  <c:v>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69-4E3C-9615-890B71B53243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-1.3992472293859359E-2</c:v>
                </c:pt>
                <c:pt idx="1">
                  <c:v>-7.146645822282971E-3</c:v>
                </c:pt>
                <c:pt idx="2">
                  <c:v>-2.5362822831177301E-2</c:v>
                </c:pt>
                <c:pt idx="3">
                  <c:v>-0.15808580858085808</c:v>
                </c:pt>
                <c:pt idx="4">
                  <c:v>-7.1563533301842175E-2</c:v>
                </c:pt>
                <c:pt idx="5">
                  <c:v>4.3419267299864561E-3</c:v>
                </c:pt>
                <c:pt idx="6">
                  <c:v>-3.5369774919614128E-2</c:v>
                </c:pt>
                <c:pt idx="7">
                  <c:v>-7.0874861572535974E-2</c:v>
                </c:pt>
                <c:pt idx="8">
                  <c:v>-0.19565217391304346</c:v>
                </c:pt>
                <c:pt idx="9">
                  <c:v>-0.37760416666666663</c:v>
                </c:pt>
                <c:pt idx="10">
                  <c:v>6.1949069539666946E-2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69-4E3C-9615-890B71B5324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69-4E3C-9615-890B71B5324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69-4E3C-9615-890B71B5324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69-4E3C-9615-890B71B5324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69-4E3C-9615-890B71B5324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A69-4E3C-9615-890B71B5324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A69-4E3C-9615-890B71B5324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A69-4E3C-9615-890B71B53243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0.62852346028099315</c:v>
                </c:pt>
                <c:pt idx="2">
                  <c:v>0.37147653971900679</c:v>
                </c:pt>
                <c:pt idx="3">
                  <c:v>4.5082619068657771E-2</c:v>
                </c:pt>
                <c:pt idx="4">
                  <c:v>6.9470707784748606E-2</c:v>
                </c:pt>
                <c:pt idx="5">
                  <c:v>6.5406026332066797E-2</c:v>
                </c:pt>
                <c:pt idx="6">
                  <c:v>1.590527524962446E-2</c:v>
                </c:pt>
                <c:pt idx="7">
                  <c:v>1.4827251038261022E-2</c:v>
                </c:pt>
                <c:pt idx="8">
                  <c:v>3.269417690200583E-3</c:v>
                </c:pt>
                <c:pt idx="9">
                  <c:v>4.2237342051780506E-3</c:v>
                </c:pt>
                <c:pt idx="10">
                  <c:v>0.1532915083502695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A69-4E3C-9615-890B71B5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4-461F-BA44-B32C94E6AD6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4-461F-BA44-B32C94E6AD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4-461F-BA44-B32C94E6AD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C44-461F-BA44-B32C94E6AD6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4-461F-BA44-B32C94E6AD6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C44-461F-BA44-B32C94E6AD6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4-461F-BA44-B32C94E6AD6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C44-461F-BA44-B32C94E6AD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56585</c:v>
                </c:pt>
                <c:pt idx="1">
                  <c:v>35565</c:v>
                </c:pt>
                <c:pt idx="2">
                  <c:v>21020</c:v>
                </c:pt>
                <c:pt idx="3">
                  <c:v>2551</c:v>
                </c:pt>
                <c:pt idx="4">
                  <c:v>3931</c:v>
                </c:pt>
                <c:pt idx="5">
                  <c:v>3701</c:v>
                </c:pt>
                <c:pt idx="6">
                  <c:v>900</c:v>
                </c:pt>
                <c:pt idx="7">
                  <c:v>839</c:v>
                </c:pt>
                <c:pt idx="8">
                  <c:v>185</c:v>
                </c:pt>
                <c:pt idx="9">
                  <c:v>239</c:v>
                </c:pt>
                <c:pt idx="10">
                  <c:v>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44-461F-BA44-B32C94E6AD61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-1.3992472293859359E-2</c:v>
                </c:pt>
                <c:pt idx="1">
                  <c:v>-7.146645822282971E-3</c:v>
                </c:pt>
                <c:pt idx="2">
                  <c:v>-2.5362822831177301E-2</c:v>
                </c:pt>
                <c:pt idx="3">
                  <c:v>-0.15808580858085808</c:v>
                </c:pt>
                <c:pt idx="4">
                  <c:v>-7.1563533301842175E-2</c:v>
                </c:pt>
                <c:pt idx="5">
                  <c:v>4.3419267299864561E-3</c:v>
                </c:pt>
                <c:pt idx="6">
                  <c:v>-3.5369774919614128E-2</c:v>
                </c:pt>
                <c:pt idx="7">
                  <c:v>-7.0874861572535974E-2</c:v>
                </c:pt>
                <c:pt idx="8">
                  <c:v>-0.19565217391304346</c:v>
                </c:pt>
                <c:pt idx="9">
                  <c:v>-0.37760416666666663</c:v>
                </c:pt>
                <c:pt idx="10">
                  <c:v>6.1949069539666946E-2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44-461F-BA44-B32C94E6AD6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44-461F-BA44-B32C94E6AD6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44-461F-BA44-B32C94E6AD6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44-461F-BA44-B32C94E6AD6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44-461F-BA44-B32C94E6AD6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4-461F-BA44-B32C94E6AD6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44-461F-BA44-B32C94E6AD6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C44-461F-BA44-B32C94E6AD61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0.62852346028099315</c:v>
                </c:pt>
                <c:pt idx="2">
                  <c:v>0.37147653971900679</c:v>
                </c:pt>
                <c:pt idx="3">
                  <c:v>4.5082619068657771E-2</c:v>
                </c:pt>
                <c:pt idx="4">
                  <c:v>6.9470707784748606E-2</c:v>
                </c:pt>
                <c:pt idx="5">
                  <c:v>6.5406026332066797E-2</c:v>
                </c:pt>
                <c:pt idx="6">
                  <c:v>1.590527524962446E-2</c:v>
                </c:pt>
                <c:pt idx="7">
                  <c:v>1.4827251038261022E-2</c:v>
                </c:pt>
                <c:pt idx="8">
                  <c:v>3.269417690200583E-3</c:v>
                </c:pt>
                <c:pt idx="9">
                  <c:v>4.2237342051780506E-3</c:v>
                </c:pt>
                <c:pt idx="10">
                  <c:v>0.1532915083502695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44-461F-BA44-B32C94E6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93-440A-9C35-9BB5E2979C8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93-440A-9C35-9BB5E2979C8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F93-440A-9C35-9BB5E2979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93-440A-9C35-9BB5E2979C8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F93-440A-9C35-9BB5E2979C8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F93-440A-9C35-9BB5E2979C8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93-440A-9C35-9BB5E2979C8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F93-440A-9C35-9BB5E2979C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93-440A-9C35-9BB5E2979C8A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93-440A-9C35-9BB5E2979C8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93-440A-9C35-9BB5E2979C8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F93-440A-9C35-9BB5E2979C8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F93-440A-9C35-9BB5E2979C8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F93-440A-9C35-9BB5E2979C8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F93-440A-9C35-9BB5E2979C8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F93-440A-9C35-9BB5E2979C8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F93-440A-9C35-9BB5E2979C8A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F93-440A-9C35-9BB5E297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F3-49D0-A781-F85F23A4016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F3-49D0-A781-F85F23A4016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2F3-49D0-A781-F85F23A4016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2F3-49D0-A781-F85F23A4016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F3-49D0-A781-F85F23A4016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F3-49D0-A781-F85F23A4016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2F3-49D0-A781-F85F23A4016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2F3-49D0-A781-F85F23A40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5469</c:v>
                </c:pt>
                <c:pt idx="1">
                  <c:v>3366</c:v>
                </c:pt>
                <c:pt idx="2">
                  <c:v>2103</c:v>
                </c:pt>
                <c:pt idx="3">
                  <c:v>288</c:v>
                </c:pt>
                <c:pt idx="4">
                  <c:v>464</c:v>
                </c:pt>
                <c:pt idx="5">
                  <c:v>355</c:v>
                </c:pt>
                <c:pt idx="6">
                  <c:v>92</c:v>
                </c:pt>
                <c:pt idx="7">
                  <c:v>99</c:v>
                </c:pt>
                <c:pt idx="8">
                  <c:v>10</c:v>
                </c:pt>
                <c:pt idx="9">
                  <c:v>8</c:v>
                </c:pt>
                <c:pt idx="10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F3-49D0-A781-F85F23A40168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6.070640176600417E-3</c:v>
                </c:pt>
                <c:pt idx="1">
                  <c:v>2.8100183262064649E-2</c:v>
                </c:pt>
                <c:pt idx="2">
                  <c:v>-2.7289546716003699E-2</c:v>
                </c:pt>
                <c:pt idx="3">
                  <c:v>-2.7027027027026973E-2</c:v>
                </c:pt>
                <c:pt idx="4">
                  <c:v>-9.375E-2</c:v>
                </c:pt>
                <c:pt idx="5">
                  <c:v>0.18729096989966565</c:v>
                </c:pt>
                <c:pt idx="6">
                  <c:v>0.10843373493975905</c:v>
                </c:pt>
                <c:pt idx="7">
                  <c:v>-0.30769230769230771</c:v>
                </c:pt>
                <c:pt idx="8">
                  <c:v>1.5</c:v>
                </c:pt>
                <c:pt idx="9">
                  <c:v>-0.80952380952380953</c:v>
                </c:pt>
                <c:pt idx="10">
                  <c:v>5.1085568326947328E-3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F3-49D0-A781-F85F23A4016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F3-49D0-A781-F85F23A4016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F3-49D0-A781-F85F23A4016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F3-49D0-A781-F85F23A4016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F3-49D0-A781-F85F23A4016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F3-49D0-A781-F85F23A4016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F3-49D0-A781-F85F23A4016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F3-49D0-A781-F85F23A40168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0.61546900713110253</c:v>
                </c:pt>
                <c:pt idx="2">
                  <c:v>0.38453099286889741</c:v>
                </c:pt>
                <c:pt idx="3">
                  <c:v>5.2660449808008776E-2</c:v>
                </c:pt>
                <c:pt idx="4">
                  <c:v>8.4841835801791915E-2</c:v>
                </c:pt>
                <c:pt idx="5">
                  <c:v>6.4911318339733043E-2</c:v>
                </c:pt>
                <c:pt idx="6">
                  <c:v>1.6822088133113915E-2</c:v>
                </c:pt>
                <c:pt idx="7">
                  <c:v>1.8102029621503018E-2</c:v>
                </c:pt>
                <c:pt idx="8">
                  <c:v>1.8284878405558603E-3</c:v>
                </c:pt>
                <c:pt idx="9">
                  <c:v>1.4627902724446882E-3</c:v>
                </c:pt>
                <c:pt idx="10">
                  <c:v>0.1439019930517462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2F3-49D0-A781-F85F23A4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A-431F-8DFF-267E7EFDAA22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2A-431F-8DFF-267E7EFDAA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2A-431F-8DFF-267E7EFDAA2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2A-431F-8DFF-267E7EFDAA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2A-431F-8DFF-267E7EFDAA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2A-431F-8DFF-267E7EFDAA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2A-431F-8DFF-267E7EFDAA2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2A-431F-8DFF-267E7EFDAA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59478</c:v>
                </c:pt>
                <c:pt idx="1">
                  <c:v>36670</c:v>
                </c:pt>
                <c:pt idx="2">
                  <c:v>14077</c:v>
                </c:pt>
                <c:pt idx="3">
                  <c:v>22593</c:v>
                </c:pt>
                <c:pt idx="4">
                  <c:v>22808</c:v>
                </c:pt>
                <c:pt idx="5">
                  <c:v>2774</c:v>
                </c:pt>
                <c:pt idx="6">
                  <c:v>4616</c:v>
                </c:pt>
                <c:pt idx="7">
                  <c:v>3841</c:v>
                </c:pt>
                <c:pt idx="8">
                  <c:v>957</c:v>
                </c:pt>
                <c:pt idx="9">
                  <c:v>909</c:v>
                </c:pt>
                <c:pt idx="10">
                  <c:v>189</c:v>
                </c:pt>
                <c:pt idx="11">
                  <c:v>250</c:v>
                </c:pt>
                <c:pt idx="12">
                  <c:v>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2A-431F-8DFF-267E7EFDAA22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-1.1632157931469989E-2</c:v>
                </c:pt>
                <c:pt idx="1">
                  <c:v>-1.6335420637081377E-3</c:v>
                </c:pt>
                <c:pt idx="2">
                  <c:v>0.1689918618169739</c:v>
                </c:pt>
                <c:pt idx="3">
                  <c:v>-8.4859040829552868E-2</c:v>
                </c:pt>
                <c:pt idx="4">
                  <c:v>-2.7294438758103001E-2</c:v>
                </c:pt>
                <c:pt idx="5">
                  <c:v>-0.16142684401451024</c:v>
                </c:pt>
                <c:pt idx="6">
                  <c:v>-5.6996935648621072E-2</c:v>
                </c:pt>
                <c:pt idx="7">
                  <c:v>-4.6644208344130966E-3</c:v>
                </c:pt>
                <c:pt idx="8">
                  <c:v>-7.4468085106383031E-2</c:v>
                </c:pt>
                <c:pt idx="9">
                  <c:v>-4.7169811320754707E-2</c:v>
                </c:pt>
                <c:pt idx="10">
                  <c:v>-0.22540983606557374</c:v>
                </c:pt>
                <c:pt idx="11">
                  <c:v>-0.43438914027149322</c:v>
                </c:pt>
                <c:pt idx="12">
                  <c:v>6.4279155188246007E-2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2A-431F-8DFF-267E7EFDAA2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2A-431F-8DFF-267E7EFDAA2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2A-431F-8DFF-267E7EFDAA2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2A-431F-8DFF-267E7EFDAA2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2A-431F-8DFF-267E7EFDAA22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22A-431F-8DFF-267E7EFDAA22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22A-431F-8DFF-267E7EFDAA22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22A-431F-8DFF-267E7EFDAA22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0.61653048185883852</c:v>
                </c:pt>
                <c:pt idx="2">
                  <c:v>0.23667574565385521</c:v>
                </c:pt>
                <c:pt idx="3">
                  <c:v>0.37985473620498333</c:v>
                </c:pt>
                <c:pt idx="4">
                  <c:v>0.38346951814116143</c:v>
                </c:pt>
                <c:pt idx="5">
                  <c:v>4.6639093446316282E-2</c:v>
                </c:pt>
                <c:pt idx="6">
                  <c:v>7.7608527522781537E-2</c:v>
                </c:pt>
                <c:pt idx="7">
                  <c:v>6.4578499613302393E-2</c:v>
                </c:pt>
                <c:pt idx="8">
                  <c:v>1.6089982850801977E-2</c:v>
                </c:pt>
                <c:pt idx="9">
                  <c:v>1.5282961767376172E-2</c:v>
                </c:pt>
                <c:pt idx="10">
                  <c:v>3.1776455159891054E-3</c:v>
                </c:pt>
                <c:pt idx="11">
                  <c:v>4.203234809509398E-3</c:v>
                </c:pt>
                <c:pt idx="12">
                  <c:v>0.15588957261508457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2A-431F-8DFF-267E7EFD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7-406C-AB2B-C488829A253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7-406C-AB2B-C488829A25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D7-406C-AB2B-C488829A253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D7-406C-AB2B-C488829A253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7D7-406C-AB2B-C488829A253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7D7-406C-AB2B-C488829A253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7D7-406C-AB2B-C488829A253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7D7-406C-AB2B-C488829A25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57716</c:v>
                </c:pt>
                <c:pt idx="1">
                  <c:v>35882</c:v>
                </c:pt>
                <c:pt idx="2">
                  <c:v>21834</c:v>
                </c:pt>
                <c:pt idx="3">
                  <c:v>3049</c:v>
                </c:pt>
                <c:pt idx="4">
                  <c:v>4329</c:v>
                </c:pt>
                <c:pt idx="5">
                  <c:v>3724</c:v>
                </c:pt>
                <c:pt idx="6">
                  <c:v>948</c:v>
                </c:pt>
                <c:pt idx="7">
                  <c:v>908</c:v>
                </c:pt>
                <c:pt idx="8">
                  <c:v>238</c:v>
                </c:pt>
                <c:pt idx="9">
                  <c:v>384</c:v>
                </c:pt>
                <c:pt idx="10">
                  <c:v>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7-406C-AB2B-C488829A253D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-1.3266771524310994E-2</c:v>
                </c:pt>
                <c:pt idx="1">
                  <c:v>-5.1292898313151092E-2</c:v>
                </c:pt>
                <c:pt idx="2">
                  <c:v>5.6313497822931824E-2</c:v>
                </c:pt>
                <c:pt idx="3">
                  <c:v>6.8325157673440717E-2</c:v>
                </c:pt>
                <c:pt idx="4">
                  <c:v>0.11142490372272151</c:v>
                </c:pt>
                <c:pt idx="5">
                  <c:v>-4.4147843942505149E-2</c:v>
                </c:pt>
                <c:pt idx="6">
                  <c:v>-4.2016806722688926E-3</c:v>
                </c:pt>
                <c:pt idx="7">
                  <c:v>0.37784522003034904</c:v>
                </c:pt>
                <c:pt idx="8">
                  <c:v>0.52564102564102555</c:v>
                </c:pt>
                <c:pt idx="9">
                  <c:v>0.42222222222222228</c:v>
                </c:pt>
                <c:pt idx="10">
                  <c:v>3.3299949924887384E-2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D7-406C-AB2B-C488829A253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D7-406C-AB2B-C488829A253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7D7-406C-AB2B-C488829A253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7D7-406C-AB2B-C488829A253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7D7-406C-AB2B-C488829A253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7D7-406C-AB2B-C488829A253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7D7-406C-AB2B-C488829A253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7D7-406C-AB2B-C488829A253D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0.62169935546468913</c:v>
                </c:pt>
                <c:pt idx="2">
                  <c:v>0.37830064453531081</c:v>
                </c:pt>
                <c:pt idx="3">
                  <c:v>5.2827638783006448E-2</c:v>
                </c:pt>
                <c:pt idx="4">
                  <c:v>7.5005197865409934E-2</c:v>
                </c:pt>
                <c:pt idx="5">
                  <c:v>6.4522835955367661E-2</c:v>
                </c:pt>
                <c:pt idx="6">
                  <c:v>1.6425254695405088E-2</c:v>
                </c:pt>
                <c:pt idx="7">
                  <c:v>1.5732205974079979E-2</c:v>
                </c:pt>
                <c:pt idx="8">
                  <c:v>4.1236398918843998E-3</c:v>
                </c:pt>
                <c:pt idx="9">
                  <c:v>6.653267724721048E-3</c:v>
                </c:pt>
                <c:pt idx="10">
                  <c:v>0.14301060364543627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7D7-406C-AB2B-C488829A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1D-4ADF-9A67-44763D7A60E2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1557</c:v>
                </c:pt>
                <c:pt idx="1">
                  <c:v>2612</c:v>
                </c:pt>
                <c:pt idx="2">
                  <c:v>2794</c:v>
                </c:pt>
                <c:pt idx="3">
                  <c:v>2342</c:v>
                </c:pt>
                <c:pt idx="4">
                  <c:v>2194</c:v>
                </c:pt>
                <c:pt idx="5">
                  <c:v>2466</c:v>
                </c:pt>
                <c:pt idx="6">
                  <c:v>1977</c:v>
                </c:pt>
                <c:pt idx="7">
                  <c:v>1933</c:v>
                </c:pt>
                <c:pt idx="8">
                  <c:v>2450</c:v>
                </c:pt>
                <c:pt idx="9">
                  <c:v>2164</c:v>
                </c:pt>
                <c:pt idx="10">
                  <c:v>1784</c:v>
                </c:pt>
                <c:pt idx="11">
                  <c:v>1425</c:v>
                </c:pt>
                <c:pt idx="12">
                  <c:v>25698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1D-4ADF-9A67-44763D7A60E2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1D-4ADF-9A67-44763D7A60E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1445</c:v>
                </c:pt>
                <c:pt idx="1">
                  <c:v>1852</c:v>
                </c:pt>
                <c:pt idx="2">
                  <c:v>1883</c:v>
                </c:pt>
                <c:pt idx="3">
                  <c:v>2557</c:v>
                </c:pt>
                <c:pt idx="4">
                  <c:v>2203</c:v>
                </c:pt>
                <c:pt idx="5">
                  <c:v>2292</c:v>
                </c:pt>
                <c:pt idx="6">
                  <c:v>1831</c:v>
                </c:pt>
                <c:pt idx="7">
                  <c:v>1542</c:v>
                </c:pt>
                <c:pt idx="8">
                  <c:v>2346</c:v>
                </c:pt>
                <c:pt idx="9">
                  <c:v>2197</c:v>
                </c:pt>
                <c:pt idx="10">
                  <c:v>2044</c:v>
                </c:pt>
                <c:pt idx="11">
                  <c:v>1752</c:v>
                </c:pt>
                <c:pt idx="12">
                  <c:v>23944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1D-4ADF-9A67-44763D7A60E2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1D-4ADF-9A67-44763D7A60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1D-4ADF-9A67-44763D7A60E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1752</c:v>
                </c:pt>
                <c:pt idx="1">
                  <c:v>1371</c:v>
                </c:pt>
                <c:pt idx="2">
                  <c:v>1927</c:v>
                </c:pt>
                <c:pt idx="3">
                  <c:v>2005</c:v>
                </c:pt>
                <c:pt idx="4">
                  <c:v>2100</c:v>
                </c:pt>
                <c:pt idx="5">
                  <c:v>2095</c:v>
                </c:pt>
                <c:pt idx="6">
                  <c:v>1628</c:v>
                </c:pt>
                <c:pt idx="7">
                  <c:v>1342</c:v>
                </c:pt>
                <c:pt idx="8">
                  <c:v>2156</c:v>
                </c:pt>
                <c:pt idx="9">
                  <c:v>2204</c:v>
                </c:pt>
                <c:pt idx="10">
                  <c:v>1786</c:v>
                </c:pt>
                <c:pt idx="11">
                  <c:v>1512</c:v>
                </c:pt>
                <c:pt idx="12">
                  <c:v>21878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1D-4ADF-9A67-44763D7A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1D-4ADF-9A67-44763D7A60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1208</c:v>
                      </c:pt>
                      <c:pt idx="1">
                        <c:v>1387</c:v>
                      </c:pt>
                      <c:pt idx="2">
                        <c:v>620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1123</c:v>
                      </c:pt>
                      <c:pt idx="8">
                        <c:v>763</c:v>
                      </c:pt>
                      <c:pt idx="9">
                        <c:v>792</c:v>
                      </c:pt>
                      <c:pt idx="10">
                        <c:v>488</c:v>
                      </c:pt>
                      <c:pt idx="11">
                        <c:v>371</c:v>
                      </c:pt>
                      <c:pt idx="12">
                        <c:v>7339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1D-4ADF-9A67-44763D7A60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1D-4ADF-9A67-44763D7A60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1D-4ADF-9A67-44763D7A60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1D-4ADF-9A67-44763D7A60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1D-4ADF-9A67-44763D7A60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1D-4ADF-9A67-44763D7A60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1D-4ADF-9A67-44763D7A60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1D-4ADF-9A67-44763D7A60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1D-4ADF-9A67-44763D7A60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1D-4ADF-9A67-44763D7A60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1D-4ADF-9A67-44763D7A60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1D-4ADF-9A67-44763D7A60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1D-4ADF-9A67-44763D7A60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1D-4ADF-9A67-44763D7A60E2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0.21245674740484422</c:v>
                </c:pt>
                <c:pt idx="1">
                  <c:v>-0.25971922246220303</c:v>
                </c:pt>
                <c:pt idx="2">
                  <c:v>2.3366967604885769E-2</c:v>
                </c:pt>
                <c:pt idx="3">
                  <c:v>-0.21587798201016817</c:v>
                </c:pt>
                <c:pt idx="4">
                  <c:v>-4.6754425783023135E-2</c:v>
                </c:pt>
                <c:pt idx="5">
                  <c:v>-8.5951134380453764E-2</c:v>
                </c:pt>
                <c:pt idx="6">
                  <c:v>-0.11086837793555437</c:v>
                </c:pt>
                <c:pt idx="7">
                  <c:v>-0.12970168612191957</c:v>
                </c:pt>
                <c:pt idx="8">
                  <c:v>-8.0988917306052843E-2</c:v>
                </c:pt>
                <c:pt idx="9">
                  <c:v>3.1861629494764898E-3</c:v>
                </c:pt>
                <c:pt idx="10">
                  <c:v>-0.1262230919765166</c:v>
                </c:pt>
                <c:pt idx="11">
                  <c:v>-0.13698630136986301</c:v>
                </c:pt>
                <c:pt idx="12">
                  <c:v>-8.6284664216505158E-2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1D-4ADF-9A67-44763D7A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57716</c:v>
                </c:pt>
                <c:pt idx="1">
                  <c:v>58492</c:v>
                </c:pt>
                <c:pt idx="2">
                  <c:v>51855</c:v>
                </c:pt>
                <c:pt idx="3">
                  <c:v>33497</c:v>
                </c:pt>
                <c:pt idx="4">
                  <c:v>24525</c:v>
                </c:pt>
                <c:pt idx="5">
                  <c:v>56230</c:v>
                </c:pt>
                <c:pt idx="6">
                  <c:v>54414</c:v>
                </c:pt>
                <c:pt idx="7">
                  <c:v>58030</c:v>
                </c:pt>
                <c:pt idx="8">
                  <c:v>54061</c:v>
                </c:pt>
                <c:pt idx="9">
                  <c:v>41680</c:v>
                </c:pt>
                <c:pt idx="10">
                  <c:v>34059</c:v>
                </c:pt>
                <c:pt idx="11">
                  <c:v>30425</c:v>
                </c:pt>
                <c:pt idx="12">
                  <c:v>31977</c:v>
                </c:pt>
                <c:pt idx="13">
                  <c:v>32462</c:v>
                </c:pt>
                <c:pt idx="14">
                  <c:v>40527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1-45A5-B9D2-F6F03E9C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-1.3266771524310994E-2</c:v>
                </c:pt>
                <c:pt idx="1">
                  <c:v>0.127991514800887</c:v>
                </c:pt>
                <c:pt idx="2">
                  <c:v>0.54804907902200206</c:v>
                </c:pt>
                <c:pt idx="3">
                  <c:v>0.36583078491335375</c:v>
                </c:pt>
                <c:pt idx="4">
                  <c:v>-0.56384492263916064</c:v>
                </c:pt>
                <c:pt idx="5">
                  <c:v>3.3373764104825954E-2</c:v>
                </c:pt>
                <c:pt idx="6">
                  <c:v>-6.2312596932621034E-2</c:v>
                </c:pt>
                <c:pt idx="7">
                  <c:v>7.3417065907031009E-2</c:v>
                </c:pt>
                <c:pt idx="8">
                  <c:v>0.29704894433781193</c:v>
                </c:pt>
                <c:pt idx="9">
                  <c:v>0.2237587715434981</c:v>
                </c:pt>
                <c:pt idx="10">
                  <c:v>0.11944124897288422</c:v>
                </c:pt>
                <c:pt idx="11">
                  <c:v>-4.8534884448197091E-2</c:v>
                </c:pt>
                <c:pt idx="12">
                  <c:v>-1.4940545869016053E-2</c:v>
                </c:pt>
                <c:pt idx="13">
                  <c:v>-0.1990031337133269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1-45A5-B9D2-F6F03E9C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57716</c:v>
                </c:pt>
                <c:pt idx="1">
                  <c:v>58492</c:v>
                </c:pt>
                <c:pt idx="2">
                  <c:v>51855</c:v>
                </c:pt>
                <c:pt idx="3">
                  <c:v>33497</c:v>
                </c:pt>
                <c:pt idx="4">
                  <c:v>24525</c:v>
                </c:pt>
                <c:pt idx="5">
                  <c:v>56230</c:v>
                </c:pt>
                <c:pt idx="6">
                  <c:v>54414</c:v>
                </c:pt>
                <c:pt idx="7">
                  <c:v>57977</c:v>
                </c:pt>
                <c:pt idx="8">
                  <c:v>53895</c:v>
                </c:pt>
                <c:pt idx="9">
                  <c:v>41384</c:v>
                </c:pt>
                <c:pt idx="10">
                  <c:v>33757</c:v>
                </c:pt>
                <c:pt idx="11">
                  <c:v>30226</c:v>
                </c:pt>
                <c:pt idx="12">
                  <c:v>31818</c:v>
                </c:pt>
                <c:pt idx="13">
                  <c:v>30366</c:v>
                </c:pt>
                <c:pt idx="14">
                  <c:v>37268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6AF-9915-BDF89546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-1.3266771524310994E-2</c:v>
                </c:pt>
                <c:pt idx="1">
                  <c:v>0.127991514800887</c:v>
                </c:pt>
                <c:pt idx="2">
                  <c:v>0.54804907902200206</c:v>
                </c:pt>
                <c:pt idx="3">
                  <c:v>0.36583078491335375</c:v>
                </c:pt>
                <c:pt idx="4">
                  <c:v>-0.56384492263916064</c:v>
                </c:pt>
                <c:pt idx="5">
                  <c:v>3.3373764104825954E-2</c:v>
                </c:pt>
                <c:pt idx="6">
                  <c:v>-6.1455404729461649E-2</c:v>
                </c:pt>
                <c:pt idx="7">
                  <c:v>7.5739864551442659E-2</c:v>
                </c:pt>
                <c:pt idx="8">
                  <c:v>0.30231490431084485</c:v>
                </c:pt>
                <c:pt idx="9">
                  <c:v>0.22593832390319046</c:v>
                </c:pt>
                <c:pt idx="10">
                  <c:v>0.11681995632898823</c:v>
                </c:pt>
                <c:pt idx="11">
                  <c:v>-5.003457162612357E-2</c:v>
                </c:pt>
                <c:pt idx="12">
                  <c:v>4.7816637028255338E-2</c:v>
                </c:pt>
                <c:pt idx="13">
                  <c:v>-0.18519909842223892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2-46AF-9915-BDF89546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49774</c:v>
                </c:pt>
                <c:pt idx="1">
                  <c:v>50880</c:v>
                </c:pt>
                <c:pt idx="2">
                  <c:v>46721</c:v>
                </c:pt>
                <c:pt idx="3">
                  <c:v>0</c:v>
                </c:pt>
                <c:pt idx="4">
                  <c:v>0</c:v>
                </c:pt>
                <c:pt idx="5">
                  <c:v>42788</c:v>
                </c:pt>
                <c:pt idx="6">
                  <c:v>39698</c:v>
                </c:pt>
                <c:pt idx="7">
                  <c:v>25904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E2F-841C-D048909F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-2.1737421383647759E-2</c:v>
                </c:pt>
                <c:pt idx="1">
                  <c:v>8.9017786434365753E-2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7.7837674442037486E-2</c:v>
                </c:pt>
                <c:pt idx="6">
                  <c:v>0.53250463248919089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E2F-841C-D048909F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94-4BB2-87E3-4CAA6ECA9A4C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4-4BB2-87E3-4CAA6ECA9A4C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94-4BB2-87E3-4CAA6ECA9A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94-4BB2-87E3-4CAA6ECA9A4C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94-4BB2-87E3-4CAA6ECA9A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94-4BB2-87E3-4CAA6ECA9A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94-4BB2-87E3-4CAA6ECA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94-4BB2-87E3-4CAA6ECA9A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94-4BB2-87E3-4CAA6ECA9A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94-4BB2-87E3-4CAA6ECA9A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94-4BB2-87E3-4CAA6ECA9A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94-4BB2-87E3-4CAA6ECA9A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94-4BB2-87E3-4CAA6ECA9A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94-4BB2-87E3-4CAA6ECA9A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94-4BB2-87E3-4CAA6ECA9A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94-4BB2-87E3-4CAA6ECA9A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94-4BB2-87E3-4CAA6ECA9A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94-4BB2-87E3-4CAA6ECA9A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94-4BB2-87E3-4CAA6ECA9A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94-4BB2-87E3-4CAA6ECA9A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94-4BB2-87E3-4CAA6ECA9A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94-4BB2-87E3-4CAA6ECA9A4C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0">
                  <c:v>-7.7144002137322976E-2</c:v>
                </c:pt>
                <c:pt idx="11">
                  <c:v>-1.6217433741271825E-2</c:v>
                </c:pt>
                <c:pt idx="12">
                  <c:v>1.4379514116875658E-3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94-4BB2-87E3-4CAA6ECA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F-4827-9C87-CFA1698F3C57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5640</c:v>
                </c:pt>
                <c:pt idx="1">
                  <c:v>5737</c:v>
                </c:pt>
                <c:pt idx="2">
                  <c:v>6448</c:v>
                </c:pt>
                <c:pt idx="3">
                  <c:v>6231</c:v>
                </c:pt>
                <c:pt idx="4">
                  <c:v>7187</c:v>
                </c:pt>
                <c:pt idx="5">
                  <c:v>6546</c:v>
                </c:pt>
                <c:pt idx="6">
                  <c:v>6308</c:v>
                </c:pt>
                <c:pt idx="7">
                  <c:v>7150</c:v>
                </c:pt>
                <c:pt idx="8">
                  <c:v>6420</c:v>
                </c:pt>
                <c:pt idx="9">
                  <c:v>5517</c:v>
                </c:pt>
                <c:pt idx="10">
                  <c:v>4448</c:v>
                </c:pt>
                <c:pt idx="11">
                  <c:v>4800</c:v>
                </c:pt>
                <c:pt idx="12">
                  <c:v>72432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F-4827-9C87-CFA1698F3C57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5F-4827-9C87-CFA1698F3C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3830</c:v>
                </c:pt>
                <c:pt idx="1">
                  <c:v>4983</c:v>
                </c:pt>
                <c:pt idx="2">
                  <c:v>5213</c:v>
                </c:pt>
                <c:pt idx="3">
                  <c:v>5955</c:v>
                </c:pt>
                <c:pt idx="4">
                  <c:v>6735</c:v>
                </c:pt>
                <c:pt idx="5">
                  <c:v>6147</c:v>
                </c:pt>
                <c:pt idx="6">
                  <c:v>6741</c:v>
                </c:pt>
                <c:pt idx="7">
                  <c:v>4695</c:v>
                </c:pt>
                <c:pt idx="8">
                  <c:v>7407</c:v>
                </c:pt>
                <c:pt idx="9">
                  <c:v>5734</c:v>
                </c:pt>
                <c:pt idx="10">
                  <c:v>7338</c:v>
                </c:pt>
                <c:pt idx="11">
                  <c:v>6283</c:v>
                </c:pt>
                <c:pt idx="12">
                  <c:v>71061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5F-4827-9C87-CFA1698F3C57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5F-4827-9C87-CFA1698F3C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5F-4827-9C87-CFA1698F3C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4817</c:v>
                </c:pt>
                <c:pt idx="1">
                  <c:v>3847</c:v>
                </c:pt>
                <c:pt idx="2">
                  <c:v>4829</c:v>
                </c:pt>
                <c:pt idx="3">
                  <c:v>6149</c:v>
                </c:pt>
                <c:pt idx="4">
                  <c:v>7528</c:v>
                </c:pt>
                <c:pt idx="5">
                  <c:v>7419</c:v>
                </c:pt>
                <c:pt idx="6">
                  <c:v>6401</c:v>
                </c:pt>
                <c:pt idx="7">
                  <c:v>7231</c:v>
                </c:pt>
                <c:pt idx="8">
                  <c:v>6574</c:v>
                </c:pt>
                <c:pt idx="9">
                  <c:v>7715</c:v>
                </c:pt>
                <c:pt idx="10">
                  <c:v>5164</c:v>
                </c:pt>
                <c:pt idx="11">
                  <c:v>6261</c:v>
                </c:pt>
                <c:pt idx="12">
                  <c:v>73935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5F-4827-9C87-CFA1698F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5F-4827-9C87-CFA1698F3C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5825</c:v>
                      </c:pt>
                      <c:pt idx="1">
                        <c:v>5371</c:v>
                      </c:pt>
                      <c:pt idx="2">
                        <c:v>2182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5019</c:v>
                      </c:pt>
                      <c:pt idx="8">
                        <c:v>3075</c:v>
                      </c:pt>
                      <c:pt idx="9">
                        <c:v>2778</c:v>
                      </c:pt>
                      <c:pt idx="10">
                        <c:v>2443</c:v>
                      </c:pt>
                      <c:pt idx="11">
                        <c:v>2474</c:v>
                      </c:pt>
                      <c:pt idx="12">
                        <c:v>31800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5F-4827-9C87-CFA1698F3C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5F-4827-9C87-CFA1698F3C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5F-4827-9C87-CFA1698F3C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5F-4827-9C87-CFA1698F3C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5F-4827-9C87-CFA1698F3C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5F-4827-9C87-CFA1698F3C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5F-4827-9C87-CFA1698F3C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5F-4827-9C87-CFA1698F3C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5F-4827-9C87-CFA1698F3C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5F-4827-9C87-CFA1698F3C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5F-4827-9C87-CFA1698F3C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5F-4827-9C87-CFA1698F3C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5F-4827-9C87-CFA1698F3C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5F-4827-9C87-CFA1698F3C57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0.25770234986945173</c:v>
                </c:pt>
                <c:pt idx="1">
                  <c:v>-0.22797511539233395</c:v>
                </c:pt>
                <c:pt idx="2">
                  <c:v>-7.3661998849031241E-2</c:v>
                </c:pt>
                <c:pt idx="3">
                  <c:v>3.2577665827036029E-2</c:v>
                </c:pt>
                <c:pt idx="4">
                  <c:v>0.11774313288789906</c:v>
                </c:pt>
                <c:pt idx="5">
                  <c:v>0.20693020985846755</c:v>
                </c:pt>
                <c:pt idx="6">
                  <c:v>-5.0437620531078475E-2</c:v>
                </c:pt>
                <c:pt idx="7">
                  <c:v>0.54014909478168271</c:v>
                </c:pt>
                <c:pt idx="8">
                  <c:v>-0.11246118536519512</c:v>
                </c:pt>
                <c:pt idx="9">
                  <c:v>0.34548308336239963</c:v>
                </c:pt>
                <c:pt idx="10">
                  <c:v>-0.2962660125374762</c:v>
                </c:pt>
                <c:pt idx="11">
                  <c:v>-3.501512016552577E-3</c:v>
                </c:pt>
                <c:pt idx="12">
                  <c:v>4.0444125469666803E-2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5F-4827-9C87-CFA1698F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91-4BF9-8C90-4D98FB28D80D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3391</c:v>
                </c:pt>
                <c:pt idx="1">
                  <c:v>4989</c:v>
                </c:pt>
                <c:pt idx="2">
                  <c:v>5342</c:v>
                </c:pt>
                <c:pt idx="3">
                  <c:v>4282</c:v>
                </c:pt>
                <c:pt idx="4">
                  <c:v>5072</c:v>
                </c:pt>
                <c:pt idx="5">
                  <c:v>5380</c:v>
                </c:pt>
                <c:pt idx="6">
                  <c:v>4305</c:v>
                </c:pt>
                <c:pt idx="7">
                  <c:v>4444</c:v>
                </c:pt>
                <c:pt idx="8">
                  <c:v>4892</c:v>
                </c:pt>
                <c:pt idx="9">
                  <c:v>4470</c:v>
                </c:pt>
                <c:pt idx="10">
                  <c:v>3373</c:v>
                </c:pt>
                <c:pt idx="11">
                  <c:v>2886</c:v>
                </c:pt>
                <c:pt idx="12">
                  <c:v>52826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1-4BF9-8C90-4D98FB28D80D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91-4BF9-8C90-4D98FB28D80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2615</c:v>
                </c:pt>
                <c:pt idx="1">
                  <c:v>3734</c:v>
                </c:pt>
                <c:pt idx="2">
                  <c:v>3989</c:v>
                </c:pt>
                <c:pt idx="3">
                  <c:v>4847</c:v>
                </c:pt>
                <c:pt idx="4">
                  <c:v>4477</c:v>
                </c:pt>
                <c:pt idx="5">
                  <c:v>4983</c:v>
                </c:pt>
                <c:pt idx="6">
                  <c:v>4074</c:v>
                </c:pt>
                <c:pt idx="7">
                  <c:v>3603</c:v>
                </c:pt>
                <c:pt idx="8">
                  <c:v>4736</c:v>
                </c:pt>
                <c:pt idx="9">
                  <c:v>4427</c:v>
                </c:pt>
                <c:pt idx="10">
                  <c:v>4221</c:v>
                </c:pt>
                <c:pt idx="11">
                  <c:v>3709</c:v>
                </c:pt>
                <c:pt idx="12">
                  <c:v>49415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1-4BF9-8C90-4D98FB28D80D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91-4BF9-8C90-4D98FB28D80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91-4BF9-8C90-4D98FB28D80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3451</c:v>
                </c:pt>
                <c:pt idx="1">
                  <c:v>2525</c:v>
                </c:pt>
                <c:pt idx="2">
                  <c:v>3569</c:v>
                </c:pt>
                <c:pt idx="3">
                  <c:v>4818</c:v>
                </c:pt>
                <c:pt idx="4">
                  <c:v>4362</c:v>
                </c:pt>
                <c:pt idx="5">
                  <c:v>4317</c:v>
                </c:pt>
                <c:pt idx="6">
                  <c:v>4339</c:v>
                </c:pt>
                <c:pt idx="7">
                  <c:v>3570</c:v>
                </c:pt>
                <c:pt idx="8">
                  <c:v>4766</c:v>
                </c:pt>
                <c:pt idx="9">
                  <c:v>4745</c:v>
                </c:pt>
                <c:pt idx="10">
                  <c:v>3591</c:v>
                </c:pt>
                <c:pt idx="11">
                  <c:v>3246</c:v>
                </c:pt>
                <c:pt idx="12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91-4BF9-8C90-4D98FB28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91-4BF9-8C90-4D98FB28D80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2984</c:v>
                      </c:pt>
                      <c:pt idx="1">
                        <c:v>2825</c:v>
                      </c:pt>
                      <c:pt idx="2">
                        <c:v>1144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2716</c:v>
                      </c:pt>
                      <c:pt idx="8">
                        <c:v>1767</c:v>
                      </c:pt>
                      <c:pt idx="9">
                        <c:v>1904</c:v>
                      </c:pt>
                      <c:pt idx="10">
                        <c:v>1069</c:v>
                      </c:pt>
                      <c:pt idx="11">
                        <c:v>681</c:v>
                      </c:pt>
                      <c:pt idx="12">
                        <c:v>16251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91-4BF9-8C90-4D98FB28D8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91-4BF9-8C90-4D98FB28D80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91-4BF9-8C90-4D98FB28D80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91-4BF9-8C90-4D98FB28D80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91-4BF9-8C90-4D98FB28D80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91-4BF9-8C90-4D98FB28D80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91-4BF9-8C90-4D98FB28D80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91-4BF9-8C90-4D98FB28D80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91-4BF9-8C90-4D98FB28D80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91-4BF9-8C90-4D98FB28D80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91-4BF9-8C90-4D98FB28D80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91-4BF9-8C90-4D98FB28D80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91-4BF9-8C90-4D98FB28D80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91-4BF9-8C90-4D98FB28D80D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0.31969407265774374</c:v>
                </c:pt>
                <c:pt idx="1">
                  <c:v>-0.32378146759507231</c:v>
                </c:pt>
                <c:pt idx="2">
                  <c:v>-0.10528954625219356</c:v>
                </c:pt>
                <c:pt idx="3">
                  <c:v>-5.9830823189601645E-3</c:v>
                </c:pt>
                <c:pt idx="4">
                  <c:v>-2.5686843868662046E-2</c:v>
                </c:pt>
                <c:pt idx="5">
                  <c:v>-0.13365442504515357</c:v>
                </c:pt>
                <c:pt idx="6">
                  <c:v>6.5046637211585656E-2</c:v>
                </c:pt>
                <c:pt idx="7">
                  <c:v>-9.1590341382181695E-3</c:v>
                </c:pt>
                <c:pt idx="8">
                  <c:v>6.3344594594594295E-3</c:v>
                </c:pt>
                <c:pt idx="9">
                  <c:v>7.1831940365936209E-2</c:v>
                </c:pt>
                <c:pt idx="10">
                  <c:v>-0.14925373134328357</c:v>
                </c:pt>
                <c:pt idx="11">
                  <c:v>-0.1248314909679159</c:v>
                </c:pt>
                <c:pt idx="12">
                  <c:v>-4.2821005767479492E-2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91-4BF9-8C90-4D98FB28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FF-42AC-8A50-E5DB6673D91E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2249</c:v>
                </c:pt>
                <c:pt idx="1">
                  <c:v>748</c:v>
                </c:pt>
                <c:pt idx="2">
                  <c:v>1106</c:v>
                </c:pt>
                <c:pt idx="3">
                  <c:v>1949</c:v>
                </c:pt>
                <c:pt idx="4">
                  <c:v>2115</c:v>
                </c:pt>
                <c:pt idx="5">
                  <c:v>1166</c:v>
                </c:pt>
                <c:pt idx="6">
                  <c:v>2003</c:v>
                </c:pt>
                <c:pt idx="7">
                  <c:v>2706</c:v>
                </c:pt>
                <c:pt idx="8">
                  <c:v>1528</c:v>
                </c:pt>
                <c:pt idx="9">
                  <c:v>1047</c:v>
                </c:pt>
                <c:pt idx="10">
                  <c:v>1075</c:v>
                </c:pt>
                <c:pt idx="11">
                  <c:v>1914</c:v>
                </c:pt>
                <c:pt idx="12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F-42AC-8A50-E5DB6673D91E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FF-42AC-8A50-E5DB6673D9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1215</c:v>
                </c:pt>
                <c:pt idx="1">
                  <c:v>1249</c:v>
                </c:pt>
                <c:pt idx="2">
                  <c:v>1224</c:v>
                </c:pt>
                <c:pt idx="3">
                  <c:v>1108</c:v>
                </c:pt>
                <c:pt idx="4">
                  <c:v>2258</c:v>
                </c:pt>
                <c:pt idx="5">
                  <c:v>1164</c:v>
                </c:pt>
                <c:pt idx="6">
                  <c:v>2667</c:v>
                </c:pt>
                <c:pt idx="7">
                  <c:v>1092</c:v>
                </c:pt>
                <c:pt idx="8">
                  <c:v>2671</c:v>
                </c:pt>
                <c:pt idx="9">
                  <c:v>1307</c:v>
                </c:pt>
                <c:pt idx="10">
                  <c:v>3117</c:v>
                </c:pt>
                <c:pt idx="11">
                  <c:v>2574</c:v>
                </c:pt>
                <c:pt idx="12">
                  <c:v>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FF-42AC-8A50-E5DB6673D91E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FF-42AC-8A50-E5DB6673D9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FF-42AC-8A50-E5DB6673D9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1366</c:v>
                </c:pt>
                <c:pt idx="1">
                  <c:v>1322</c:v>
                </c:pt>
                <c:pt idx="2">
                  <c:v>1260</c:v>
                </c:pt>
                <c:pt idx="3">
                  <c:v>1331</c:v>
                </c:pt>
                <c:pt idx="4">
                  <c:v>3166</c:v>
                </c:pt>
                <c:pt idx="5">
                  <c:v>3102</c:v>
                </c:pt>
                <c:pt idx="6">
                  <c:v>2062</c:v>
                </c:pt>
                <c:pt idx="7">
                  <c:v>3661</c:v>
                </c:pt>
                <c:pt idx="8">
                  <c:v>1808</c:v>
                </c:pt>
                <c:pt idx="9">
                  <c:v>2970</c:v>
                </c:pt>
                <c:pt idx="10">
                  <c:v>1573</c:v>
                </c:pt>
                <c:pt idx="11">
                  <c:v>3015</c:v>
                </c:pt>
                <c:pt idx="12">
                  <c:v>26636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FF-42AC-8A50-E5DB6673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FF-42AC-8A50-E5DB6673D9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2841</c:v>
                      </c:pt>
                      <c:pt idx="1">
                        <c:v>2546</c:v>
                      </c:pt>
                      <c:pt idx="2">
                        <c:v>1038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2303</c:v>
                      </c:pt>
                      <c:pt idx="8">
                        <c:v>1308</c:v>
                      </c:pt>
                      <c:pt idx="9">
                        <c:v>874</c:v>
                      </c:pt>
                      <c:pt idx="10">
                        <c:v>1374</c:v>
                      </c:pt>
                      <c:pt idx="11">
                        <c:v>1793</c:v>
                      </c:pt>
                      <c:pt idx="12">
                        <c:v>15549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FF-42AC-8A50-E5DB6673D9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FF-42AC-8A50-E5DB6673D9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FF-42AC-8A50-E5DB6673D9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FF-42AC-8A50-E5DB6673D9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FF-42AC-8A50-E5DB6673D9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FF-42AC-8A50-E5DB6673D9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FF-42AC-8A50-E5DB6673D9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FF-42AC-8A50-E5DB6673D9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FF-42AC-8A50-E5DB6673D9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FF-42AC-8A50-E5DB6673D9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FF-42AC-8A50-E5DB6673D9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FF-42AC-8A50-E5DB6673D9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FF-42AC-8A50-E5DB6673D9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FF-42AC-8A50-E5DB6673D91E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0.12427983539094645</c:v>
                </c:pt>
                <c:pt idx="1">
                  <c:v>5.8446757405924643E-2</c:v>
                </c:pt>
                <c:pt idx="2">
                  <c:v>2.9411764705882248E-2</c:v>
                </c:pt>
                <c:pt idx="3">
                  <c:v>0.20126353790613716</c:v>
                </c:pt>
                <c:pt idx="4">
                  <c:v>0.40212577502214342</c:v>
                </c:pt>
                <c:pt idx="5">
                  <c:v>1.6649484536082473</c:v>
                </c:pt>
                <c:pt idx="6">
                  <c:v>-0.22684664416947886</c:v>
                </c:pt>
                <c:pt idx="7">
                  <c:v>2.3525641025641026</c:v>
                </c:pt>
                <c:pt idx="8">
                  <c:v>-0.32309996256083862</c:v>
                </c:pt>
                <c:pt idx="9">
                  <c:v>1.2723794950267791</c:v>
                </c:pt>
                <c:pt idx="10">
                  <c:v>-0.49534809111324996</c:v>
                </c:pt>
                <c:pt idx="11">
                  <c:v>0.17132867132867124</c:v>
                </c:pt>
                <c:pt idx="12">
                  <c:v>0.23052758015337704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FF-42AC-8A50-E5DB6673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E5-435E-B8FC-ACCF434E37C6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8713</c:v>
                </c:pt>
                <c:pt idx="1">
                  <c:v>8514</c:v>
                </c:pt>
                <c:pt idx="2">
                  <c:v>9155</c:v>
                </c:pt>
                <c:pt idx="3">
                  <c:v>6472</c:v>
                </c:pt>
                <c:pt idx="4">
                  <c:v>5606</c:v>
                </c:pt>
                <c:pt idx="5">
                  <c:v>3827</c:v>
                </c:pt>
                <c:pt idx="6">
                  <c:v>3286</c:v>
                </c:pt>
                <c:pt idx="7">
                  <c:v>4721</c:v>
                </c:pt>
                <c:pt idx="8">
                  <c:v>4186</c:v>
                </c:pt>
                <c:pt idx="9">
                  <c:v>5590</c:v>
                </c:pt>
                <c:pt idx="10">
                  <c:v>8768</c:v>
                </c:pt>
                <c:pt idx="11">
                  <c:v>7064</c:v>
                </c:pt>
                <c:pt idx="12">
                  <c:v>75902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5-435E-B8FC-ACCF434E37C6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E5-435E-B8FC-ACCF434E37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10751</c:v>
                </c:pt>
                <c:pt idx="1">
                  <c:v>10155</c:v>
                </c:pt>
                <c:pt idx="2">
                  <c:v>10079</c:v>
                </c:pt>
                <c:pt idx="3">
                  <c:v>7484</c:v>
                </c:pt>
                <c:pt idx="4">
                  <c:v>5778</c:v>
                </c:pt>
                <c:pt idx="5">
                  <c:v>3968</c:v>
                </c:pt>
                <c:pt idx="6">
                  <c:v>3399</c:v>
                </c:pt>
                <c:pt idx="7">
                  <c:v>4564</c:v>
                </c:pt>
                <c:pt idx="8">
                  <c:v>3938</c:v>
                </c:pt>
                <c:pt idx="9">
                  <c:v>6453</c:v>
                </c:pt>
                <c:pt idx="10">
                  <c:v>7634</c:v>
                </c:pt>
                <c:pt idx="11">
                  <c:v>7036</c:v>
                </c:pt>
                <c:pt idx="12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E5-435E-B8FC-ACCF434E37C6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E5-435E-B8FC-ACCF434E37C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E5-435E-B8FC-ACCF434E37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9438</c:v>
                </c:pt>
                <c:pt idx="1">
                  <c:v>9264</c:v>
                </c:pt>
                <c:pt idx="2">
                  <c:v>9265</c:v>
                </c:pt>
                <c:pt idx="3">
                  <c:v>5830</c:v>
                </c:pt>
                <c:pt idx="4">
                  <c:v>5883</c:v>
                </c:pt>
                <c:pt idx="5">
                  <c:v>4239</c:v>
                </c:pt>
                <c:pt idx="6">
                  <c:v>3594</c:v>
                </c:pt>
                <c:pt idx="7">
                  <c:v>4530</c:v>
                </c:pt>
                <c:pt idx="8">
                  <c:v>4328</c:v>
                </c:pt>
                <c:pt idx="9">
                  <c:v>6718</c:v>
                </c:pt>
                <c:pt idx="10">
                  <c:v>8653</c:v>
                </c:pt>
                <c:pt idx="11">
                  <c:v>6842</c:v>
                </c:pt>
                <c:pt idx="12">
                  <c:v>78584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E5-435E-B8FC-ACCF434E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E5-435E-B8FC-ACCF434E37C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7778</c:v>
                      </c:pt>
                      <c:pt idx="1">
                        <c:v>8971</c:v>
                      </c:pt>
                      <c:pt idx="2">
                        <c:v>3532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1922</c:v>
                      </c:pt>
                      <c:pt idx="8">
                        <c:v>692</c:v>
                      </c:pt>
                      <c:pt idx="9">
                        <c:v>825</c:v>
                      </c:pt>
                      <c:pt idx="10">
                        <c:v>1112</c:v>
                      </c:pt>
                      <c:pt idx="11">
                        <c:v>1575</c:v>
                      </c:pt>
                      <c:pt idx="12">
                        <c:v>27247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E5-435E-B8FC-ACCF434E37C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E5-435E-B8FC-ACCF434E37C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E5-435E-B8FC-ACCF434E37C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E5-435E-B8FC-ACCF434E37C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E5-435E-B8FC-ACCF434E37C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E5-435E-B8FC-ACCF434E37C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E5-435E-B8FC-ACCF434E37C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E5-435E-B8FC-ACCF434E37C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E5-435E-B8FC-ACCF434E37C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E5-435E-B8FC-ACCF434E37C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E5-435E-B8FC-ACCF434E37C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E5-435E-B8FC-ACCF434E37C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E5-435E-B8FC-ACCF434E37C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E5-435E-B8FC-ACCF434E37C6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-0.12212817412333732</c:v>
                </c:pt>
                <c:pt idx="1">
                  <c:v>-8.7740029542097475E-2</c:v>
                </c:pt>
                <c:pt idx="2">
                  <c:v>-8.0761980355193996E-2</c:v>
                </c:pt>
                <c:pt idx="3">
                  <c:v>-0.221004810261892</c:v>
                </c:pt>
                <c:pt idx="4">
                  <c:v>1.8172377985462118E-2</c:v>
                </c:pt>
                <c:pt idx="5">
                  <c:v>6.8296370967741993E-2</c:v>
                </c:pt>
                <c:pt idx="6">
                  <c:v>5.7369814651368145E-2</c:v>
                </c:pt>
                <c:pt idx="7">
                  <c:v>-7.4496056091147844E-3</c:v>
                </c:pt>
                <c:pt idx="8">
                  <c:v>9.9035043169121373E-2</c:v>
                </c:pt>
                <c:pt idx="9">
                  <c:v>4.1066170773283783E-2</c:v>
                </c:pt>
                <c:pt idx="10">
                  <c:v>0.13348179198323296</c:v>
                </c:pt>
                <c:pt idx="11">
                  <c:v>-2.7572484366117145E-2</c:v>
                </c:pt>
                <c:pt idx="12">
                  <c:v>-3.2681347628601976E-2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E5-435E-B8FC-ACCF434E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17-4A0C-B5F9-6CDEBDA4FD49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1714</c:v>
                </c:pt>
                <c:pt idx="1">
                  <c:v>1744</c:v>
                </c:pt>
                <c:pt idx="2">
                  <c:v>1558</c:v>
                </c:pt>
                <c:pt idx="3">
                  <c:v>682</c:v>
                </c:pt>
                <c:pt idx="4">
                  <c:v>550</c:v>
                </c:pt>
                <c:pt idx="5">
                  <c:v>510</c:v>
                </c:pt>
                <c:pt idx="6">
                  <c:v>444</c:v>
                </c:pt>
                <c:pt idx="7">
                  <c:v>571</c:v>
                </c:pt>
                <c:pt idx="8">
                  <c:v>664</c:v>
                </c:pt>
                <c:pt idx="9">
                  <c:v>658</c:v>
                </c:pt>
                <c:pt idx="10">
                  <c:v>849</c:v>
                </c:pt>
                <c:pt idx="11">
                  <c:v>1233</c:v>
                </c:pt>
                <c:pt idx="12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7-4A0C-B5F9-6CDEBDA4FD49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17-4A0C-B5F9-6CDEBDA4FD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1480</c:v>
                </c:pt>
                <c:pt idx="1">
                  <c:v>2068</c:v>
                </c:pt>
                <c:pt idx="2">
                  <c:v>1890</c:v>
                </c:pt>
                <c:pt idx="3">
                  <c:v>1379</c:v>
                </c:pt>
                <c:pt idx="4">
                  <c:v>732</c:v>
                </c:pt>
                <c:pt idx="5">
                  <c:v>471</c:v>
                </c:pt>
                <c:pt idx="6">
                  <c:v>401</c:v>
                </c:pt>
                <c:pt idx="7">
                  <c:v>572</c:v>
                </c:pt>
                <c:pt idx="8">
                  <c:v>519</c:v>
                </c:pt>
                <c:pt idx="9">
                  <c:v>850</c:v>
                </c:pt>
                <c:pt idx="10">
                  <c:v>1075</c:v>
                </c:pt>
                <c:pt idx="11">
                  <c:v>859</c:v>
                </c:pt>
                <c:pt idx="12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17-4A0C-B5F9-6CDEBDA4FD49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17-4A0C-B5F9-6CDEBDA4FD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17-4A0C-B5F9-6CDEBDA4FD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1352</c:v>
                </c:pt>
                <c:pt idx="1">
                  <c:v>1741</c:v>
                </c:pt>
                <c:pt idx="2">
                  <c:v>1246</c:v>
                </c:pt>
                <c:pt idx="3">
                  <c:v>652</c:v>
                </c:pt>
                <c:pt idx="4">
                  <c:v>482</c:v>
                </c:pt>
                <c:pt idx="5">
                  <c:v>452</c:v>
                </c:pt>
                <c:pt idx="6">
                  <c:v>401</c:v>
                </c:pt>
                <c:pt idx="7">
                  <c:v>348</c:v>
                </c:pt>
                <c:pt idx="8">
                  <c:v>478</c:v>
                </c:pt>
                <c:pt idx="9">
                  <c:v>773</c:v>
                </c:pt>
                <c:pt idx="10">
                  <c:v>973</c:v>
                </c:pt>
                <c:pt idx="11">
                  <c:v>836</c:v>
                </c:pt>
                <c:pt idx="12">
                  <c:v>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17-4A0C-B5F9-6CDEBDA4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17-4A0C-B5F9-6CDEBDA4FD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1433</c:v>
                      </c:pt>
                      <c:pt idx="1">
                        <c:v>2393</c:v>
                      </c:pt>
                      <c:pt idx="2">
                        <c:v>615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</c:v>
                      </c:pt>
                      <c:pt idx="8">
                        <c:v>42</c:v>
                      </c:pt>
                      <c:pt idx="9">
                        <c:v>90</c:v>
                      </c:pt>
                      <c:pt idx="10">
                        <c:v>206</c:v>
                      </c:pt>
                      <c:pt idx="11">
                        <c:v>136</c:v>
                      </c:pt>
                      <c:pt idx="12">
                        <c:v>5019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17-4A0C-B5F9-6CDEBDA4FD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17-4A0C-B5F9-6CDEBDA4FD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17-4A0C-B5F9-6CDEBDA4FD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17-4A0C-B5F9-6CDEBDA4FD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17-4A0C-B5F9-6CDEBDA4FD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17-4A0C-B5F9-6CDEBDA4FD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17-4A0C-B5F9-6CDEBDA4FD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17-4A0C-B5F9-6CDEBDA4FD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17-4A0C-B5F9-6CDEBDA4FD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17-4A0C-B5F9-6CDEBDA4FD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17-4A0C-B5F9-6CDEBDA4FD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17-4A0C-B5F9-6CDEBDA4FD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17-4A0C-B5F9-6CDEBDA4FD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17-4A0C-B5F9-6CDEBDA4FD49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-8.6486486486486491E-2</c:v>
                </c:pt>
                <c:pt idx="1">
                  <c:v>-0.15812379110251451</c:v>
                </c:pt>
                <c:pt idx="2">
                  <c:v>-0.34074074074074079</c:v>
                </c:pt>
                <c:pt idx="3">
                  <c:v>-0.52719361856417701</c:v>
                </c:pt>
                <c:pt idx="4">
                  <c:v>-0.34153005464480879</c:v>
                </c:pt>
                <c:pt idx="5">
                  <c:v>-4.0339702760084917E-2</c:v>
                </c:pt>
                <c:pt idx="6">
                  <c:v>0</c:v>
                </c:pt>
                <c:pt idx="7">
                  <c:v>-0.39160839160839156</c:v>
                </c:pt>
                <c:pt idx="8">
                  <c:v>-7.899807321772645E-2</c:v>
                </c:pt>
                <c:pt idx="9">
                  <c:v>-9.0588235294117636E-2</c:v>
                </c:pt>
                <c:pt idx="10">
                  <c:v>-9.4883720930232562E-2</c:v>
                </c:pt>
                <c:pt idx="11">
                  <c:v>-2.6775320139697301E-2</c:v>
                </c:pt>
                <c:pt idx="12">
                  <c:v>-0.20836044242029927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17-4A0C-B5F9-6CDEBDA4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5F-4B80-80C4-A6E80B52E549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2687</c:v>
                </c:pt>
                <c:pt idx="1">
                  <c:v>2836</c:v>
                </c:pt>
                <c:pt idx="2">
                  <c:v>2988</c:v>
                </c:pt>
                <c:pt idx="3">
                  <c:v>2380</c:v>
                </c:pt>
                <c:pt idx="4">
                  <c:v>1273</c:v>
                </c:pt>
                <c:pt idx="5">
                  <c:v>831</c:v>
                </c:pt>
                <c:pt idx="6">
                  <c:v>427</c:v>
                </c:pt>
                <c:pt idx="7">
                  <c:v>1227</c:v>
                </c:pt>
                <c:pt idx="8">
                  <c:v>1288</c:v>
                </c:pt>
                <c:pt idx="9">
                  <c:v>1758</c:v>
                </c:pt>
                <c:pt idx="10">
                  <c:v>2908</c:v>
                </c:pt>
                <c:pt idx="11">
                  <c:v>2036</c:v>
                </c:pt>
                <c:pt idx="12">
                  <c:v>22639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F-4B80-80C4-A6E80B52E549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5F-4B80-80C4-A6E80B52E5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3551</c:v>
                </c:pt>
                <c:pt idx="1">
                  <c:v>3116</c:v>
                </c:pt>
                <c:pt idx="2">
                  <c:v>3366</c:v>
                </c:pt>
                <c:pt idx="3">
                  <c:v>2313</c:v>
                </c:pt>
                <c:pt idx="4">
                  <c:v>1592</c:v>
                </c:pt>
                <c:pt idx="5">
                  <c:v>1011</c:v>
                </c:pt>
                <c:pt idx="6">
                  <c:v>454</c:v>
                </c:pt>
                <c:pt idx="7">
                  <c:v>1129</c:v>
                </c:pt>
                <c:pt idx="8">
                  <c:v>1311</c:v>
                </c:pt>
                <c:pt idx="9">
                  <c:v>1824</c:v>
                </c:pt>
                <c:pt idx="10">
                  <c:v>2912</c:v>
                </c:pt>
                <c:pt idx="11">
                  <c:v>2476</c:v>
                </c:pt>
                <c:pt idx="12">
                  <c:v>25055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5F-4B80-80C4-A6E80B52E549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5F-4B80-80C4-A6E80B52E5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5F-4B80-80C4-A6E80B52E5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2661</c:v>
                </c:pt>
                <c:pt idx="1">
                  <c:v>3261</c:v>
                </c:pt>
                <c:pt idx="2">
                  <c:v>3312</c:v>
                </c:pt>
                <c:pt idx="3">
                  <c:v>1873</c:v>
                </c:pt>
                <c:pt idx="4">
                  <c:v>1415</c:v>
                </c:pt>
                <c:pt idx="5">
                  <c:v>965</c:v>
                </c:pt>
                <c:pt idx="6">
                  <c:v>390</c:v>
                </c:pt>
                <c:pt idx="7">
                  <c:v>915</c:v>
                </c:pt>
                <c:pt idx="8">
                  <c:v>1165</c:v>
                </c:pt>
                <c:pt idx="9">
                  <c:v>1932</c:v>
                </c:pt>
                <c:pt idx="10">
                  <c:v>3278</c:v>
                </c:pt>
                <c:pt idx="11">
                  <c:v>2474</c:v>
                </c:pt>
                <c:pt idx="12">
                  <c:v>23641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5F-4B80-80C4-A6E80B52E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C5F-4B80-80C4-A6E80B52E5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2551</c:v>
                      </c:pt>
                      <c:pt idx="1">
                        <c:v>2540</c:v>
                      </c:pt>
                      <c:pt idx="2">
                        <c:v>1376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307</c:v>
                      </c:pt>
                      <c:pt idx="8">
                        <c:v>72</c:v>
                      </c:pt>
                      <c:pt idx="9">
                        <c:v>122</c:v>
                      </c:pt>
                      <c:pt idx="10">
                        <c:v>210</c:v>
                      </c:pt>
                      <c:pt idx="11">
                        <c:v>199</c:v>
                      </c:pt>
                      <c:pt idx="12">
                        <c:v>7473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C5F-4B80-80C4-A6E80B52E5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C5F-4B80-80C4-A6E80B52E5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C5F-4B80-80C4-A6E80B52E5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C5F-4B80-80C4-A6E80B52E5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C5F-4B80-80C4-A6E80B52E5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C5F-4B80-80C4-A6E80B52E5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C5F-4B80-80C4-A6E80B52E5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C5F-4B80-80C4-A6E80B52E5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C5F-4B80-80C4-A6E80B52E5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5F-4B80-80C4-A6E80B52E5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C5F-4B80-80C4-A6E80B52E5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C5F-4B80-80C4-A6E80B52E5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C5F-4B80-80C4-A6E80B52E5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C5F-4B80-80C4-A6E80B52E549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-0.25063362433117431</c:v>
                </c:pt>
                <c:pt idx="1">
                  <c:v>4.6534017971758601E-2</c:v>
                </c:pt>
                <c:pt idx="2">
                  <c:v>-1.6042780748663055E-2</c:v>
                </c:pt>
                <c:pt idx="3">
                  <c:v>-0.19022913964548205</c:v>
                </c:pt>
                <c:pt idx="4">
                  <c:v>-0.11118090452261309</c:v>
                </c:pt>
                <c:pt idx="5">
                  <c:v>-4.5499505440158239E-2</c:v>
                </c:pt>
                <c:pt idx="6">
                  <c:v>-0.1409691629955947</c:v>
                </c:pt>
                <c:pt idx="7">
                  <c:v>-0.18954827280779452</c:v>
                </c:pt>
                <c:pt idx="8">
                  <c:v>-0.11136536994660562</c:v>
                </c:pt>
                <c:pt idx="9">
                  <c:v>5.921052631578938E-2</c:v>
                </c:pt>
                <c:pt idx="10">
                  <c:v>0.12568681318681318</c:v>
                </c:pt>
                <c:pt idx="11">
                  <c:v>-8.077544426494665E-4</c:v>
                </c:pt>
                <c:pt idx="12">
                  <c:v>-5.64358411494712E-2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C5F-4B80-80C4-A6E80B52E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56-4357-92CB-EF2414EDA205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1485</c:v>
                </c:pt>
                <c:pt idx="1">
                  <c:v>489</c:v>
                </c:pt>
                <c:pt idx="2">
                  <c:v>627</c:v>
                </c:pt>
                <c:pt idx="3">
                  <c:v>1179</c:v>
                </c:pt>
                <c:pt idx="4">
                  <c:v>1357</c:v>
                </c:pt>
                <c:pt idx="5">
                  <c:v>818</c:v>
                </c:pt>
                <c:pt idx="6">
                  <c:v>1209</c:v>
                </c:pt>
                <c:pt idx="7">
                  <c:v>1439</c:v>
                </c:pt>
                <c:pt idx="8">
                  <c:v>932</c:v>
                </c:pt>
                <c:pt idx="9">
                  <c:v>661</c:v>
                </c:pt>
                <c:pt idx="10">
                  <c:v>671</c:v>
                </c:pt>
                <c:pt idx="11">
                  <c:v>1157</c:v>
                </c:pt>
                <c:pt idx="12">
                  <c:v>12024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6-4357-92CB-EF2414EDA205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56-4357-92CB-EF2414EDA20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732</c:v>
                </c:pt>
                <c:pt idx="1">
                  <c:v>315</c:v>
                </c:pt>
                <c:pt idx="2">
                  <c:v>749</c:v>
                </c:pt>
                <c:pt idx="3">
                  <c:v>719</c:v>
                </c:pt>
                <c:pt idx="4">
                  <c:v>1433</c:v>
                </c:pt>
                <c:pt idx="5">
                  <c:v>716</c:v>
                </c:pt>
                <c:pt idx="6">
                  <c:v>1616</c:v>
                </c:pt>
                <c:pt idx="7">
                  <c:v>176</c:v>
                </c:pt>
                <c:pt idx="8">
                  <c:v>1746</c:v>
                </c:pt>
                <c:pt idx="9">
                  <c:v>965</c:v>
                </c:pt>
                <c:pt idx="10">
                  <c:v>1240</c:v>
                </c:pt>
                <c:pt idx="11">
                  <c:v>1470</c:v>
                </c:pt>
                <c:pt idx="12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56-4357-92CB-EF2414EDA205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56-4357-92CB-EF2414EDA2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56-4357-92CB-EF2414EDA20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900</c:v>
                </c:pt>
                <c:pt idx="1">
                  <c:v>389</c:v>
                </c:pt>
                <c:pt idx="2">
                  <c:v>836</c:v>
                </c:pt>
                <c:pt idx="3">
                  <c:v>830</c:v>
                </c:pt>
                <c:pt idx="4">
                  <c:v>1417</c:v>
                </c:pt>
                <c:pt idx="5">
                  <c:v>1022</c:v>
                </c:pt>
                <c:pt idx="6">
                  <c:v>818</c:v>
                </c:pt>
                <c:pt idx="7">
                  <c:v>1606</c:v>
                </c:pt>
                <c:pt idx="8">
                  <c:v>1071</c:v>
                </c:pt>
                <c:pt idx="9">
                  <c:v>2021</c:v>
                </c:pt>
                <c:pt idx="10">
                  <c:v>992</c:v>
                </c:pt>
                <c:pt idx="11">
                  <c:v>1785</c:v>
                </c:pt>
                <c:pt idx="12">
                  <c:v>13687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56-4357-92CB-EF2414ED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56-4357-92CB-EF2414EDA2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1851</c:v>
                      </c:pt>
                      <c:pt idx="1">
                        <c:v>1674</c:v>
                      </c:pt>
                      <c:pt idx="2">
                        <c:v>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1012</c:v>
                      </c:pt>
                      <c:pt idx="8">
                        <c:v>679</c:v>
                      </c:pt>
                      <c:pt idx="9">
                        <c:v>559</c:v>
                      </c:pt>
                      <c:pt idx="10">
                        <c:v>768</c:v>
                      </c:pt>
                      <c:pt idx="11">
                        <c:v>768</c:v>
                      </c:pt>
                      <c:pt idx="12">
                        <c:v>8684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56-4357-92CB-EF2414EDA2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56-4357-92CB-EF2414EDA2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56-4357-92CB-EF2414EDA2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56-4357-92CB-EF2414EDA2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56-4357-92CB-EF2414EDA2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56-4357-92CB-EF2414EDA2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56-4357-92CB-EF2414EDA2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56-4357-92CB-EF2414EDA2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56-4357-92CB-EF2414EDA2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56-4357-92CB-EF2414EDA2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56-4357-92CB-EF2414EDA2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56-4357-92CB-EF2414EDA2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56-4357-92CB-EF2414EDA2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56-4357-92CB-EF2414EDA205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0.22950819672131151</c:v>
                </c:pt>
                <c:pt idx="1">
                  <c:v>0.23492063492063497</c:v>
                </c:pt>
                <c:pt idx="2">
                  <c:v>0.11615487316421902</c:v>
                </c:pt>
                <c:pt idx="3">
                  <c:v>0.15438108484005553</c:v>
                </c:pt>
                <c:pt idx="4">
                  <c:v>-1.1165387299371998E-2</c:v>
                </c:pt>
                <c:pt idx="5">
                  <c:v>0.42737430167597767</c:v>
                </c:pt>
                <c:pt idx="6">
                  <c:v>-0.49381188118811881</c:v>
                </c:pt>
                <c:pt idx="7">
                  <c:v>8.125</c:v>
                </c:pt>
                <c:pt idx="8">
                  <c:v>-0.38659793814432986</c:v>
                </c:pt>
                <c:pt idx="9">
                  <c:v>1.0943005181347152</c:v>
                </c:pt>
                <c:pt idx="10">
                  <c:v>-0.19999999999999996</c:v>
                </c:pt>
                <c:pt idx="11">
                  <c:v>0.21428571428571419</c:v>
                </c:pt>
                <c:pt idx="12">
                  <c:v>0.15239538604024583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56-4357-92CB-EF2414ED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82-43BB-9759-B52F8DE9AB42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1006</c:v>
                </c:pt>
                <c:pt idx="1">
                  <c:v>1019</c:v>
                </c:pt>
                <c:pt idx="2">
                  <c:v>1138</c:v>
                </c:pt>
                <c:pt idx="3">
                  <c:v>650</c:v>
                </c:pt>
                <c:pt idx="4">
                  <c:v>732</c:v>
                </c:pt>
                <c:pt idx="5">
                  <c:v>374</c:v>
                </c:pt>
                <c:pt idx="6">
                  <c:v>379</c:v>
                </c:pt>
                <c:pt idx="7">
                  <c:v>734</c:v>
                </c:pt>
                <c:pt idx="8">
                  <c:v>486</c:v>
                </c:pt>
                <c:pt idx="9">
                  <c:v>565</c:v>
                </c:pt>
                <c:pt idx="10">
                  <c:v>1140</c:v>
                </c:pt>
                <c:pt idx="11">
                  <c:v>679</c:v>
                </c:pt>
                <c:pt idx="12">
                  <c:v>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2-43BB-9759-B52F8DE9AB42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82-43BB-9759-B52F8DE9AB4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991</c:v>
                </c:pt>
                <c:pt idx="1">
                  <c:v>1220</c:v>
                </c:pt>
                <c:pt idx="2">
                  <c:v>1305</c:v>
                </c:pt>
                <c:pt idx="3">
                  <c:v>832</c:v>
                </c:pt>
                <c:pt idx="4">
                  <c:v>862</c:v>
                </c:pt>
                <c:pt idx="5">
                  <c:v>426</c:v>
                </c:pt>
                <c:pt idx="6">
                  <c:v>596</c:v>
                </c:pt>
                <c:pt idx="7">
                  <c:v>989</c:v>
                </c:pt>
                <c:pt idx="8">
                  <c:v>421</c:v>
                </c:pt>
                <c:pt idx="9">
                  <c:v>622</c:v>
                </c:pt>
                <c:pt idx="10">
                  <c:v>772</c:v>
                </c:pt>
                <c:pt idx="11">
                  <c:v>714</c:v>
                </c:pt>
                <c:pt idx="12">
                  <c:v>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2-43BB-9759-B52F8DE9AB42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82-43BB-9759-B52F8DE9AB4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82-43BB-9759-B52F8DE9AB4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1041</c:v>
                </c:pt>
                <c:pt idx="1">
                  <c:v>1002</c:v>
                </c:pt>
                <c:pt idx="2">
                  <c:v>1267</c:v>
                </c:pt>
                <c:pt idx="3">
                  <c:v>686</c:v>
                </c:pt>
                <c:pt idx="4">
                  <c:v>787</c:v>
                </c:pt>
                <c:pt idx="5">
                  <c:v>397</c:v>
                </c:pt>
                <c:pt idx="6">
                  <c:v>405</c:v>
                </c:pt>
                <c:pt idx="7">
                  <c:v>1043</c:v>
                </c:pt>
                <c:pt idx="8">
                  <c:v>610</c:v>
                </c:pt>
                <c:pt idx="9">
                  <c:v>699</c:v>
                </c:pt>
                <c:pt idx="10">
                  <c:v>834</c:v>
                </c:pt>
                <c:pt idx="11">
                  <c:v>914</c:v>
                </c:pt>
                <c:pt idx="12">
                  <c:v>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82-43BB-9759-B52F8DE9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E82-43BB-9759-B52F8DE9AB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944</c:v>
                      </c:pt>
                      <c:pt idx="1">
                        <c:v>1207</c:v>
                      </c:pt>
                      <c:pt idx="2">
                        <c:v>505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912</c:v>
                      </c:pt>
                      <c:pt idx="8">
                        <c:v>104</c:v>
                      </c:pt>
                      <c:pt idx="9">
                        <c:v>266</c:v>
                      </c:pt>
                      <c:pt idx="10">
                        <c:v>143</c:v>
                      </c:pt>
                      <c:pt idx="11">
                        <c:v>445</c:v>
                      </c:pt>
                      <c:pt idx="12">
                        <c:v>4658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E82-43BB-9759-B52F8DE9AB4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E82-43BB-9759-B52F8DE9AB4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82-43BB-9759-B52F8DE9AB4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82-43BB-9759-B52F8DE9AB4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82-43BB-9759-B52F8DE9AB4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82-43BB-9759-B52F8DE9AB4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82-43BB-9759-B52F8DE9AB4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82-43BB-9759-B52F8DE9AB4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E82-43BB-9759-B52F8DE9AB4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E82-43BB-9759-B52F8DE9AB4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E82-43BB-9759-B52F8DE9AB4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E82-43BB-9759-B52F8DE9AB4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E82-43BB-9759-B52F8DE9AB4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E82-43BB-9759-B52F8DE9AB42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5.045408678102925E-2</c:v>
                </c:pt>
                <c:pt idx="1">
                  <c:v>-0.17868852459016393</c:v>
                </c:pt>
                <c:pt idx="2">
                  <c:v>-2.9118773946360199E-2</c:v>
                </c:pt>
                <c:pt idx="3">
                  <c:v>-0.17548076923076927</c:v>
                </c:pt>
                <c:pt idx="4">
                  <c:v>-8.7006960556844537E-2</c:v>
                </c:pt>
                <c:pt idx="5">
                  <c:v>-6.8075117370892002E-2</c:v>
                </c:pt>
                <c:pt idx="6">
                  <c:v>-0.32046979865771807</c:v>
                </c:pt>
                <c:pt idx="7">
                  <c:v>5.4600606673407492E-2</c:v>
                </c:pt>
                <c:pt idx="8">
                  <c:v>0.44893111638954863</c:v>
                </c:pt>
                <c:pt idx="9">
                  <c:v>0.1237942122186495</c:v>
                </c:pt>
                <c:pt idx="10">
                  <c:v>8.0310880829015607E-2</c:v>
                </c:pt>
                <c:pt idx="11">
                  <c:v>0.28011204481792706</c:v>
                </c:pt>
                <c:pt idx="12">
                  <c:v>-6.6666666666667096E-3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E82-43BB-9759-B52F8DE9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3A-467F-AA79-43E73C4DE01E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204</c:v>
                </c:pt>
                <c:pt idx="1">
                  <c:v>99</c:v>
                </c:pt>
                <c:pt idx="2">
                  <c:v>302</c:v>
                </c:pt>
                <c:pt idx="3">
                  <c:v>114</c:v>
                </c:pt>
                <c:pt idx="4">
                  <c:v>83</c:v>
                </c:pt>
                <c:pt idx="5">
                  <c:v>73</c:v>
                </c:pt>
                <c:pt idx="6">
                  <c:v>111</c:v>
                </c:pt>
                <c:pt idx="7">
                  <c:v>117</c:v>
                </c:pt>
                <c:pt idx="8">
                  <c:v>120</c:v>
                </c:pt>
                <c:pt idx="9">
                  <c:v>116</c:v>
                </c:pt>
                <c:pt idx="10">
                  <c:v>311</c:v>
                </c:pt>
                <c:pt idx="11">
                  <c:v>162</c:v>
                </c:pt>
                <c:pt idx="12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A-467F-AA79-43E73C4DE01E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3A-467F-AA79-43E73C4DE0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391</c:v>
                </c:pt>
                <c:pt idx="1">
                  <c:v>311</c:v>
                </c:pt>
                <c:pt idx="2">
                  <c:v>283</c:v>
                </c:pt>
                <c:pt idx="3">
                  <c:v>234</c:v>
                </c:pt>
                <c:pt idx="4">
                  <c:v>66</c:v>
                </c:pt>
                <c:pt idx="5">
                  <c:v>55</c:v>
                </c:pt>
                <c:pt idx="6">
                  <c:v>59</c:v>
                </c:pt>
                <c:pt idx="7">
                  <c:v>136</c:v>
                </c:pt>
                <c:pt idx="8">
                  <c:v>158</c:v>
                </c:pt>
                <c:pt idx="9">
                  <c:v>156</c:v>
                </c:pt>
                <c:pt idx="10">
                  <c:v>161</c:v>
                </c:pt>
                <c:pt idx="11">
                  <c:v>348</c:v>
                </c:pt>
                <c:pt idx="12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A-467F-AA79-43E73C4DE01E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3A-467F-AA79-43E73C4DE0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3A-467F-AA79-43E73C4DE0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363</c:v>
                </c:pt>
                <c:pt idx="1">
                  <c:v>340</c:v>
                </c:pt>
                <c:pt idx="2">
                  <c:v>336</c:v>
                </c:pt>
                <c:pt idx="3">
                  <c:v>313</c:v>
                </c:pt>
                <c:pt idx="4">
                  <c:v>152</c:v>
                </c:pt>
                <c:pt idx="5">
                  <c:v>105</c:v>
                </c:pt>
                <c:pt idx="6">
                  <c:v>178</c:v>
                </c:pt>
                <c:pt idx="7">
                  <c:v>157</c:v>
                </c:pt>
                <c:pt idx="8">
                  <c:v>143</c:v>
                </c:pt>
                <c:pt idx="9">
                  <c:v>211</c:v>
                </c:pt>
                <c:pt idx="10">
                  <c:v>241</c:v>
                </c:pt>
                <c:pt idx="11">
                  <c:v>293</c:v>
                </c:pt>
                <c:pt idx="12">
                  <c:v>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3A-467F-AA79-43E73C4D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3A-467F-AA79-43E73C4DE0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171</c:v>
                      </c:pt>
                      <c:pt idx="1">
                        <c:v>80</c:v>
                      </c:pt>
                      <c:pt idx="2">
                        <c:v>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</c:v>
                      </c:pt>
                      <c:pt idx="8">
                        <c:v>86</c:v>
                      </c:pt>
                      <c:pt idx="9">
                        <c:v>74</c:v>
                      </c:pt>
                      <c:pt idx="10">
                        <c:v>125</c:v>
                      </c:pt>
                      <c:pt idx="11">
                        <c:v>36</c:v>
                      </c:pt>
                      <c:pt idx="12">
                        <c:v>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3A-467F-AA79-43E73C4DE0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3A-467F-AA79-43E73C4DE0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3A-467F-AA79-43E73C4DE0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3A-467F-AA79-43E73C4DE0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3A-467F-AA79-43E73C4DE0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3A-467F-AA79-43E73C4DE0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3A-467F-AA79-43E73C4DE0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3A-467F-AA79-43E73C4DE0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3A-467F-AA79-43E73C4DE0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3A-467F-AA79-43E73C4DE0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3A-467F-AA79-43E73C4DE0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3A-467F-AA79-43E73C4DE0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3A-467F-AA79-43E73C4DE0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3A-467F-AA79-43E73C4DE01E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-7.1611253196930957E-2</c:v>
                </c:pt>
                <c:pt idx="1">
                  <c:v>9.3247588424437255E-2</c:v>
                </c:pt>
                <c:pt idx="2">
                  <c:v>0.1872791519434629</c:v>
                </c:pt>
                <c:pt idx="3">
                  <c:v>0.33760683760683752</c:v>
                </c:pt>
                <c:pt idx="4">
                  <c:v>1.3030303030303032</c:v>
                </c:pt>
                <c:pt idx="5">
                  <c:v>0.90909090909090917</c:v>
                </c:pt>
                <c:pt idx="6">
                  <c:v>2.0169491525423728</c:v>
                </c:pt>
                <c:pt idx="7">
                  <c:v>0.15441176470588225</c:v>
                </c:pt>
                <c:pt idx="8">
                  <c:v>-9.4936708860759444E-2</c:v>
                </c:pt>
                <c:pt idx="9">
                  <c:v>0.35256410256410264</c:v>
                </c:pt>
                <c:pt idx="10">
                  <c:v>0.49689440993788825</c:v>
                </c:pt>
                <c:pt idx="11">
                  <c:v>-0.15804597701149425</c:v>
                </c:pt>
                <c:pt idx="12">
                  <c:v>0.20101781170483468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3A-467F-AA79-43E73C4D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07-4FF6-8515-F28E3AE1638D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587</c:v>
                </c:pt>
                <c:pt idx="1">
                  <c:v>398</c:v>
                </c:pt>
                <c:pt idx="2">
                  <c:v>596</c:v>
                </c:pt>
                <c:pt idx="3">
                  <c:v>239</c:v>
                </c:pt>
                <c:pt idx="4">
                  <c:v>200</c:v>
                </c:pt>
                <c:pt idx="5">
                  <c:v>127</c:v>
                </c:pt>
                <c:pt idx="6">
                  <c:v>176</c:v>
                </c:pt>
                <c:pt idx="7">
                  <c:v>153</c:v>
                </c:pt>
                <c:pt idx="8">
                  <c:v>194</c:v>
                </c:pt>
                <c:pt idx="9">
                  <c:v>266</c:v>
                </c:pt>
                <c:pt idx="10">
                  <c:v>322</c:v>
                </c:pt>
                <c:pt idx="11">
                  <c:v>365</c:v>
                </c:pt>
                <c:pt idx="12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7-4FF6-8515-F28E3AE1638D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07-4FF6-8515-F28E3AE1638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618</c:v>
                </c:pt>
                <c:pt idx="1">
                  <c:v>524</c:v>
                </c:pt>
                <c:pt idx="2">
                  <c:v>525</c:v>
                </c:pt>
                <c:pt idx="3">
                  <c:v>478</c:v>
                </c:pt>
                <c:pt idx="4">
                  <c:v>229</c:v>
                </c:pt>
                <c:pt idx="5">
                  <c:v>314</c:v>
                </c:pt>
                <c:pt idx="6">
                  <c:v>134</c:v>
                </c:pt>
                <c:pt idx="7">
                  <c:v>219</c:v>
                </c:pt>
                <c:pt idx="8">
                  <c:v>121</c:v>
                </c:pt>
                <c:pt idx="9">
                  <c:v>155</c:v>
                </c:pt>
                <c:pt idx="10">
                  <c:v>268</c:v>
                </c:pt>
                <c:pt idx="11">
                  <c:v>215</c:v>
                </c:pt>
                <c:pt idx="12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07-4FF6-8515-F28E3AE1638D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07-4FF6-8515-F28E3AE1638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07-4FF6-8515-F28E3AE1638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486</c:v>
                </c:pt>
                <c:pt idx="1">
                  <c:v>402</c:v>
                </c:pt>
                <c:pt idx="2">
                  <c:v>329</c:v>
                </c:pt>
                <c:pt idx="3">
                  <c:v>141</c:v>
                </c:pt>
                <c:pt idx="4">
                  <c:v>274</c:v>
                </c:pt>
                <c:pt idx="5">
                  <c:v>155</c:v>
                </c:pt>
                <c:pt idx="6">
                  <c:v>130</c:v>
                </c:pt>
                <c:pt idx="7">
                  <c:v>98</c:v>
                </c:pt>
                <c:pt idx="8">
                  <c:v>95</c:v>
                </c:pt>
                <c:pt idx="9">
                  <c:v>181</c:v>
                </c:pt>
                <c:pt idx="10">
                  <c:v>314</c:v>
                </c:pt>
                <c:pt idx="11">
                  <c:v>239</c:v>
                </c:pt>
                <c:pt idx="12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07-4FF6-8515-F28E3AE1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07-4FF6-8515-F28E3AE1638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207</c:v>
                      </c:pt>
                      <c:pt idx="1">
                        <c:v>537</c:v>
                      </c:pt>
                      <c:pt idx="2">
                        <c:v>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</c:v>
                      </c:pt>
                      <c:pt idx="8">
                        <c:v>6</c:v>
                      </c:pt>
                      <c:pt idx="9">
                        <c:v>5</c:v>
                      </c:pt>
                      <c:pt idx="10">
                        <c:v>24</c:v>
                      </c:pt>
                      <c:pt idx="11">
                        <c:v>14</c:v>
                      </c:pt>
                      <c:pt idx="12">
                        <c:v>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07-4FF6-8515-F28E3AE1638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07-4FF6-8515-F28E3AE1638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07-4FF6-8515-F28E3AE1638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07-4FF6-8515-F28E3AE1638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07-4FF6-8515-F28E3AE1638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07-4FF6-8515-F28E3AE1638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07-4FF6-8515-F28E3AE1638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07-4FF6-8515-F28E3AE1638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07-4FF6-8515-F28E3AE1638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07-4FF6-8515-F28E3AE1638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07-4FF6-8515-F28E3AE1638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07-4FF6-8515-F28E3AE1638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07-4FF6-8515-F28E3AE1638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07-4FF6-8515-F28E3AE1638D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-0.21359223300970875</c:v>
                </c:pt>
                <c:pt idx="1">
                  <c:v>-0.23282442748091603</c:v>
                </c:pt>
                <c:pt idx="2">
                  <c:v>-0.37333333333333329</c:v>
                </c:pt>
                <c:pt idx="3">
                  <c:v>-0.70502092050209209</c:v>
                </c:pt>
                <c:pt idx="4">
                  <c:v>0.19650655021834051</c:v>
                </c:pt>
                <c:pt idx="5">
                  <c:v>-0.50636942675159236</c:v>
                </c:pt>
                <c:pt idx="6">
                  <c:v>-2.9850746268656692E-2</c:v>
                </c:pt>
                <c:pt idx="7">
                  <c:v>-0.55251141552511418</c:v>
                </c:pt>
                <c:pt idx="8">
                  <c:v>-0.21487603305785119</c:v>
                </c:pt>
                <c:pt idx="9">
                  <c:v>0.16774193548387095</c:v>
                </c:pt>
                <c:pt idx="10">
                  <c:v>0.17164179104477606</c:v>
                </c:pt>
                <c:pt idx="11">
                  <c:v>0.1116279069767443</c:v>
                </c:pt>
                <c:pt idx="12">
                  <c:v>-0.25157894736842101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07-4FF6-8515-F28E3AE1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0F-4D5B-827E-1F55CA469FDA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130</c:v>
                </c:pt>
                <c:pt idx="1">
                  <c:v>31</c:v>
                </c:pt>
                <c:pt idx="2">
                  <c:v>28</c:v>
                </c:pt>
                <c:pt idx="3">
                  <c:v>42</c:v>
                </c:pt>
                <c:pt idx="4">
                  <c:v>10</c:v>
                </c:pt>
                <c:pt idx="5">
                  <c:v>2</c:v>
                </c:pt>
                <c:pt idx="6">
                  <c:v>35</c:v>
                </c:pt>
                <c:pt idx="7">
                  <c:v>6</c:v>
                </c:pt>
                <c:pt idx="8">
                  <c:v>14</c:v>
                </c:pt>
                <c:pt idx="9">
                  <c:v>6</c:v>
                </c:pt>
                <c:pt idx="10">
                  <c:v>82</c:v>
                </c:pt>
                <c:pt idx="11">
                  <c:v>34</c:v>
                </c:pt>
                <c:pt idx="12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F-4D5B-827E-1F55CA469FDA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0F-4D5B-827E-1F55CA469FD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167</c:v>
                </c:pt>
                <c:pt idx="1">
                  <c:v>140</c:v>
                </c:pt>
                <c:pt idx="2">
                  <c:v>62</c:v>
                </c:pt>
                <c:pt idx="3">
                  <c:v>2</c:v>
                </c:pt>
                <c:pt idx="4">
                  <c:v>0</c:v>
                </c:pt>
                <c:pt idx="5">
                  <c:v>176</c:v>
                </c:pt>
                <c:pt idx="6">
                  <c:v>45</c:v>
                </c:pt>
                <c:pt idx="7">
                  <c:v>4</c:v>
                </c:pt>
                <c:pt idx="8">
                  <c:v>36</c:v>
                </c:pt>
                <c:pt idx="9">
                  <c:v>24</c:v>
                </c:pt>
                <c:pt idx="10">
                  <c:v>116</c:v>
                </c:pt>
                <c:pt idx="11">
                  <c:v>10</c:v>
                </c:pt>
                <c:pt idx="12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0F-4D5B-827E-1F55CA469FDA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0F-4D5B-827E-1F55CA469F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0F-4D5B-827E-1F55CA469FD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68</c:v>
                </c:pt>
                <c:pt idx="1">
                  <c:v>144</c:v>
                </c:pt>
                <c:pt idx="2">
                  <c:v>26</c:v>
                </c:pt>
                <c:pt idx="3">
                  <c:v>44</c:v>
                </c:pt>
                <c:pt idx="4">
                  <c:v>24</c:v>
                </c:pt>
                <c:pt idx="5">
                  <c:v>4</c:v>
                </c:pt>
                <c:pt idx="6">
                  <c:v>45</c:v>
                </c:pt>
                <c:pt idx="7">
                  <c:v>2</c:v>
                </c:pt>
                <c:pt idx="8">
                  <c:v>8</c:v>
                </c:pt>
                <c:pt idx="9">
                  <c:v>22</c:v>
                </c:pt>
                <c:pt idx="10">
                  <c:v>32</c:v>
                </c:pt>
                <c:pt idx="11">
                  <c:v>26</c:v>
                </c:pt>
                <c:pt idx="12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0F-4D5B-827E-1F55CA46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0F-4D5B-827E-1F55CA469F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324</c:v>
                      </c:pt>
                      <c:pt idx="1">
                        <c:v>73</c:v>
                      </c:pt>
                      <c:pt idx="2">
                        <c:v>168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18</c:v>
                      </c:pt>
                      <c:pt idx="11">
                        <c:v>2</c:v>
                      </c:pt>
                      <c:pt idx="12">
                        <c:v>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0F-4D5B-827E-1F55CA469F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0F-4D5B-827E-1F55CA469F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0F-4D5B-827E-1F55CA469F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0F-4D5B-827E-1F55CA469F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0F-4D5B-827E-1F55CA469F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0F-4D5B-827E-1F55CA469F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0F-4D5B-827E-1F55CA469F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0F-4D5B-827E-1F55CA469F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0F-4D5B-827E-1F55CA469F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0F-4D5B-827E-1F55CA469F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0F-4D5B-827E-1F55CA469F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0F-4D5B-827E-1F55CA469F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0F-4D5B-827E-1F55CA469F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0F-4D5B-827E-1F55CA469FDA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-0.59281437125748504</c:v>
                </c:pt>
                <c:pt idx="1">
                  <c:v>2.857142857142847E-2</c:v>
                </c:pt>
                <c:pt idx="2">
                  <c:v>-0.58064516129032251</c:v>
                </c:pt>
                <c:pt idx="3">
                  <c:v>21</c:v>
                </c:pt>
                <c:pt idx="4">
                  <c:v>0</c:v>
                </c:pt>
                <c:pt idx="5">
                  <c:v>-0.97727272727272729</c:v>
                </c:pt>
                <c:pt idx="6">
                  <c:v>0</c:v>
                </c:pt>
                <c:pt idx="7">
                  <c:v>-0.5</c:v>
                </c:pt>
                <c:pt idx="8">
                  <c:v>-0.77777777777777779</c:v>
                </c:pt>
                <c:pt idx="9">
                  <c:v>-8.333333333333337E-2</c:v>
                </c:pt>
                <c:pt idx="10">
                  <c:v>-0.72413793103448276</c:v>
                </c:pt>
                <c:pt idx="11">
                  <c:v>1.6</c:v>
                </c:pt>
                <c:pt idx="12">
                  <c:v>-0.43094629156010233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0F-4D5B-827E-1F55CA46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CF-458E-B467-68E49605C1DD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236</c:v>
                </c:pt>
                <c:pt idx="1">
                  <c:v>59</c:v>
                </c:pt>
                <c:pt idx="2">
                  <c:v>105</c:v>
                </c:pt>
                <c:pt idx="3">
                  <c:v>66</c:v>
                </c:pt>
                <c:pt idx="4">
                  <c:v>63</c:v>
                </c:pt>
                <c:pt idx="5">
                  <c:v>48</c:v>
                </c:pt>
                <c:pt idx="6">
                  <c:v>29</c:v>
                </c:pt>
                <c:pt idx="7">
                  <c:v>34</c:v>
                </c:pt>
                <c:pt idx="8">
                  <c:v>40</c:v>
                </c:pt>
                <c:pt idx="9">
                  <c:v>26</c:v>
                </c:pt>
                <c:pt idx="10">
                  <c:v>97</c:v>
                </c:pt>
                <c:pt idx="11">
                  <c:v>147</c:v>
                </c:pt>
                <c:pt idx="12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F-458E-B467-68E49605C1DD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CF-458E-B467-68E49605C1D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448</c:v>
                </c:pt>
                <c:pt idx="1">
                  <c:v>189</c:v>
                </c:pt>
                <c:pt idx="2">
                  <c:v>115</c:v>
                </c:pt>
                <c:pt idx="3">
                  <c:v>64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23</c:v>
                </c:pt>
                <c:pt idx="8">
                  <c:v>24</c:v>
                </c:pt>
                <c:pt idx="9">
                  <c:v>122</c:v>
                </c:pt>
                <c:pt idx="10">
                  <c:v>91</c:v>
                </c:pt>
                <c:pt idx="11">
                  <c:v>160</c:v>
                </c:pt>
                <c:pt idx="12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CF-458E-B467-68E49605C1DD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CF-458E-B467-68E49605C1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CF-458E-B467-68E49605C1D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203</c:v>
                </c:pt>
                <c:pt idx="1">
                  <c:v>21</c:v>
                </c:pt>
                <c:pt idx="2">
                  <c:v>104</c:v>
                </c:pt>
                <c:pt idx="3">
                  <c:v>23</c:v>
                </c:pt>
                <c:pt idx="4">
                  <c:v>52</c:v>
                </c:pt>
                <c:pt idx="5">
                  <c:v>30</c:v>
                </c:pt>
                <c:pt idx="6">
                  <c:v>20</c:v>
                </c:pt>
                <c:pt idx="7">
                  <c:v>6</c:v>
                </c:pt>
                <c:pt idx="8">
                  <c:v>22</c:v>
                </c:pt>
                <c:pt idx="9">
                  <c:v>69</c:v>
                </c:pt>
                <c:pt idx="10">
                  <c:v>172</c:v>
                </c:pt>
                <c:pt idx="11">
                  <c:v>18</c:v>
                </c:pt>
                <c:pt idx="12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CF-458E-B467-68E49605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CF-458E-B467-68E49605C1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93</c:v>
                      </c:pt>
                      <c:pt idx="1">
                        <c:v>98</c:v>
                      </c:pt>
                      <c:pt idx="2">
                        <c:v>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6</c:v>
                      </c:pt>
                      <c:pt idx="9">
                        <c:v>6</c:v>
                      </c:pt>
                      <c:pt idx="10">
                        <c:v>20</c:v>
                      </c:pt>
                      <c:pt idx="11">
                        <c:v>10</c:v>
                      </c:pt>
                      <c:pt idx="12">
                        <c:v>259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CF-458E-B467-68E49605C1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CF-458E-B467-68E49605C1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CF-458E-B467-68E49605C1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CF-458E-B467-68E49605C1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CF-458E-B467-68E49605C1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CF-458E-B467-68E49605C1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CF-458E-B467-68E49605C1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CF-458E-B467-68E49605C1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CF-458E-B467-68E49605C1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CF-458E-B467-68E49605C1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CF-458E-B467-68E49605C1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CF-458E-B467-68E49605C1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CF-458E-B467-68E49605C1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CF-458E-B467-68E49605C1DD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-0.546875</c:v>
                </c:pt>
                <c:pt idx="1">
                  <c:v>-0.88888888888888884</c:v>
                </c:pt>
                <c:pt idx="2">
                  <c:v>-9.5652173913043481E-2</c:v>
                </c:pt>
                <c:pt idx="3">
                  <c:v>-0.640625</c:v>
                </c:pt>
                <c:pt idx="4">
                  <c:v>7.6666666666666661</c:v>
                </c:pt>
                <c:pt idx="5">
                  <c:v>0</c:v>
                </c:pt>
                <c:pt idx="6">
                  <c:v>9</c:v>
                </c:pt>
                <c:pt idx="7">
                  <c:v>-0.73913043478260865</c:v>
                </c:pt>
                <c:pt idx="8">
                  <c:v>-8.333333333333337E-2</c:v>
                </c:pt>
                <c:pt idx="9">
                  <c:v>-0.43442622950819676</c:v>
                </c:pt>
                <c:pt idx="10">
                  <c:v>0.89010989010989006</c:v>
                </c:pt>
                <c:pt idx="11">
                  <c:v>-0.88749999999999996</c:v>
                </c:pt>
                <c:pt idx="12">
                  <c:v>-0.40514469453376201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CF-458E-B467-68E49605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9A-40F9-9CD9-AF5175A1B095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A-40F9-9CD9-AF5175A1B095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9A-40F9-9CD9-AF5175A1B09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A-40F9-9CD9-AF5175A1B095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9A-40F9-9CD9-AF5175A1B0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9A-40F9-9CD9-AF5175A1B09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9A-40F9-9CD9-AF5175A1B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9A-40F9-9CD9-AF5175A1B0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9A-40F9-9CD9-AF5175A1B0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9A-40F9-9CD9-AF5175A1B0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9A-40F9-9CD9-AF5175A1B0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9A-40F9-9CD9-AF5175A1B0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9A-40F9-9CD9-AF5175A1B0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9A-40F9-9CD9-AF5175A1B0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9A-40F9-9CD9-AF5175A1B0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9A-40F9-9CD9-AF5175A1B0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9A-40F9-9CD9-AF5175A1B0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9A-40F9-9CD9-AF5175A1B0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9A-40F9-9CD9-AF5175A1B0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9A-40F9-9CD9-AF5175A1B0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9A-40F9-9CD9-AF5175A1B0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9A-40F9-9CD9-AF5175A1B095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0">
                  <c:v>-7.7144002137322976E-2</c:v>
                </c:pt>
                <c:pt idx="11">
                  <c:v>-1.6217433741271825E-2</c:v>
                </c:pt>
                <c:pt idx="12">
                  <c:v>1.4379514116875658E-3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9A-40F9-9CD9-AF5175A1B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F-419A-A2CA-0B1919C0B7AA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F-419A-A2CA-0B1919C0B7AA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1F-419A-A2CA-0B1919C0B7A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F-419A-A2CA-0B1919C0B7AA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1F-419A-A2CA-0B1919C0B7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1F-419A-A2CA-0B1919C0B7A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1F-419A-A2CA-0B1919C0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1F-419A-A2CA-0B1919C0B7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1F-419A-A2CA-0B1919C0B7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1F-419A-A2CA-0B1919C0B7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1F-419A-A2CA-0B1919C0B7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1F-419A-A2CA-0B1919C0B7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1F-419A-A2CA-0B1919C0B7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1F-419A-A2CA-0B1919C0B7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1F-419A-A2CA-0B1919C0B7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1F-419A-A2CA-0B1919C0B7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1F-419A-A2CA-0B1919C0B7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1F-419A-A2CA-0B1919C0B7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1F-419A-A2CA-0B1919C0B7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1F-419A-A2CA-0B1919C0B7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1F-419A-A2CA-0B1919C0B7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1F-419A-A2CA-0B1919C0B7AA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0">
                  <c:v>-7.7144002137322976E-2</c:v>
                </c:pt>
                <c:pt idx="11">
                  <c:v>-1.6217433741271825E-2</c:v>
                </c:pt>
                <c:pt idx="12">
                  <c:v>1.4379514116875658E-3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1F-419A-A2CA-0B1919C0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CC-4D9F-982F-AB16B1733270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12972</c:v>
                </c:pt>
                <c:pt idx="1">
                  <c:v>12909</c:v>
                </c:pt>
                <c:pt idx="2">
                  <c:v>14183</c:v>
                </c:pt>
                <c:pt idx="3">
                  <c:v>11501</c:v>
                </c:pt>
                <c:pt idx="4">
                  <c:v>11901</c:v>
                </c:pt>
                <c:pt idx="5">
                  <c:v>9518</c:v>
                </c:pt>
                <c:pt idx="6">
                  <c:v>8538</c:v>
                </c:pt>
                <c:pt idx="7">
                  <c:v>0</c:v>
                </c:pt>
                <c:pt idx="8">
                  <c:v>9670</c:v>
                </c:pt>
                <c:pt idx="9">
                  <c:v>9853</c:v>
                </c:pt>
                <c:pt idx="10">
                  <c:v>11701</c:v>
                </c:pt>
                <c:pt idx="11">
                  <c:v>10315</c:v>
                </c:pt>
                <c:pt idx="12">
                  <c:v>134451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C-4D9F-982F-AB16B1733270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CC-4D9F-982F-AB16B173327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13093</c:v>
                </c:pt>
                <c:pt idx="1">
                  <c:v>13468</c:v>
                </c:pt>
                <c:pt idx="2">
                  <c:v>13753</c:v>
                </c:pt>
                <c:pt idx="3">
                  <c:v>12269</c:v>
                </c:pt>
                <c:pt idx="4">
                  <c:v>11514</c:v>
                </c:pt>
                <c:pt idx="5">
                  <c:v>9062</c:v>
                </c:pt>
                <c:pt idx="6">
                  <c:v>8860</c:v>
                </c:pt>
                <c:pt idx="7">
                  <c:v>8826</c:v>
                </c:pt>
                <c:pt idx="8">
                  <c:v>10217</c:v>
                </c:pt>
                <c:pt idx="9">
                  <c:v>10893</c:v>
                </c:pt>
                <c:pt idx="10">
                  <c:v>13338</c:v>
                </c:pt>
                <c:pt idx="11">
                  <c:v>11641</c:v>
                </c:pt>
                <c:pt idx="12">
                  <c:v>136934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CC-4D9F-982F-AB16B1733270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CC-4D9F-982F-AB16B173327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CC-4D9F-982F-AB16B173327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12738</c:v>
                </c:pt>
                <c:pt idx="1">
                  <c:v>11624</c:v>
                </c:pt>
                <c:pt idx="2">
                  <c:v>12541</c:v>
                </c:pt>
                <c:pt idx="3">
                  <c:v>10741</c:v>
                </c:pt>
                <c:pt idx="4">
                  <c:v>11973</c:v>
                </c:pt>
                <c:pt idx="5">
                  <c:v>10628</c:v>
                </c:pt>
                <c:pt idx="6">
                  <c:v>8921</c:v>
                </c:pt>
                <c:pt idx="7">
                  <c:v>11198</c:v>
                </c:pt>
                <c:pt idx="8">
                  <c:v>9735</c:v>
                </c:pt>
                <c:pt idx="9">
                  <c:v>12858</c:v>
                </c:pt>
                <c:pt idx="10">
                  <c:v>12212</c:v>
                </c:pt>
                <c:pt idx="11">
                  <c:v>11339</c:v>
                </c:pt>
                <c:pt idx="12">
                  <c:v>136508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C-4D9F-982F-AB16B173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CC-4D9F-982F-AB16B17332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11286</c:v>
                      </c:pt>
                      <c:pt idx="1">
                        <c:v>11308</c:v>
                      </c:pt>
                      <c:pt idx="2">
                        <c:v>4549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CC-4D9F-982F-AB16B173327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CC-4D9F-982F-AB16B173327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CC-4D9F-982F-AB16B173327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CC-4D9F-982F-AB16B173327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CC-4D9F-982F-AB16B173327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CC-4D9F-982F-AB16B173327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CC-4D9F-982F-AB16B173327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CC-4D9F-982F-AB16B173327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CC-4D9F-982F-AB16B173327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CC-4D9F-982F-AB16B173327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CC-4D9F-982F-AB16B173327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CC-4D9F-982F-AB16B173327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CC-4D9F-982F-AB16B173327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CC-4D9F-982F-AB16B1733270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-2.711372489116326E-2</c:v>
                </c:pt>
                <c:pt idx="1">
                  <c:v>-0.13691713691713692</c:v>
                </c:pt>
                <c:pt idx="2">
                  <c:v>-8.8126227005017044E-2</c:v>
                </c:pt>
                <c:pt idx="3">
                  <c:v>-0.12454152742684821</c:v>
                </c:pt>
                <c:pt idx="4">
                  <c:v>3.9864512767066262E-2</c:v>
                </c:pt>
                <c:pt idx="5">
                  <c:v>0.17280953431913493</c:v>
                </c:pt>
                <c:pt idx="6">
                  <c:v>6.884875846501215E-3</c:v>
                </c:pt>
                <c:pt idx="7">
                  <c:v>0.26875141627011101</c:v>
                </c:pt>
                <c:pt idx="8">
                  <c:v>-4.7176274836057575E-2</c:v>
                </c:pt>
                <c:pt idx="9">
                  <c:v>0.18039107683833655</c:v>
                </c:pt>
                <c:pt idx="10">
                  <c:v>-8.4420452841505456E-2</c:v>
                </c:pt>
                <c:pt idx="11">
                  <c:v>-2.5942788420238783E-2</c:v>
                </c:pt>
                <c:pt idx="12">
                  <c:v>-3.1109877751325232E-3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CC-4D9F-982F-AB16B173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B2-46FE-8463-CAF74EE2B6B9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1381</c:v>
                </c:pt>
                <c:pt idx="1">
                  <c:v>1342</c:v>
                </c:pt>
                <c:pt idx="2">
                  <c:v>1420</c:v>
                </c:pt>
                <c:pt idx="3">
                  <c:v>1202</c:v>
                </c:pt>
                <c:pt idx="4">
                  <c:v>892</c:v>
                </c:pt>
                <c:pt idx="5">
                  <c:v>855</c:v>
                </c:pt>
                <c:pt idx="6">
                  <c:v>1056</c:v>
                </c:pt>
                <c:pt idx="7">
                  <c:v>0</c:v>
                </c:pt>
                <c:pt idx="8">
                  <c:v>936</c:v>
                </c:pt>
                <c:pt idx="9">
                  <c:v>1254</c:v>
                </c:pt>
                <c:pt idx="10">
                  <c:v>1515</c:v>
                </c:pt>
                <c:pt idx="11">
                  <c:v>1549</c:v>
                </c:pt>
                <c:pt idx="12">
                  <c:v>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2-46FE-8463-CAF74EE2B6B9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B2-46FE-8463-CAF74EE2B6B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1488</c:v>
                </c:pt>
                <c:pt idx="1">
                  <c:v>1670</c:v>
                </c:pt>
                <c:pt idx="2">
                  <c:v>1539</c:v>
                </c:pt>
                <c:pt idx="3">
                  <c:v>1170</c:v>
                </c:pt>
                <c:pt idx="4">
                  <c:v>999</c:v>
                </c:pt>
                <c:pt idx="5">
                  <c:v>1053</c:v>
                </c:pt>
                <c:pt idx="6">
                  <c:v>1280</c:v>
                </c:pt>
                <c:pt idx="7">
                  <c:v>433</c:v>
                </c:pt>
                <c:pt idx="8">
                  <c:v>1128</c:v>
                </c:pt>
                <c:pt idx="9">
                  <c:v>1294</c:v>
                </c:pt>
                <c:pt idx="10">
                  <c:v>1634</c:v>
                </c:pt>
                <c:pt idx="11">
                  <c:v>1678</c:v>
                </c:pt>
                <c:pt idx="12">
                  <c:v>15366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B2-46FE-8463-CAF74EE2B6B9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B2-46FE-8463-CAF74EE2B6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B2-46FE-8463-CAF74EE2B6B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1517</c:v>
                </c:pt>
                <c:pt idx="1">
                  <c:v>1487</c:v>
                </c:pt>
                <c:pt idx="2">
                  <c:v>1553</c:v>
                </c:pt>
                <c:pt idx="3">
                  <c:v>1238</c:v>
                </c:pt>
                <c:pt idx="4">
                  <c:v>1438</c:v>
                </c:pt>
                <c:pt idx="5">
                  <c:v>1030</c:v>
                </c:pt>
                <c:pt idx="6">
                  <c:v>1074</c:v>
                </c:pt>
                <c:pt idx="7">
                  <c:v>563</c:v>
                </c:pt>
                <c:pt idx="8">
                  <c:v>1167</c:v>
                </c:pt>
                <c:pt idx="9">
                  <c:v>1575</c:v>
                </c:pt>
                <c:pt idx="10">
                  <c:v>1605</c:v>
                </c:pt>
                <c:pt idx="11">
                  <c:v>1764</c:v>
                </c:pt>
                <c:pt idx="12">
                  <c:v>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B2-46FE-8463-CAF74EE2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B2-46FE-8463-CAF74EE2B6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2317</c:v>
                      </c:pt>
                      <c:pt idx="1">
                        <c:v>3034</c:v>
                      </c:pt>
                      <c:pt idx="2">
                        <c:v>1165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B2-46FE-8463-CAF74EE2B6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B2-46FE-8463-CAF74EE2B6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B2-46FE-8463-CAF74EE2B6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B2-46FE-8463-CAF74EE2B6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B2-46FE-8463-CAF74EE2B6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B2-46FE-8463-CAF74EE2B6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B2-46FE-8463-CAF74EE2B6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B2-46FE-8463-CAF74EE2B6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B2-46FE-8463-CAF74EE2B6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B2-46FE-8463-CAF74EE2B6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B2-46FE-8463-CAF74EE2B6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B2-46FE-8463-CAF74EE2B6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B2-46FE-8463-CAF74EE2B6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B2-46FE-8463-CAF74EE2B6B9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1.9489247311827995E-2</c:v>
                </c:pt>
                <c:pt idx="1">
                  <c:v>-0.1095808383233533</c:v>
                </c:pt>
                <c:pt idx="2">
                  <c:v>9.0968161143600845E-3</c:v>
                </c:pt>
                <c:pt idx="3">
                  <c:v>5.8119658119658135E-2</c:v>
                </c:pt>
                <c:pt idx="4">
                  <c:v>0.43943943943943942</c:v>
                </c:pt>
                <c:pt idx="5">
                  <c:v>-2.1842355175688555E-2</c:v>
                </c:pt>
                <c:pt idx="6">
                  <c:v>-0.16093749999999996</c:v>
                </c:pt>
                <c:pt idx="7">
                  <c:v>0.30023094688221708</c:v>
                </c:pt>
                <c:pt idx="8">
                  <c:v>3.4574468085106336E-2</c:v>
                </c:pt>
                <c:pt idx="9">
                  <c:v>0.21715610510046357</c:v>
                </c:pt>
                <c:pt idx="10">
                  <c:v>-1.7747858017135854E-2</c:v>
                </c:pt>
                <c:pt idx="11">
                  <c:v>5.1251489868891609E-2</c:v>
                </c:pt>
                <c:pt idx="12">
                  <c:v>4.1975790706755278E-2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B2-46FE-8463-CAF74EE2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C-4979-A9D5-6FC43003D539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C-4979-A9D5-6FC43003D539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BC-4979-A9D5-6FC43003D53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BC-4979-A9D5-6FC43003D539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BC-4979-A9D5-6FC43003D5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BC-4979-A9D5-6FC43003D53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BC-4979-A9D5-6FC43003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BC-4979-A9D5-6FC43003D5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BC-4979-A9D5-6FC43003D5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BC-4979-A9D5-6FC43003D5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BC-4979-A9D5-6FC43003D5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BC-4979-A9D5-6FC43003D5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BC-4979-A9D5-6FC43003D5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BC-4979-A9D5-6FC43003D5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BC-4979-A9D5-6FC43003D5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BC-4979-A9D5-6FC43003D5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BC-4979-A9D5-6FC43003D5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BC-4979-A9D5-6FC43003D5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BC-4979-A9D5-6FC43003D5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BC-4979-A9D5-6FC43003D5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BC-4979-A9D5-6FC43003D5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BC-4979-A9D5-6FC43003D539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BC-4979-A9D5-6FC43003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A-40B6-93C4-50838BECA171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2348</c:v>
                </c:pt>
                <c:pt idx="1">
                  <c:v>2169</c:v>
                </c:pt>
                <c:pt idx="2">
                  <c:v>2238</c:v>
                </c:pt>
                <c:pt idx="3">
                  <c:v>1649</c:v>
                </c:pt>
                <c:pt idx="4">
                  <c:v>1462</c:v>
                </c:pt>
                <c:pt idx="5">
                  <c:v>897</c:v>
                </c:pt>
                <c:pt idx="6">
                  <c:v>1154</c:v>
                </c:pt>
                <c:pt idx="7">
                  <c:v>1273</c:v>
                </c:pt>
                <c:pt idx="8">
                  <c:v>1139</c:v>
                </c:pt>
                <c:pt idx="9">
                  <c:v>1594</c:v>
                </c:pt>
                <c:pt idx="10">
                  <c:v>2509</c:v>
                </c:pt>
                <c:pt idx="11">
                  <c:v>2003</c:v>
                </c:pt>
                <c:pt idx="12">
                  <c:v>20435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A-40B6-93C4-50838BECA171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EA-40B6-93C4-50838BECA1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3040</c:v>
                </c:pt>
                <c:pt idx="1">
                  <c:v>2636</c:v>
                </c:pt>
                <c:pt idx="2">
                  <c:v>2536</c:v>
                </c:pt>
                <c:pt idx="3">
                  <c:v>1778</c:v>
                </c:pt>
                <c:pt idx="4">
                  <c:v>1356</c:v>
                </c:pt>
                <c:pt idx="5">
                  <c:v>956</c:v>
                </c:pt>
                <c:pt idx="6">
                  <c:v>1146</c:v>
                </c:pt>
                <c:pt idx="7">
                  <c:v>1181</c:v>
                </c:pt>
                <c:pt idx="8">
                  <c:v>995</c:v>
                </c:pt>
                <c:pt idx="9">
                  <c:v>1757</c:v>
                </c:pt>
                <c:pt idx="10">
                  <c:v>2180</c:v>
                </c:pt>
                <c:pt idx="11">
                  <c:v>2006</c:v>
                </c:pt>
                <c:pt idx="12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EA-40B6-93C4-50838BECA171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A-40B6-93C4-50838BECA1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A-40B6-93C4-50838BECA1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2659</c:v>
                </c:pt>
                <c:pt idx="1">
                  <c:v>2434</c:v>
                </c:pt>
                <c:pt idx="2">
                  <c:v>2579</c:v>
                </c:pt>
                <c:pt idx="3">
                  <c:v>1473</c:v>
                </c:pt>
                <c:pt idx="4">
                  <c:v>1481</c:v>
                </c:pt>
                <c:pt idx="5">
                  <c:v>1002</c:v>
                </c:pt>
                <c:pt idx="6">
                  <c:v>1191</c:v>
                </c:pt>
                <c:pt idx="7">
                  <c:v>1169</c:v>
                </c:pt>
                <c:pt idx="8">
                  <c:v>1160</c:v>
                </c:pt>
                <c:pt idx="9">
                  <c:v>1765</c:v>
                </c:pt>
                <c:pt idx="10">
                  <c:v>2183</c:v>
                </c:pt>
                <c:pt idx="11">
                  <c:v>1924</c:v>
                </c:pt>
                <c:pt idx="12">
                  <c:v>21020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EA-40B6-93C4-50838BEC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EEA-40B6-93C4-50838BECA1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2138</c:v>
                      </c:pt>
                      <c:pt idx="1">
                        <c:v>2298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322</c:v>
                      </c:pt>
                      <c:pt idx="9">
                        <c:v>413</c:v>
                      </c:pt>
                      <c:pt idx="10">
                        <c:v>507</c:v>
                      </c:pt>
                      <c:pt idx="11">
                        <c:v>655</c:v>
                      </c:pt>
                      <c:pt idx="12">
                        <c:v>8198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EEA-40B6-93C4-50838BECA1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EEA-40B6-93C4-50838BECA1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EA-40B6-93C4-50838BECA1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EA-40B6-93C4-50838BECA1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EA-40B6-93C4-50838BECA1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EA-40B6-93C4-50838BECA1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EA-40B6-93C4-50838BECA1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EA-40B6-93C4-50838BECA1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EEA-40B6-93C4-50838BECA1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EEA-40B6-93C4-50838BECA1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EEA-40B6-93C4-50838BECA1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EEA-40B6-93C4-50838BECA1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EEA-40B6-93C4-50838BECA1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EEA-40B6-93C4-50838BECA171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-0.12532894736842104</c:v>
                </c:pt>
                <c:pt idx="1">
                  <c:v>-7.6631259484066794E-2</c:v>
                </c:pt>
                <c:pt idx="2">
                  <c:v>1.6955835962145116E-2</c:v>
                </c:pt>
                <c:pt idx="3">
                  <c:v>-0.17154105736782899</c:v>
                </c:pt>
                <c:pt idx="4">
                  <c:v>9.2182890855457167E-2</c:v>
                </c:pt>
                <c:pt idx="5">
                  <c:v>4.8117154811715412E-2</c:v>
                </c:pt>
                <c:pt idx="6">
                  <c:v>3.9267015706806241E-2</c:v>
                </c:pt>
                <c:pt idx="7">
                  <c:v>-1.0160880609652811E-2</c:v>
                </c:pt>
                <c:pt idx="8">
                  <c:v>0.16582914572864316</c:v>
                </c:pt>
                <c:pt idx="9">
                  <c:v>4.5532157085941272E-3</c:v>
                </c:pt>
                <c:pt idx="10">
                  <c:v>1.3761467889907841E-3</c:v>
                </c:pt>
                <c:pt idx="11">
                  <c:v>-4.0877367896311023E-2</c:v>
                </c:pt>
                <c:pt idx="12">
                  <c:v>-2.5362822831177301E-2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EA-40B6-93C4-50838BEC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3-4808-9710-090DB44949D9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3-4808-9710-090DB44949D9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33-4808-9710-090DB44949D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3-4808-9710-090DB44949D9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33-4808-9710-090DB44949D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33-4808-9710-090DB44949D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33-4808-9710-090DB449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33-4808-9710-090DB44949D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33-4808-9710-090DB44949D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33-4808-9710-090DB44949D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33-4808-9710-090DB44949D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33-4808-9710-090DB44949D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33-4808-9710-090DB44949D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33-4808-9710-090DB44949D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33-4808-9710-090DB44949D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33-4808-9710-090DB44949D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33-4808-9710-090DB44949D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33-4808-9710-090DB44949D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33-4808-9710-090DB44949D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33-4808-9710-090DB44949D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33-4808-9710-090DB44949D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33-4808-9710-090DB44949D9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0">
                  <c:v>4.5006836634681413E-2</c:v>
                </c:pt>
                <c:pt idx="11">
                  <c:v>-3.795567954557022E-2</c:v>
                </c:pt>
                <c:pt idx="12">
                  <c:v>4.1531386946271898E-2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33-4808-9710-090DB449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40-49DF-87E2-3B11940C8484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1.8540433925049309</c:v>
                </c:pt>
                <c:pt idx="1">
                  <c:v>1.8500483714930667</c:v>
                </c:pt>
                <c:pt idx="2">
                  <c:v>1.8848289973691903</c:v>
                </c:pt>
                <c:pt idx="3">
                  <c:v>1.7696677080374894</c:v>
                </c:pt>
                <c:pt idx="4">
                  <c:v>2.0239369191776966</c:v>
                </c:pt>
                <c:pt idx="5">
                  <c:v>1.9933008526187577</c:v>
                </c:pt>
                <c:pt idx="6">
                  <c:v>1.9799121155053359</c:v>
                </c:pt>
                <c:pt idx="7">
                  <c:v>2.120403321470937</c:v>
                </c:pt>
                <c:pt idx="8">
                  <c:v>1.8982850384387937</c:v>
                </c:pt>
                <c:pt idx="9">
                  <c:v>1.9529203539823008</c:v>
                </c:pt>
                <c:pt idx="10">
                  <c:v>1.8118126272912423</c:v>
                </c:pt>
                <c:pt idx="11">
                  <c:v>1.8590240123934934</c:v>
                </c:pt>
                <c:pt idx="12">
                  <c:v>1.9201526960394464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0-49DF-87E2-3B11940C8484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40-49DF-87E2-3B11940C84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1.7593017914561322</c:v>
                </c:pt>
                <c:pt idx="1">
                  <c:v>2.2994923857868019</c:v>
                </c:pt>
                <c:pt idx="2">
                  <c:v>1.9806231003039514</c:v>
                </c:pt>
                <c:pt idx="3">
                  <c:v>1.8177655677655677</c:v>
                </c:pt>
                <c:pt idx="4">
                  <c:v>1.8523102310231023</c:v>
                </c:pt>
                <c:pt idx="5">
                  <c:v>2.0435505319148937</c:v>
                </c:pt>
                <c:pt idx="6">
                  <c:v>1.9556135770234986</c:v>
                </c:pt>
                <c:pt idx="7">
                  <c:v>2.7328288707799766</c:v>
                </c:pt>
                <c:pt idx="8">
                  <c:v>1.8101173020527859</c:v>
                </c:pt>
                <c:pt idx="9">
                  <c:v>1.8134092346616066</c:v>
                </c:pt>
                <c:pt idx="10">
                  <c:v>2.2344701583434836</c:v>
                </c:pt>
                <c:pt idx="11">
                  <c:v>1.9500310366232154</c:v>
                </c:pt>
                <c:pt idx="12">
                  <c:v>1.9837804639736467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40-49DF-87E2-3B11940C8484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40-49DF-87E2-3B11940C84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40-49DF-87E2-3B11940C84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1.8163650075414781</c:v>
                </c:pt>
                <c:pt idx="1">
                  <c:v>2.1857954545454548</c:v>
                </c:pt>
                <c:pt idx="2">
                  <c:v>1.7477379659790084</c:v>
                </c:pt>
                <c:pt idx="3">
                  <c:v>2.1689594356261024</c:v>
                </c:pt>
                <c:pt idx="4">
                  <c:v>2.14046061984646</c:v>
                </c:pt>
                <c:pt idx="5">
                  <c:v>2.3801732435033687</c:v>
                </c:pt>
                <c:pt idx="6">
                  <c:v>2.6169255928045789</c:v>
                </c:pt>
                <c:pt idx="7">
                  <c:v>2.4528493894165537</c:v>
                </c:pt>
                <c:pt idx="8">
                  <c:v>2.0371862410907964</c:v>
                </c:pt>
                <c:pt idx="9">
                  <c:v>1.82603550295858</c:v>
                </c:pt>
                <c:pt idx="10">
                  <c:v>1.8588912886969042</c:v>
                </c:pt>
                <c:pt idx="11">
                  <c:v>1.8989990900818927</c:v>
                </c:pt>
                <c:pt idx="12">
                  <c:v>2.0788696752425135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40-49DF-87E2-3B11940C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40-49DF-87E2-3B11940C84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1.9042170644001308</c:v>
                      </c:pt>
                      <c:pt idx="1">
                        <c:v>1.7546553413917021</c:v>
                      </c:pt>
                      <c:pt idx="2">
                        <c:v>1.6356821589205397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2.3508196721311476</c:v>
                      </c:pt>
                      <c:pt idx="8">
                        <c:v>2.1324549237170598</c:v>
                      </c:pt>
                      <c:pt idx="9">
                        <c:v>2.0562546262028127</c:v>
                      </c:pt>
                      <c:pt idx="10">
                        <c:v>1.9450636942675159</c:v>
                      </c:pt>
                      <c:pt idx="11">
                        <c:v>2.1720807726075506</c:v>
                      </c:pt>
                      <c:pt idx="12">
                        <c:v>1.9846470698371093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40-49DF-87E2-3B11940C84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40-49DF-87E2-3B11940C84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40-49DF-87E2-3B11940C84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40-49DF-87E2-3B11940C84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40-49DF-87E2-3B11940C84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40-49DF-87E2-3B11940C84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40-49DF-87E2-3B11940C84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40-49DF-87E2-3B11940C84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40-49DF-87E2-3B11940C84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40-49DF-87E2-3B11940C84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40-49DF-87E2-3B11940C84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40-49DF-87E2-3B11940C84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40-49DF-87E2-3B11940C84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40-49DF-87E2-3B11940C8484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5.7063216085345925E-2</c:v>
                </c:pt>
                <c:pt idx="1">
                  <c:v>-0.11369693124134717</c:v>
                </c:pt>
                <c:pt idx="2">
                  <c:v>-0.23288513432494296</c:v>
                </c:pt>
                <c:pt idx="3">
                  <c:v>0.35119386786053464</c:v>
                </c:pt>
                <c:pt idx="4">
                  <c:v>0.28815038882335764</c:v>
                </c:pt>
                <c:pt idx="5">
                  <c:v>0.33662271158847501</c:v>
                </c:pt>
                <c:pt idx="6">
                  <c:v>0.66131201578108034</c:v>
                </c:pt>
                <c:pt idx="7">
                  <c:v>-0.27997948136342288</c:v>
                </c:pt>
                <c:pt idx="8">
                  <c:v>0.22706893903801051</c:v>
                </c:pt>
                <c:pt idx="9">
                  <c:v>1.2626268296973331E-2</c:v>
                </c:pt>
                <c:pt idx="10">
                  <c:v>-0.37557886964657938</c:v>
                </c:pt>
                <c:pt idx="11">
                  <c:v>-5.1031946541322704E-2</c:v>
                </c:pt>
                <c:pt idx="12">
                  <c:v>9.5089211268866825E-2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40-49DF-87E2-3B11940C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72-4956-A4AA-EF4672080068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2.1779062299293512</c:v>
                </c:pt>
                <c:pt idx="1">
                  <c:v>1.910030627871363</c:v>
                </c:pt>
                <c:pt idx="2">
                  <c:v>1.9119541875447388</c:v>
                </c:pt>
                <c:pt idx="3">
                  <c:v>1.8283518360375748</c:v>
                </c:pt>
                <c:pt idx="4">
                  <c:v>2.3117593436645398</c:v>
                </c:pt>
                <c:pt idx="5">
                  <c:v>2.1816707218167073</c:v>
                </c:pt>
                <c:pt idx="6">
                  <c:v>2.1775417298937785</c:v>
                </c:pt>
                <c:pt idx="7">
                  <c:v>2.29901707190895</c:v>
                </c:pt>
                <c:pt idx="8">
                  <c:v>1.996734693877551</c:v>
                </c:pt>
                <c:pt idx="9">
                  <c:v>2.0656192236598891</c:v>
                </c:pt>
                <c:pt idx="10">
                  <c:v>1.8906950672645739</c:v>
                </c:pt>
                <c:pt idx="11">
                  <c:v>2.0252631578947367</c:v>
                </c:pt>
                <c:pt idx="12">
                  <c:v>2.0556463538018521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2-4956-A4AA-EF4672080068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72-4956-A4AA-EF46720800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1.8096885813148789</c:v>
                </c:pt>
                <c:pt idx="1">
                  <c:v>2.0161987041036715</c:v>
                </c:pt>
                <c:pt idx="2">
                  <c:v>2.1184280403611258</c:v>
                </c:pt>
                <c:pt idx="3">
                  <c:v>1.8955807587016034</c:v>
                </c:pt>
                <c:pt idx="4">
                  <c:v>2.032228778937812</c:v>
                </c:pt>
                <c:pt idx="5">
                  <c:v>2.174083769633508</c:v>
                </c:pt>
                <c:pt idx="6">
                  <c:v>2.2250136537411249</c:v>
                </c:pt>
                <c:pt idx="7">
                  <c:v>2.3365758754863815</c:v>
                </c:pt>
                <c:pt idx="8">
                  <c:v>2.0187553282182438</c:v>
                </c:pt>
                <c:pt idx="9">
                  <c:v>2.0150204824761038</c:v>
                </c:pt>
                <c:pt idx="10">
                  <c:v>2.0650684931506849</c:v>
                </c:pt>
                <c:pt idx="11">
                  <c:v>2.1170091324200913</c:v>
                </c:pt>
                <c:pt idx="12">
                  <c:v>2.0637738055462744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72-4956-A4AA-EF4672080068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72-4956-A4AA-EF46720800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72-4956-A4AA-EF46720800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1.9697488584474885</c:v>
                </c:pt>
                <c:pt idx="1">
                  <c:v>1.8417213712618528</c:v>
                </c:pt>
                <c:pt idx="2">
                  <c:v>1.8521017125064867</c:v>
                </c:pt>
                <c:pt idx="3">
                  <c:v>2.4029925187032419</c:v>
                </c:pt>
                <c:pt idx="4">
                  <c:v>2.077142857142857</c:v>
                </c:pt>
                <c:pt idx="5">
                  <c:v>2.0606205250596661</c:v>
                </c:pt>
                <c:pt idx="6">
                  <c:v>2.6652334152334154</c:v>
                </c:pt>
                <c:pt idx="7">
                  <c:v>2.6602086438152011</c:v>
                </c:pt>
                <c:pt idx="8">
                  <c:v>2.2105751391465676</c:v>
                </c:pt>
                <c:pt idx="9">
                  <c:v>2.1529038112522687</c:v>
                </c:pt>
                <c:pt idx="10">
                  <c:v>2.0106382978723403</c:v>
                </c:pt>
                <c:pt idx="11">
                  <c:v>2.1468253968253967</c:v>
                </c:pt>
                <c:pt idx="12">
                  <c:v>2.161943504890758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72-4956-A4AA-EF467208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72-4956-A4AA-EF46720800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2.4701986754966887</c:v>
                      </c:pt>
                      <c:pt idx="1">
                        <c:v>2.0367700072098054</c:v>
                      </c:pt>
                      <c:pt idx="2">
                        <c:v>1.8451612903225807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2.4185218165627784</c:v>
                      </c:pt>
                      <c:pt idx="8">
                        <c:v>2.3158584534731324</c:v>
                      </c:pt>
                      <c:pt idx="9">
                        <c:v>2.404040404040404</c:v>
                      </c:pt>
                      <c:pt idx="10">
                        <c:v>2.1905737704918034</c:v>
                      </c:pt>
                      <c:pt idx="11">
                        <c:v>1.8355795148247978</c:v>
                      </c:pt>
                      <c:pt idx="12">
                        <c:v>2.2143343779806512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72-4956-A4AA-EF46720800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72-4956-A4AA-EF46720800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72-4956-A4AA-EF46720800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72-4956-A4AA-EF46720800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72-4956-A4AA-EF46720800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72-4956-A4AA-EF46720800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72-4956-A4AA-EF46720800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72-4956-A4AA-EF46720800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72-4956-A4AA-EF46720800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72-4956-A4AA-EF46720800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72-4956-A4AA-EF46720800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72-4956-A4AA-EF46720800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72-4956-A4AA-EF46720800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72-4956-A4AA-EF4672080068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0.16006027713260962</c:v>
                </c:pt>
                <c:pt idx="1">
                  <c:v>-0.17447733284181877</c:v>
                </c:pt>
                <c:pt idx="2">
                  <c:v>-0.26632632785463906</c:v>
                </c:pt>
                <c:pt idx="3">
                  <c:v>0.50741176000163857</c:v>
                </c:pt>
                <c:pt idx="4">
                  <c:v>4.4914078205045005E-2</c:v>
                </c:pt>
                <c:pt idx="5">
                  <c:v>-0.11346324457384194</c:v>
                </c:pt>
                <c:pt idx="6">
                  <c:v>0.44021976149229047</c:v>
                </c:pt>
                <c:pt idx="7">
                  <c:v>0.3236327683288196</c:v>
                </c:pt>
                <c:pt idx="8">
                  <c:v>0.19181981092832379</c:v>
                </c:pt>
                <c:pt idx="9">
                  <c:v>0.13788332877616494</c:v>
                </c:pt>
                <c:pt idx="10">
                  <c:v>-5.4430195278344584E-2</c:v>
                </c:pt>
                <c:pt idx="11">
                  <c:v>2.9816264405305493E-2</c:v>
                </c:pt>
                <c:pt idx="12">
                  <c:v>9.8169699344483607E-2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72-4956-A4AA-EF467208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84-42B5-9E29-B6B79104DF68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1.5144781144781145</c:v>
                </c:pt>
                <c:pt idx="1">
                  <c:v>1.5296523517382412</c:v>
                </c:pt>
                <c:pt idx="2">
                  <c:v>1.7639553429027113</c:v>
                </c:pt>
                <c:pt idx="3">
                  <c:v>1.6530958439355385</c:v>
                </c:pt>
                <c:pt idx="4">
                  <c:v>1.5585851142225498</c:v>
                </c:pt>
                <c:pt idx="5">
                  <c:v>1.4254278728606358</c:v>
                </c:pt>
                <c:pt idx="6">
                  <c:v>1.6567411083540116</c:v>
                </c:pt>
                <c:pt idx="7">
                  <c:v>1.88047255038221</c:v>
                </c:pt>
                <c:pt idx="8">
                  <c:v>1.6394849785407726</c:v>
                </c:pt>
                <c:pt idx="9">
                  <c:v>1.5839636913767019</c:v>
                </c:pt>
                <c:pt idx="10">
                  <c:v>1.6020864381520119</c:v>
                </c:pt>
                <c:pt idx="11">
                  <c:v>1.6542783059636992</c:v>
                </c:pt>
                <c:pt idx="12">
                  <c:v>1.6305721889554226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4-42B5-9E29-B6B79104DF68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84-42B5-9E29-B6B79104DF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1.6598360655737705</c:v>
                </c:pt>
                <c:pt idx="1">
                  <c:v>3.9650793650793652</c:v>
                </c:pt>
                <c:pt idx="2">
                  <c:v>1.6341789052069426</c:v>
                </c:pt>
                <c:pt idx="3">
                  <c:v>1.5410292072322671</c:v>
                </c:pt>
                <c:pt idx="4">
                  <c:v>1.5757152826238661</c:v>
                </c:pt>
                <c:pt idx="5">
                  <c:v>1.6256983240223464</c:v>
                </c:pt>
                <c:pt idx="6">
                  <c:v>1.6503712871287128</c:v>
                </c:pt>
                <c:pt idx="7">
                  <c:v>6.2045454545454541</c:v>
                </c:pt>
                <c:pt idx="8">
                  <c:v>1.5297823596792668</c:v>
                </c:pt>
                <c:pt idx="9">
                  <c:v>1.3544041450777202</c:v>
                </c:pt>
                <c:pt idx="10">
                  <c:v>2.5137096774193548</c:v>
                </c:pt>
                <c:pt idx="11">
                  <c:v>1.7510204081632652</c:v>
                </c:pt>
                <c:pt idx="12">
                  <c:v>1.8225141028879346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84-42B5-9E29-B6B79104DF68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84-42B5-9E29-B6B79104DF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84-42B5-9E29-B6B79104DF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1.5177777777777777</c:v>
                </c:pt>
                <c:pt idx="1">
                  <c:v>3.3984575835475579</c:v>
                </c:pt>
                <c:pt idx="2">
                  <c:v>1.5071770334928229</c:v>
                </c:pt>
                <c:pt idx="3">
                  <c:v>1.6036144578313254</c:v>
                </c:pt>
                <c:pt idx="4">
                  <c:v>2.2342978122794634</c:v>
                </c:pt>
                <c:pt idx="5">
                  <c:v>3.0352250489236789</c:v>
                </c:pt>
                <c:pt idx="6">
                  <c:v>2.5207823960880194</c:v>
                </c:pt>
                <c:pt idx="7">
                  <c:v>2.2795765877957659</c:v>
                </c:pt>
                <c:pt idx="8">
                  <c:v>1.6881419234360411</c:v>
                </c:pt>
                <c:pt idx="9">
                  <c:v>1.4695695200395844</c:v>
                </c:pt>
                <c:pt idx="10">
                  <c:v>1.5856854838709677</c:v>
                </c:pt>
                <c:pt idx="11">
                  <c:v>1.6890756302521008</c:v>
                </c:pt>
                <c:pt idx="12">
                  <c:v>1.9460802221085702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84-42B5-9E29-B6B79104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84-42B5-9E29-B6B79104DF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1.5348460291734198</c:v>
                      </c:pt>
                      <c:pt idx="1">
                        <c:v>1.5209080047789725</c:v>
                      </c:pt>
                      <c:pt idx="2">
                        <c:v>1.453781512605042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2.2756916996047432</c:v>
                      </c:pt>
                      <c:pt idx="8">
                        <c:v>1.9263622974963182</c:v>
                      </c:pt>
                      <c:pt idx="9">
                        <c:v>1.5635062611806798</c:v>
                      </c:pt>
                      <c:pt idx="10">
                        <c:v>1.7890625</c:v>
                      </c:pt>
                      <c:pt idx="11">
                        <c:v>2.3346354166666665</c:v>
                      </c:pt>
                      <c:pt idx="12">
                        <c:v>1.7905343159834177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84-42B5-9E29-B6B79104DF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84-42B5-9E29-B6B79104DF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84-42B5-9E29-B6B79104DF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84-42B5-9E29-B6B79104DF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84-42B5-9E29-B6B79104DF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84-42B5-9E29-B6B79104DF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84-42B5-9E29-B6B79104DF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84-42B5-9E29-B6B79104DF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84-42B5-9E29-B6B79104DF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84-42B5-9E29-B6B79104DF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84-42B5-9E29-B6B79104DF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84-42B5-9E29-B6B79104DF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84-42B5-9E29-B6B79104DF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84-42B5-9E29-B6B79104DF68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-0.14205828779599283</c:v>
                </c:pt>
                <c:pt idx="1">
                  <c:v>-0.56662178153180731</c:v>
                </c:pt>
                <c:pt idx="2">
                  <c:v>-0.1270018717141197</c:v>
                </c:pt>
                <c:pt idx="3">
                  <c:v>6.2585250599058284E-2</c:v>
                </c:pt>
                <c:pt idx="4">
                  <c:v>0.65858252965559738</c:v>
                </c:pt>
                <c:pt idx="5">
                  <c:v>1.4095267249013326</c:v>
                </c:pt>
                <c:pt idx="6">
                  <c:v>0.87041110895930651</c:v>
                </c:pt>
                <c:pt idx="7">
                  <c:v>-3.9249688667496883</c:v>
                </c:pt>
                <c:pt idx="8">
                  <c:v>0.15835956375677429</c:v>
                </c:pt>
                <c:pt idx="9">
                  <c:v>0.11516537496186419</c:v>
                </c:pt>
                <c:pt idx="10">
                  <c:v>-0.92802419354838706</c:v>
                </c:pt>
                <c:pt idx="11">
                  <c:v>-6.1944777911164373E-2</c:v>
                </c:pt>
                <c:pt idx="12">
                  <c:v>0.12356611922063565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84-42B5-9E29-B6B79104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C-4D75-BA27-7E496B7AAF0B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3.7108177172061327</c:v>
                </c:pt>
                <c:pt idx="1">
                  <c:v>3.9253112033195019</c:v>
                </c:pt>
                <c:pt idx="2">
                  <c:v>4.0907059874888292</c:v>
                </c:pt>
                <c:pt idx="3">
                  <c:v>3.9248029108550635</c:v>
                </c:pt>
                <c:pt idx="4">
                  <c:v>3.8344733242134064</c:v>
                </c:pt>
                <c:pt idx="5">
                  <c:v>4.2664437012263097</c:v>
                </c:pt>
                <c:pt idx="6">
                  <c:v>2.8474870017331022</c:v>
                </c:pt>
                <c:pt idx="7">
                  <c:v>3.7085624509033779</c:v>
                </c:pt>
                <c:pt idx="8">
                  <c:v>3.6751536435469712</c:v>
                </c:pt>
                <c:pt idx="9">
                  <c:v>3.5069008782936009</c:v>
                </c:pt>
                <c:pt idx="10">
                  <c:v>3.4946193702670385</c:v>
                </c:pt>
                <c:pt idx="11">
                  <c:v>3.5267099350973541</c:v>
                </c:pt>
                <c:pt idx="12">
                  <c:v>3.714313677514069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C-4D75-BA27-7E496B7AAF0B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CC-4D75-BA27-7E496B7AAF0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3.5365131578947366</c:v>
                </c:pt>
                <c:pt idx="1">
                  <c:v>3.8524279210925645</c:v>
                </c:pt>
                <c:pt idx="2">
                  <c:v>3.9743690851735014</c:v>
                </c:pt>
                <c:pt idx="3">
                  <c:v>4.209223847019123</c:v>
                </c:pt>
                <c:pt idx="4">
                  <c:v>4.2610619469026547</c:v>
                </c:pt>
                <c:pt idx="5">
                  <c:v>4.1506276150627617</c:v>
                </c:pt>
                <c:pt idx="6">
                  <c:v>2.9659685863874348</c:v>
                </c:pt>
                <c:pt idx="7">
                  <c:v>3.8645215918712954</c:v>
                </c:pt>
                <c:pt idx="8">
                  <c:v>3.9577889447236183</c:v>
                </c:pt>
                <c:pt idx="9">
                  <c:v>3.6727376209447922</c:v>
                </c:pt>
                <c:pt idx="10">
                  <c:v>3.501834862385321</c:v>
                </c:pt>
                <c:pt idx="11">
                  <c:v>3.5074775672981056</c:v>
                </c:pt>
                <c:pt idx="12">
                  <c:v>3.7668196782120833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C-4D75-BA27-7E496B7AAF0B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CC-4D75-BA27-7E496B7AAF0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CC-4D75-BA27-7E496B7AAF0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3.5494546822113575</c:v>
                </c:pt>
                <c:pt idx="1">
                  <c:v>3.8060805258833197</c:v>
                </c:pt>
                <c:pt idx="2">
                  <c:v>3.5924777045366421</c:v>
                </c:pt>
                <c:pt idx="3">
                  <c:v>3.9579090291921251</c:v>
                </c:pt>
                <c:pt idx="4">
                  <c:v>3.9723160027008779</c:v>
                </c:pt>
                <c:pt idx="5">
                  <c:v>4.2305389221556888</c:v>
                </c:pt>
                <c:pt idx="6">
                  <c:v>3.0176322418136019</c:v>
                </c:pt>
                <c:pt idx="7">
                  <c:v>3.8751069289991444</c:v>
                </c:pt>
                <c:pt idx="8">
                  <c:v>3.7310344827586208</c:v>
                </c:pt>
                <c:pt idx="9">
                  <c:v>3.8062322946175637</c:v>
                </c:pt>
                <c:pt idx="10">
                  <c:v>3.9638112688960145</c:v>
                </c:pt>
                <c:pt idx="11">
                  <c:v>3.556133056133056</c:v>
                </c:pt>
                <c:pt idx="12">
                  <c:v>3.738534728829686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CC-4D75-BA27-7E496B7A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ACC-4D75-BA27-7E496B7AAF0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3.6379794200187092</c:v>
                      </c:pt>
                      <c:pt idx="1">
                        <c:v>3.9038294168842471</c:v>
                      </c:pt>
                      <c:pt idx="2">
                        <c:v>4.0879629629629628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2.9937694704049846</c:v>
                      </c:pt>
                      <c:pt idx="8">
                        <c:v>2.1490683229813663</c:v>
                      </c:pt>
                      <c:pt idx="9">
                        <c:v>1.9975786924939467</c:v>
                      </c:pt>
                      <c:pt idx="10">
                        <c:v>2.193293885601578</c:v>
                      </c:pt>
                      <c:pt idx="11">
                        <c:v>2.4045801526717558</c:v>
                      </c:pt>
                      <c:pt idx="12">
                        <c:v>3.3236155159795073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ACC-4D75-BA27-7E496B7AAF0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ACC-4D75-BA27-7E496B7AAF0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ACC-4D75-BA27-7E496B7AAF0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ACC-4D75-BA27-7E496B7AAF0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ACC-4D75-BA27-7E496B7AAF0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ACC-4D75-BA27-7E496B7AAF0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ACC-4D75-BA27-7E496B7AAF0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ACC-4D75-BA27-7E496B7AAF0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ACC-4D75-BA27-7E496B7AAF0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ACC-4D75-BA27-7E496B7AAF0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ACC-4D75-BA27-7E496B7AAF0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ACC-4D75-BA27-7E496B7AAF0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ACC-4D75-BA27-7E496B7AAF0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ACC-4D75-BA27-7E496B7AAF0B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1.2941524316620878E-2</c:v>
                </c:pt>
                <c:pt idx="1">
                  <c:v>-4.6347395209244802E-2</c:v>
                </c:pt>
                <c:pt idx="2">
                  <c:v>-0.38189138063685935</c:v>
                </c:pt>
                <c:pt idx="3">
                  <c:v>-0.25131481782699794</c:v>
                </c:pt>
                <c:pt idx="4">
                  <c:v>-0.28874594420177679</c:v>
                </c:pt>
                <c:pt idx="5">
                  <c:v>7.9911307092927153E-2</c:v>
                </c:pt>
                <c:pt idx="6">
                  <c:v>5.1663655426167132E-2</c:v>
                </c:pt>
                <c:pt idx="7">
                  <c:v>1.0585337127849037E-2</c:v>
                </c:pt>
                <c:pt idx="8">
                  <c:v>-0.22675446196499749</c:v>
                </c:pt>
                <c:pt idx="9">
                  <c:v>0.13349467367277157</c:v>
                </c:pt>
                <c:pt idx="10">
                  <c:v>0.46197640651069349</c:v>
                </c:pt>
                <c:pt idx="11">
                  <c:v>4.8655488834950411E-2</c:v>
                </c:pt>
                <c:pt idx="12">
                  <c:v>-2.828494938239734E-2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ACC-4D75-BA27-7E496B7A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83-4BD9-AE85-AD914055AAD8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4.534391534391534</c:v>
                </c:pt>
                <c:pt idx="1">
                  <c:v>4.2433090024330902</c:v>
                </c:pt>
                <c:pt idx="2">
                  <c:v>4.5290697674418601</c:v>
                </c:pt>
                <c:pt idx="3">
                  <c:v>4.4000000000000004</c:v>
                </c:pt>
                <c:pt idx="4">
                  <c:v>3.6912751677852347</c:v>
                </c:pt>
                <c:pt idx="5">
                  <c:v>4.112903225806452</c:v>
                </c:pt>
                <c:pt idx="6">
                  <c:v>2.7749999999999999</c:v>
                </c:pt>
                <c:pt idx="7">
                  <c:v>3.7320261437908497</c:v>
                </c:pt>
                <c:pt idx="8">
                  <c:v>4.6111111111111107</c:v>
                </c:pt>
                <c:pt idx="9">
                  <c:v>3.6555555555555554</c:v>
                </c:pt>
                <c:pt idx="10">
                  <c:v>3.0539568345323742</c:v>
                </c:pt>
                <c:pt idx="11">
                  <c:v>3.865203761755486</c:v>
                </c:pt>
                <c:pt idx="12">
                  <c:v>3.9989266547406084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3-4BD9-AE85-AD914055AAD8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83-4BD9-AE85-AD914055AAD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3.3109619686800893</c:v>
                </c:pt>
                <c:pt idx="1">
                  <c:v>4.3813559322033901</c:v>
                </c:pt>
                <c:pt idx="2">
                  <c:v>4.2471910112359552</c:v>
                </c:pt>
                <c:pt idx="3">
                  <c:v>5.560483870967742</c:v>
                </c:pt>
                <c:pt idx="4">
                  <c:v>5.503759398496241</c:v>
                </c:pt>
                <c:pt idx="5">
                  <c:v>4.71</c:v>
                </c:pt>
                <c:pt idx="6">
                  <c:v>2.5705128205128207</c:v>
                </c:pt>
                <c:pt idx="7">
                  <c:v>4.6885245901639347</c:v>
                </c:pt>
                <c:pt idx="8">
                  <c:v>4.2195121951219514</c:v>
                </c:pt>
                <c:pt idx="9">
                  <c:v>4.166666666666667</c:v>
                </c:pt>
                <c:pt idx="10">
                  <c:v>3.359375</c:v>
                </c:pt>
                <c:pt idx="11">
                  <c:v>3.3038461538461537</c:v>
                </c:pt>
                <c:pt idx="12">
                  <c:v>4.0580858085808584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83-4BD9-AE85-AD914055AAD8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3-4BD9-AE85-AD914055AA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83-4BD9-AE85-AD914055AAD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3.440203562340967</c:v>
                </c:pt>
                <c:pt idx="1">
                  <c:v>3.6422594142259412</c:v>
                </c:pt>
                <c:pt idx="2">
                  <c:v>3.9305993690851735</c:v>
                </c:pt>
                <c:pt idx="3">
                  <c:v>5.1338582677165352</c:v>
                </c:pt>
                <c:pt idx="4">
                  <c:v>3.8870967741935485</c:v>
                </c:pt>
                <c:pt idx="5">
                  <c:v>4</c:v>
                </c:pt>
                <c:pt idx="6">
                  <c:v>2.9057971014492754</c:v>
                </c:pt>
                <c:pt idx="7">
                  <c:v>4.5194805194805197</c:v>
                </c:pt>
                <c:pt idx="8">
                  <c:v>4.3063063063063067</c:v>
                </c:pt>
                <c:pt idx="9">
                  <c:v>4.6011904761904763</c:v>
                </c:pt>
                <c:pt idx="10">
                  <c:v>3.9552845528455283</c:v>
                </c:pt>
                <c:pt idx="11">
                  <c:v>3.227799227799228</c:v>
                </c:pt>
                <c:pt idx="12">
                  <c:v>3.8157585260682088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83-4BD9-AE85-AD914055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83-4BD9-AE85-AD914055AA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4.0140056022408963</c:v>
                      </c:pt>
                      <c:pt idx="1">
                        <c:v>4.5580952380952384</c:v>
                      </c:pt>
                      <c:pt idx="2">
                        <c:v>5.4910714285714288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2.75</c:v>
                      </c:pt>
                      <c:pt idx="8">
                        <c:v>1.75</c:v>
                      </c:pt>
                      <c:pt idx="9">
                        <c:v>1.8</c:v>
                      </c:pt>
                      <c:pt idx="10">
                        <c:v>2.1458333333333335</c:v>
                      </c:pt>
                      <c:pt idx="11">
                        <c:v>1.8378378378378379</c:v>
                      </c:pt>
                      <c:pt idx="12">
                        <c:v>3.8967391304347827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83-4BD9-AE85-AD914055AA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83-4BD9-AE85-AD914055AA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83-4BD9-AE85-AD914055AA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83-4BD9-AE85-AD914055AA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83-4BD9-AE85-AD914055AA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83-4BD9-AE85-AD914055AA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83-4BD9-AE85-AD914055AA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83-4BD9-AE85-AD914055AA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83-4BD9-AE85-AD914055AA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83-4BD9-AE85-AD914055AA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83-4BD9-AE85-AD914055AA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83-4BD9-AE85-AD914055AA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83-4BD9-AE85-AD914055AA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83-4BD9-AE85-AD914055AAD8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0.12924159366087773</c:v>
                </c:pt>
                <c:pt idx="1">
                  <c:v>-0.73909651797744891</c:v>
                </c:pt>
                <c:pt idx="2">
                  <c:v>-0.31659164215078173</c:v>
                </c:pt>
                <c:pt idx="3">
                  <c:v>-0.4266256032512068</c:v>
                </c:pt>
                <c:pt idx="4">
                  <c:v>-1.6166626243026925</c:v>
                </c:pt>
                <c:pt idx="5">
                  <c:v>-0.71</c:v>
                </c:pt>
                <c:pt idx="6">
                  <c:v>0.33528428093645468</c:v>
                </c:pt>
                <c:pt idx="7">
                  <c:v>-0.16904407068341509</c:v>
                </c:pt>
                <c:pt idx="8">
                  <c:v>8.6794111184355316E-2</c:v>
                </c:pt>
                <c:pt idx="9">
                  <c:v>0.43452380952380931</c:v>
                </c:pt>
                <c:pt idx="10">
                  <c:v>0.59590955284552827</c:v>
                </c:pt>
                <c:pt idx="11">
                  <c:v>-7.6046926046925645E-2</c:v>
                </c:pt>
                <c:pt idx="12">
                  <c:v>-0.24232728251264968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83-4BD9-AE85-AD914055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1D-4088-9BD6-0DE8535AD5CE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5.8413043478260871</c:v>
                </c:pt>
                <c:pt idx="1">
                  <c:v>6.4454545454545453</c:v>
                </c:pt>
                <c:pt idx="2">
                  <c:v>6.64</c:v>
                </c:pt>
                <c:pt idx="3">
                  <c:v>6.6480446927374306</c:v>
                </c:pt>
                <c:pt idx="4">
                  <c:v>6.7712765957446805</c:v>
                </c:pt>
                <c:pt idx="5">
                  <c:v>6.4921875</c:v>
                </c:pt>
                <c:pt idx="6">
                  <c:v>3.9537037037037037</c:v>
                </c:pt>
                <c:pt idx="7">
                  <c:v>5.2212765957446807</c:v>
                </c:pt>
                <c:pt idx="8">
                  <c:v>5.801801801801802</c:v>
                </c:pt>
                <c:pt idx="9">
                  <c:v>5.7828947368421053</c:v>
                </c:pt>
                <c:pt idx="10">
                  <c:v>5.8276553106212425</c:v>
                </c:pt>
                <c:pt idx="11">
                  <c:v>4.8246445497630335</c:v>
                </c:pt>
                <c:pt idx="12">
                  <c:v>5.9357629785002626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D-4088-9BD6-0DE8535AD5CE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1D-4088-9BD6-0DE8535AD5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5.5225505443234839</c:v>
                </c:pt>
                <c:pt idx="1">
                  <c:v>5.8026070763500934</c:v>
                </c:pt>
                <c:pt idx="2">
                  <c:v>5.9575221238938054</c:v>
                </c:pt>
                <c:pt idx="3">
                  <c:v>6.6465517241379306</c:v>
                </c:pt>
                <c:pt idx="4">
                  <c:v>6.5785123966942152</c:v>
                </c:pt>
                <c:pt idx="5">
                  <c:v>6.5649350649350646</c:v>
                </c:pt>
                <c:pt idx="6">
                  <c:v>3.661290322580645</c:v>
                </c:pt>
                <c:pt idx="7">
                  <c:v>6.5260115606936413</c:v>
                </c:pt>
                <c:pt idx="8">
                  <c:v>5.8526785714285712</c:v>
                </c:pt>
                <c:pt idx="9">
                  <c:v>5.9803278688524593</c:v>
                </c:pt>
                <c:pt idx="10">
                  <c:v>6.3442265795206971</c:v>
                </c:pt>
                <c:pt idx="11">
                  <c:v>5.3826086956521735</c:v>
                </c:pt>
                <c:pt idx="12">
                  <c:v>5.917572035899858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1D-4088-9BD6-0DE8535AD5CE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1D-4088-9BD6-0DE8535AD5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1D-4088-9BD6-0DE8535AD5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5.0589353612167303</c:v>
                </c:pt>
                <c:pt idx="1">
                  <c:v>6.4574257425742578</c:v>
                </c:pt>
                <c:pt idx="2">
                  <c:v>6.3815028901734108</c:v>
                </c:pt>
                <c:pt idx="3">
                  <c:v>6.349152542372881</c:v>
                </c:pt>
                <c:pt idx="4">
                  <c:v>6.7061611374407581</c:v>
                </c:pt>
                <c:pt idx="5">
                  <c:v>8.247863247863247</c:v>
                </c:pt>
                <c:pt idx="6">
                  <c:v>3.1451612903225805</c:v>
                </c:pt>
                <c:pt idx="7">
                  <c:v>5.4790419161676649</c:v>
                </c:pt>
                <c:pt idx="8">
                  <c:v>5.6280193236714977</c:v>
                </c:pt>
                <c:pt idx="9">
                  <c:v>5.8192771084337354</c:v>
                </c:pt>
                <c:pt idx="10">
                  <c:v>6.0479704797047971</c:v>
                </c:pt>
                <c:pt idx="11">
                  <c:v>6.409326424870466</c:v>
                </c:pt>
                <c:pt idx="12">
                  <c:v>6.013991350801323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1D-4088-9BD6-0DE8535A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1D-4088-9BD6-0DE8535AD5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5.9742388758782203</c:v>
                      </c:pt>
                      <c:pt idx="1">
                        <c:v>5.5458515283842793</c:v>
                      </c:pt>
                      <c:pt idx="2">
                        <c:v>7.397849462365591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3.5697674418604652</c:v>
                      </c:pt>
                      <c:pt idx="8">
                        <c:v>1.7142857142857142</c:v>
                      </c:pt>
                      <c:pt idx="9">
                        <c:v>3.05</c:v>
                      </c:pt>
                      <c:pt idx="10">
                        <c:v>2.0388349514563107</c:v>
                      </c:pt>
                      <c:pt idx="11">
                        <c:v>2.2873563218390807</c:v>
                      </c:pt>
                      <c:pt idx="12">
                        <c:v>5.0459149223497635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1D-4088-9BD6-0DE8535AD5CE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61D-4088-9BD6-0DE8535AD5CE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5.7216828478964405</c:v>
                      </c:pt>
                      <c:pt idx="1">
                        <c:v>6.0282051282051281</c:v>
                      </c:pt>
                      <c:pt idx="2">
                        <c:v>5.8561484918793507</c:v>
                      </c:pt>
                      <c:pt idx="3">
                        <c:v>6.5965909090909092</c:v>
                      </c:pt>
                      <c:pt idx="4">
                        <c:v>7.4578947368421051</c:v>
                      </c:pt>
                      <c:pt idx="5">
                        <c:v>5.2280701754385968</c:v>
                      </c:pt>
                      <c:pt idx="6">
                        <c:v>6.9485294117647056</c:v>
                      </c:pt>
                      <c:pt idx="7">
                        <c:v>5.5595854922279795</c:v>
                      </c:pt>
                      <c:pt idx="8">
                        <c:v>6.1875</c:v>
                      </c:pt>
                      <c:pt idx="9">
                        <c:v>6.6477987421383649</c:v>
                      </c:pt>
                      <c:pt idx="10">
                        <c:v>5.9533169533169534</c:v>
                      </c:pt>
                      <c:pt idx="11">
                        <c:v>5.0775623268698062</c:v>
                      </c:pt>
                      <c:pt idx="12">
                        <c:v>6.0453762205628951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61D-4088-9BD6-0DE8535AD5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1D-4088-9BD6-0DE8535AD5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1D-4088-9BD6-0DE8535AD5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1D-4088-9BD6-0DE8535AD5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1D-4088-9BD6-0DE8535AD5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1D-4088-9BD6-0DE8535AD5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1D-4088-9BD6-0DE8535AD5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1D-4088-9BD6-0DE8535AD5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1D-4088-9BD6-0DE8535AD5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1D-4088-9BD6-0DE8535AD5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1D-4088-9BD6-0DE8535AD5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1D-4088-9BD6-0DE8535AD5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1D-4088-9BD6-0DE8535AD5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1D-4088-9BD6-0DE8535AD5CE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-0.46361518310675365</c:v>
                </c:pt>
                <c:pt idx="1">
                  <c:v>0.6548186662241644</c:v>
                </c:pt>
                <c:pt idx="2">
                  <c:v>0.42398076627960535</c:v>
                </c:pt>
                <c:pt idx="3">
                  <c:v>-0.29739918176504965</c:v>
                </c:pt>
                <c:pt idx="4">
                  <c:v>0.12764874074654298</c:v>
                </c:pt>
                <c:pt idx="5">
                  <c:v>1.6829281829281824</c:v>
                </c:pt>
                <c:pt idx="6">
                  <c:v>-0.5161290322580645</c:v>
                </c:pt>
                <c:pt idx="7">
                  <c:v>-1.0469696445259764</c:v>
                </c:pt>
                <c:pt idx="8">
                  <c:v>-0.22465924775707347</c:v>
                </c:pt>
                <c:pt idx="9">
                  <c:v>-0.1610507604187239</c:v>
                </c:pt>
                <c:pt idx="10">
                  <c:v>-0.29625609981590006</c:v>
                </c:pt>
                <c:pt idx="11">
                  <c:v>1.0267177292182925</c:v>
                </c:pt>
                <c:pt idx="12">
                  <c:v>9.6419314901464936E-2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1D-4088-9BD6-0DE8535A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25-43C7-A8EC-C6C53DE7A415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2.0614754098360657</c:v>
                </c:pt>
                <c:pt idx="1">
                  <c:v>2.5348258706467663</c:v>
                </c:pt>
                <c:pt idx="2">
                  <c:v>2.4316239316239314</c:v>
                </c:pt>
                <c:pt idx="3">
                  <c:v>2.1666666666666665</c:v>
                </c:pt>
                <c:pt idx="4">
                  <c:v>2.3689320388349513</c:v>
                </c:pt>
                <c:pt idx="5">
                  <c:v>2.4933333333333332</c:v>
                </c:pt>
                <c:pt idx="6">
                  <c:v>2.0376344086021505</c:v>
                </c:pt>
                <c:pt idx="7">
                  <c:v>2.2378048780487805</c:v>
                </c:pt>
                <c:pt idx="8">
                  <c:v>2.3365384615384617</c:v>
                </c:pt>
                <c:pt idx="9">
                  <c:v>1.9482758620689655</c:v>
                </c:pt>
                <c:pt idx="10">
                  <c:v>2.5221238938053099</c:v>
                </c:pt>
                <c:pt idx="11">
                  <c:v>2.2335526315789473</c:v>
                </c:pt>
                <c:pt idx="12">
                  <c:v>2.2913770913770914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5-43C7-A8EC-C6C53DE7A415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25-43C7-A8EC-C6C53DE7A4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2.5740259740259739</c:v>
                </c:pt>
                <c:pt idx="1">
                  <c:v>2.6754385964912282</c:v>
                </c:pt>
                <c:pt idx="2">
                  <c:v>2.6632653061224492</c:v>
                </c:pt>
                <c:pt idx="3">
                  <c:v>2.4542772861356932</c:v>
                </c:pt>
                <c:pt idx="4">
                  <c:v>2.9319727891156462</c:v>
                </c:pt>
                <c:pt idx="5">
                  <c:v>3.6101694915254239</c:v>
                </c:pt>
                <c:pt idx="6">
                  <c:v>3.2391304347826089</c:v>
                </c:pt>
                <c:pt idx="7">
                  <c:v>2.9610778443113772</c:v>
                </c:pt>
                <c:pt idx="8">
                  <c:v>2.7697368421052633</c:v>
                </c:pt>
                <c:pt idx="9">
                  <c:v>2.174825174825175</c:v>
                </c:pt>
                <c:pt idx="10">
                  <c:v>2.103542234332425</c:v>
                </c:pt>
                <c:pt idx="11">
                  <c:v>2.5499999999999998</c:v>
                </c:pt>
                <c:pt idx="12">
                  <c:v>2.6458616010854819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25-43C7-A8EC-C6C53DE7A415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25-43C7-A8EC-C6C53DE7A4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25-43C7-A8EC-C6C53DE7A4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2.6155778894472363</c:v>
                </c:pt>
                <c:pt idx="1">
                  <c:v>2.4320388349514563</c:v>
                </c:pt>
                <c:pt idx="2">
                  <c:v>2.4990138067061145</c:v>
                </c:pt>
                <c:pt idx="3">
                  <c:v>2.3902439024390243</c:v>
                </c:pt>
                <c:pt idx="4">
                  <c:v>2.7326388888888888</c:v>
                </c:pt>
                <c:pt idx="5">
                  <c:v>2.8768115942028984</c:v>
                </c:pt>
                <c:pt idx="6">
                  <c:v>2.8321678321678321</c:v>
                </c:pt>
                <c:pt idx="7">
                  <c:v>2.98</c:v>
                </c:pt>
                <c:pt idx="8">
                  <c:v>2.9901960784313726</c:v>
                </c:pt>
                <c:pt idx="9">
                  <c:v>2.3535353535353534</c:v>
                </c:pt>
                <c:pt idx="10">
                  <c:v>2.4970059880239521</c:v>
                </c:pt>
                <c:pt idx="11">
                  <c:v>2.6647230320699706</c:v>
                </c:pt>
                <c:pt idx="12">
                  <c:v>2.616860308024858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25-43C7-A8EC-C6C53DE7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25-43C7-A8EC-C6C53DE7A4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2.3308641975308642</c:v>
                      </c:pt>
                      <c:pt idx="1">
                        <c:v>2.4140000000000001</c:v>
                      </c:pt>
                      <c:pt idx="2">
                        <c:v>1.97265625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</c:v>
                      </c:pt>
                      <c:pt idx="8">
                        <c:v>2.1666666666666665</c:v>
                      </c:pt>
                      <c:pt idx="9">
                        <c:v>1.7272727272727273</c:v>
                      </c:pt>
                      <c:pt idx="10">
                        <c:v>2.9183673469387754</c:v>
                      </c:pt>
                      <c:pt idx="11">
                        <c:v>2.2029702970297032</c:v>
                      </c:pt>
                      <c:pt idx="12">
                        <c:v>2.3596757852076999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25-43C7-A8EC-C6C53DE7A4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25-43C7-A8EC-C6C53DE7A4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25-43C7-A8EC-C6C53DE7A4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25-43C7-A8EC-C6C53DE7A4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25-43C7-A8EC-C6C53DE7A4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25-43C7-A8EC-C6C53DE7A4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25-43C7-A8EC-C6C53DE7A4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25-43C7-A8EC-C6C53DE7A4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25-43C7-A8EC-C6C53DE7A4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25-43C7-A8EC-C6C53DE7A4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25-43C7-A8EC-C6C53DE7A4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25-43C7-A8EC-C6C53DE7A4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25-43C7-A8EC-C6C53DE7A4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25-43C7-A8EC-C6C53DE7A415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4.1551915421262464E-2</c:v>
                </c:pt>
                <c:pt idx="1">
                  <c:v>-0.24339976153977183</c:v>
                </c:pt>
                <c:pt idx="2">
                  <c:v>-0.16425149941633466</c:v>
                </c:pt>
                <c:pt idx="3">
                  <c:v>-6.4033383696668889E-2</c:v>
                </c:pt>
                <c:pt idx="4">
                  <c:v>-0.19933390022675734</c:v>
                </c:pt>
                <c:pt idx="5">
                  <c:v>-0.73335789732252543</c:v>
                </c:pt>
                <c:pt idx="6">
                  <c:v>-0.40696260261477679</c:v>
                </c:pt>
                <c:pt idx="7">
                  <c:v>1.8922155688622766E-2</c:v>
                </c:pt>
                <c:pt idx="8">
                  <c:v>0.22045923632610931</c:v>
                </c:pt>
                <c:pt idx="9">
                  <c:v>0.17871017871017836</c:v>
                </c:pt>
                <c:pt idx="10">
                  <c:v>0.39346375369152709</c:v>
                </c:pt>
                <c:pt idx="11">
                  <c:v>0.11472303206997081</c:v>
                </c:pt>
                <c:pt idx="12">
                  <c:v>-2.9001293060623823E-2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25-43C7-A8EC-C6C53DE7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86-46FA-BF45-1A6A06CC74C9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6-46FA-BF45-1A6A06CC74C9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086-46FA-BF45-1A6A06CC74C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86-46FA-BF45-1A6A06CC74C9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86-46FA-BF45-1A6A06CC74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86-46FA-BF45-1A6A06CC74C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0">
                  <c:v>3.2567567567567566</c:v>
                </c:pt>
                <c:pt idx="11">
                  <c:v>3.0842105263157893</c:v>
                </c:pt>
                <c:pt idx="12">
                  <c:v>3.3754469606674613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86-46FA-BF45-1A6A06CC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086-46FA-BF45-1A6A06CC74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086-46FA-BF45-1A6A06CC74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086-46FA-BF45-1A6A06CC74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086-46FA-BF45-1A6A06CC74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086-46FA-BF45-1A6A06CC74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086-46FA-BF45-1A6A06CC74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086-46FA-BF45-1A6A06CC74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086-46FA-BF45-1A6A06CC74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086-46FA-BF45-1A6A06CC74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086-46FA-BF45-1A6A06CC74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086-46FA-BF45-1A6A06CC74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86-46FA-BF45-1A6A06CC74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086-46FA-BF45-1A6A06CC74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086-46FA-BF45-1A6A06CC74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086-46FA-BF45-1A6A06CC74C9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9">
                  <c:v>0.46012759170653883</c:v>
                </c:pt>
                <c:pt idx="10">
                  <c:v>0.74113175675675658</c:v>
                </c:pt>
                <c:pt idx="11">
                  <c:v>0.65064409274935553</c:v>
                </c:pt>
                <c:pt idx="12">
                  <c:v>0.76415127960433837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86-46FA-BF45-1A6A06CC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6-41E1-A598-C3D77A63B03B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4.2846715328467155</c:v>
                </c:pt>
                <c:pt idx="1">
                  <c:v>4.5227272727272725</c:v>
                </c:pt>
                <c:pt idx="2">
                  <c:v>3.8451612903225807</c:v>
                </c:pt>
                <c:pt idx="3">
                  <c:v>2.9874999999999998</c:v>
                </c:pt>
                <c:pt idx="4">
                  <c:v>4.8780487804878048</c:v>
                </c:pt>
                <c:pt idx="5">
                  <c:v>4.2333333333333334</c:v>
                </c:pt>
                <c:pt idx="6">
                  <c:v>4.6315789473684212</c:v>
                </c:pt>
                <c:pt idx="7">
                  <c:v>3.3260869565217392</c:v>
                </c:pt>
                <c:pt idx="8">
                  <c:v>6.258064516129032</c:v>
                </c:pt>
                <c:pt idx="9">
                  <c:v>4.092307692307692</c:v>
                </c:pt>
                <c:pt idx="10">
                  <c:v>2.8245614035087718</c:v>
                </c:pt>
                <c:pt idx="11">
                  <c:v>3.2300884955752212</c:v>
                </c:pt>
                <c:pt idx="12">
                  <c:v>3.8624733475479744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6-41E1-A598-C3D77A63B03B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E6-41E1-A598-C3D77A63B03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4.0129870129870131</c:v>
                </c:pt>
                <c:pt idx="1">
                  <c:v>3.5890410958904111</c:v>
                </c:pt>
                <c:pt idx="2">
                  <c:v>3.3227848101265822</c:v>
                </c:pt>
                <c:pt idx="3">
                  <c:v>7.709677419354839</c:v>
                </c:pt>
                <c:pt idx="4">
                  <c:v>5.4523809523809526</c:v>
                </c:pt>
                <c:pt idx="5">
                  <c:v>8.7222222222222214</c:v>
                </c:pt>
                <c:pt idx="6">
                  <c:v>4.6206896551724137</c:v>
                </c:pt>
                <c:pt idx="7">
                  <c:v>5.0930232558139537</c:v>
                </c:pt>
                <c:pt idx="8">
                  <c:v>3.903225806451613</c:v>
                </c:pt>
                <c:pt idx="9">
                  <c:v>1.9620253164556962</c:v>
                </c:pt>
                <c:pt idx="10">
                  <c:v>3.4358974358974357</c:v>
                </c:pt>
                <c:pt idx="11">
                  <c:v>2.8666666666666667</c:v>
                </c:pt>
                <c:pt idx="12">
                  <c:v>4.072883172561629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E6-41E1-A598-C3D77A63B03B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6-41E1-A598-C3D77A63B03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6-41E1-A598-C3D77A63B03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2.6703296703296702</c:v>
                </c:pt>
                <c:pt idx="1">
                  <c:v>3</c:v>
                </c:pt>
                <c:pt idx="2">
                  <c:v>3.0183486238532109</c:v>
                </c:pt>
                <c:pt idx="3">
                  <c:v>2.9375</c:v>
                </c:pt>
                <c:pt idx="4">
                  <c:v>3.9142857142857141</c:v>
                </c:pt>
                <c:pt idx="5">
                  <c:v>4.6969696969696972</c:v>
                </c:pt>
                <c:pt idx="6">
                  <c:v>2.8260869565217392</c:v>
                </c:pt>
                <c:pt idx="7">
                  <c:v>4.2608695652173916</c:v>
                </c:pt>
                <c:pt idx="8">
                  <c:v>4.3181818181818183</c:v>
                </c:pt>
                <c:pt idx="9">
                  <c:v>3.4150943396226414</c:v>
                </c:pt>
                <c:pt idx="10">
                  <c:v>2.9622641509433962</c:v>
                </c:pt>
                <c:pt idx="11">
                  <c:v>3.2297297297297298</c:v>
                </c:pt>
                <c:pt idx="12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E6-41E1-A598-C3D77A63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E6-41E1-A598-C3D77A63B0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2.3258426966292136</c:v>
                      </c:pt>
                      <c:pt idx="1">
                        <c:v>3.5098039215686274</c:v>
                      </c:pt>
                      <c:pt idx="2">
                        <c:v>4.1304347826086953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2.1111111111111112</c:v>
                      </c:pt>
                      <c:pt idx="8">
                        <c:v>1</c:v>
                      </c:pt>
                      <c:pt idx="9">
                        <c:v>1.25</c:v>
                      </c:pt>
                      <c:pt idx="10">
                        <c:v>1.3333333333333333</c:v>
                      </c:pt>
                      <c:pt idx="11">
                        <c:v>1</c:v>
                      </c:pt>
                      <c:pt idx="12">
                        <c:v>2.9102167182662537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E6-41E1-A598-C3D77A63B03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E6-41E1-A598-C3D77A63B03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E6-41E1-A598-C3D77A63B03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E6-41E1-A598-C3D77A63B03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E6-41E1-A598-C3D77A63B03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E6-41E1-A598-C3D77A63B03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E6-41E1-A598-C3D77A63B03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E6-41E1-A598-C3D77A63B03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E6-41E1-A598-C3D77A63B03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E6-41E1-A598-C3D77A63B03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E6-41E1-A598-C3D77A63B03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E6-41E1-A598-C3D77A63B03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E6-41E1-A598-C3D77A63B03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E6-41E1-A598-C3D77A63B03B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-1.3426573426573429</c:v>
                </c:pt>
                <c:pt idx="1">
                  <c:v>-0.58904109589041109</c:v>
                </c:pt>
                <c:pt idx="2">
                  <c:v>-0.30443618627337132</c:v>
                </c:pt>
                <c:pt idx="3">
                  <c:v>-4.772177419354839</c:v>
                </c:pt>
                <c:pt idx="4">
                  <c:v>-1.5380952380952384</c:v>
                </c:pt>
                <c:pt idx="5">
                  <c:v>-4.0252525252525242</c:v>
                </c:pt>
                <c:pt idx="6">
                  <c:v>-1.7946026986506745</c:v>
                </c:pt>
                <c:pt idx="7">
                  <c:v>-0.83215369059656208</c:v>
                </c:pt>
                <c:pt idx="8">
                  <c:v>0.41495601173020535</c:v>
                </c:pt>
                <c:pt idx="9">
                  <c:v>1.4530690231669452</c:v>
                </c:pt>
                <c:pt idx="10">
                  <c:v>-0.47363328495403945</c:v>
                </c:pt>
                <c:pt idx="11">
                  <c:v>0.36306306306306313</c:v>
                </c:pt>
                <c:pt idx="12">
                  <c:v>-0.91288317256162888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E6-41E1-A598-C3D77A63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C7-4BEE-BFEF-A5E5592EE902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378</c:v>
                </c:pt>
                <c:pt idx="1">
                  <c:v>411</c:v>
                </c:pt>
                <c:pt idx="2">
                  <c:v>344</c:v>
                </c:pt>
                <c:pt idx="3">
                  <c:v>155</c:v>
                </c:pt>
                <c:pt idx="4">
                  <c:v>149</c:v>
                </c:pt>
                <c:pt idx="5">
                  <c:v>124</c:v>
                </c:pt>
                <c:pt idx="6">
                  <c:v>160</c:v>
                </c:pt>
                <c:pt idx="7">
                  <c:v>153</c:v>
                </c:pt>
                <c:pt idx="8">
                  <c:v>144</c:v>
                </c:pt>
                <c:pt idx="9">
                  <c:v>180</c:v>
                </c:pt>
                <c:pt idx="10">
                  <c:v>278</c:v>
                </c:pt>
                <c:pt idx="11">
                  <c:v>319</c:v>
                </c:pt>
                <c:pt idx="12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7-4BEE-BFEF-A5E5592EE902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C7-4BEE-BFEF-A5E5592EE9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447</c:v>
                </c:pt>
                <c:pt idx="1">
                  <c:v>472</c:v>
                </c:pt>
                <c:pt idx="2">
                  <c:v>445</c:v>
                </c:pt>
                <c:pt idx="3">
                  <c:v>248</c:v>
                </c:pt>
                <c:pt idx="4">
                  <c:v>133</c:v>
                </c:pt>
                <c:pt idx="5">
                  <c:v>100</c:v>
                </c:pt>
                <c:pt idx="6">
                  <c:v>156</c:v>
                </c:pt>
                <c:pt idx="7">
                  <c:v>122</c:v>
                </c:pt>
                <c:pt idx="8">
                  <c:v>123</c:v>
                </c:pt>
                <c:pt idx="9">
                  <c:v>204</c:v>
                </c:pt>
                <c:pt idx="10">
                  <c:v>320</c:v>
                </c:pt>
                <c:pt idx="11">
                  <c:v>260</c:v>
                </c:pt>
                <c:pt idx="12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C7-4BEE-BFEF-A5E5592EE902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C7-4BEE-BFEF-A5E5592EE9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C7-4BEE-BFEF-A5E5592EE9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393</c:v>
                </c:pt>
                <c:pt idx="1">
                  <c:v>478</c:v>
                </c:pt>
                <c:pt idx="2">
                  <c:v>317</c:v>
                </c:pt>
                <c:pt idx="3">
                  <c:v>127</c:v>
                </c:pt>
                <c:pt idx="4">
                  <c:v>124</c:v>
                </c:pt>
                <c:pt idx="5">
                  <c:v>113</c:v>
                </c:pt>
                <c:pt idx="6">
                  <c:v>138</c:v>
                </c:pt>
                <c:pt idx="7">
                  <c:v>77</c:v>
                </c:pt>
                <c:pt idx="8">
                  <c:v>111</c:v>
                </c:pt>
                <c:pt idx="9">
                  <c:v>168</c:v>
                </c:pt>
                <c:pt idx="10">
                  <c:v>246</c:v>
                </c:pt>
                <c:pt idx="11">
                  <c:v>259</c:v>
                </c:pt>
                <c:pt idx="12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C7-4BEE-BFEF-A5E5592E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C7-4BEE-BFEF-A5E5592EE9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357</c:v>
                      </c:pt>
                      <c:pt idx="1">
                        <c:v>525</c:v>
                      </c:pt>
                      <c:pt idx="2">
                        <c:v>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24</c:v>
                      </c:pt>
                      <c:pt idx="9">
                        <c:v>50</c:v>
                      </c:pt>
                      <c:pt idx="10">
                        <c:v>96</c:v>
                      </c:pt>
                      <c:pt idx="11">
                        <c:v>74</c:v>
                      </c:pt>
                      <c:pt idx="12">
                        <c:v>1288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C7-4BEE-BFEF-A5E5592EE9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C7-4BEE-BFEF-A5E5592EE9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C7-4BEE-BFEF-A5E5592EE9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C7-4BEE-BFEF-A5E5592EE9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C7-4BEE-BFEF-A5E5592EE9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C7-4BEE-BFEF-A5E5592EE9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C7-4BEE-BFEF-A5E5592EE9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C7-4BEE-BFEF-A5E5592EE9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C7-4BEE-BFEF-A5E5592EE9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C7-4BEE-BFEF-A5E5592EE9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C7-4BEE-BFEF-A5E5592EE9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C7-4BEE-BFEF-A5E5592EE9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C7-4BEE-BFEF-A5E5592EE9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C7-4BEE-BFEF-A5E5592EE902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-0.12080536912751683</c:v>
                </c:pt>
                <c:pt idx="1">
                  <c:v>1.2711864406779627E-2</c:v>
                </c:pt>
                <c:pt idx="2">
                  <c:v>-0.28764044943820222</c:v>
                </c:pt>
                <c:pt idx="3">
                  <c:v>-0.48790322580645162</c:v>
                </c:pt>
                <c:pt idx="4">
                  <c:v>-6.7669172932330879E-2</c:v>
                </c:pt>
                <c:pt idx="5">
                  <c:v>0.12999999999999989</c:v>
                </c:pt>
                <c:pt idx="6">
                  <c:v>-0.11538461538461542</c:v>
                </c:pt>
                <c:pt idx="7">
                  <c:v>-0.36885245901639341</c:v>
                </c:pt>
                <c:pt idx="8">
                  <c:v>-9.7560975609756073E-2</c:v>
                </c:pt>
                <c:pt idx="9">
                  <c:v>-0.17647058823529416</c:v>
                </c:pt>
                <c:pt idx="10">
                  <c:v>-0.23124999999999996</c:v>
                </c:pt>
                <c:pt idx="11">
                  <c:v>-3.8461538461538325E-3</c:v>
                </c:pt>
                <c:pt idx="12">
                  <c:v>-0.15808580858085808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C7-4BEE-BFEF-A5E5592E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7-4844-84DE-0E4BF3E3569E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97-4844-84DE-0E4BF3E3569E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97-4844-84DE-0E4BF3E3569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97-4844-84DE-0E4BF3E3569E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97-4844-84DE-0E4BF3E356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97-4844-84DE-0E4BF3E3569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0">
                  <c:v>3.2567567567567566</c:v>
                </c:pt>
                <c:pt idx="11">
                  <c:v>3.0842105263157893</c:v>
                </c:pt>
                <c:pt idx="12">
                  <c:v>3.3754469606674613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97-4844-84DE-0E4BF3E35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397-4844-84DE-0E4BF3E356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397-4844-84DE-0E4BF3E356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97-4844-84DE-0E4BF3E356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397-4844-84DE-0E4BF3E356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397-4844-84DE-0E4BF3E356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397-4844-84DE-0E4BF3E356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397-4844-84DE-0E4BF3E356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397-4844-84DE-0E4BF3E356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397-4844-84DE-0E4BF3E356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397-4844-84DE-0E4BF3E356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397-4844-84DE-0E4BF3E356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397-4844-84DE-0E4BF3E356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397-4844-84DE-0E4BF3E356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397-4844-84DE-0E4BF3E356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397-4844-84DE-0E4BF3E3569E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9">
                  <c:v>0.46012759170653883</c:v>
                </c:pt>
                <c:pt idx="10">
                  <c:v>0.74113175675675658</c:v>
                </c:pt>
                <c:pt idx="11">
                  <c:v>0.65064409274935553</c:v>
                </c:pt>
                <c:pt idx="12">
                  <c:v>0.76415127960433837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397-4844-84DE-0E4BF3E35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5-4CDF-9AA6-0A3403D25625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3.6111111111111112</c:v>
                </c:pt>
                <c:pt idx="1">
                  <c:v>1.8235294117647058</c:v>
                </c:pt>
                <c:pt idx="2">
                  <c:v>2</c:v>
                </c:pt>
                <c:pt idx="3">
                  <c:v>2.625</c:v>
                </c:pt>
                <c:pt idx="4">
                  <c:v>5</c:v>
                </c:pt>
                <c:pt idx="5">
                  <c:v>1</c:v>
                </c:pt>
                <c:pt idx="6">
                  <c:v>3.8888888888888888</c:v>
                </c:pt>
                <c:pt idx="7">
                  <c:v>1</c:v>
                </c:pt>
                <c:pt idx="8">
                  <c:v>3.5</c:v>
                </c:pt>
                <c:pt idx="9">
                  <c:v>1</c:v>
                </c:pt>
                <c:pt idx="10">
                  <c:v>3.4166666666666665</c:v>
                </c:pt>
                <c:pt idx="11">
                  <c:v>2</c:v>
                </c:pt>
                <c:pt idx="12">
                  <c:v>2.7450980392156863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5-4CDF-9AA6-0A3403D25625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B65-4CDF-9AA6-0A3403D2562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2.8793103448275863</c:v>
                </c:pt>
                <c:pt idx="1">
                  <c:v>4.2424242424242422</c:v>
                </c:pt>
                <c:pt idx="2">
                  <c:v>4.7692307692307692</c:v>
                </c:pt>
                <c:pt idx="3">
                  <c:v>0</c:v>
                </c:pt>
                <c:pt idx="4">
                  <c:v>0</c:v>
                </c:pt>
                <c:pt idx="5">
                  <c:v>3.7446808510638299</c:v>
                </c:pt>
                <c:pt idx="6">
                  <c:v>4.5</c:v>
                </c:pt>
                <c:pt idx="7">
                  <c:v>1</c:v>
                </c:pt>
                <c:pt idx="8">
                  <c:v>2.7692307692307692</c:v>
                </c:pt>
                <c:pt idx="9">
                  <c:v>2.4</c:v>
                </c:pt>
                <c:pt idx="10">
                  <c:v>3.0526315789473686</c:v>
                </c:pt>
                <c:pt idx="11">
                  <c:v>2.5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65-4CDF-9AA6-0A3403D25625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65-4CDF-9AA6-0A3403D2562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65-4CDF-9AA6-0A3403D2562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3.0909090909090908</c:v>
                </c:pt>
                <c:pt idx="1">
                  <c:v>1.8461538461538463</c:v>
                </c:pt>
                <c:pt idx="2">
                  <c:v>2.6</c:v>
                </c:pt>
                <c:pt idx="3">
                  <c:v>3.6666666666666665</c:v>
                </c:pt>
                <c:pt idx="4">
                  <c:v>6</c:v>
                </c:pt>
                <c:pt idx="5">
                  <c:v>2</c:v>
                </c:pt>
                <c:pt idx="6">
                  <c:v>1.8</c:v>
                </c:pt>
                <c:pt idx="7">
                  <c:v>1</c:v>
                </c:pt>
                <c:pt idx="8">
                  <c:v>4</c:v>
                </c:pt>
                <c:pt idx="9">
                  <c:v>5.5</c:v>
                </c:pt>
                <c:pt idx="10">
                  <c:v>2.2857142857142856</c:v>
                </c:pt>
                <c:pt idx="11">
                  <c:v>2.6</c:v>
                </c:pt>
                <c:pt idx="12">
                  <c:v>2.4054054054054053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65-4CDF-9AA6-0A3403D2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B65-4CDF-9AA6-0A3403D256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3.7241379310344827</c:v>
                      </c:pt>
                      <c:pt idx="1">
                        <c:v>4.2941176470588234</c:v>
                      </c:pt>
                      <c:pt idx="2">
                        <c:v>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4.5</c:v>
                      </c:pt>
                      <c:pt idx="11">
                        <c:v>1</c:v>
                      </c:pt>
                      <c:pt idx="12">
                        <c:v>4.830645161290323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B65-4CDF-9AA6-0A3403D256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B65-4CDF-9AA6-0A3403D2562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B65-4CDF-9AA6-0A3403D2562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B65-4CDF-9AA6-0A3403D2562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B65-4CDF-9AA6-0A3403D2562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B65-4CDF-9AA6-0A3403D2562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B65-4CDF-9AA6-0A3403D2562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B65-4CDF-9AA6-0A3403D2562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B65-4CDF-9AA6-0A3403D2562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65-4CDF-9AA6-0A3403D2562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B65-4CDF-9AA6-0A3403D2562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B65-4CDF-9AA6-0A3403D2562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B65-4CDF-9AA6-0A3403D2562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B65-4CDF-9AA6-0A3403D25625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0.21159874608150453</c:v>
                </c:pt>
                <c:pt idx="1">
                  <c:v>-2.396270396270396</c:v>
                </c:pt>
                <c:pt idx="2">
                  <c:v>-2.1692307692307691</c:v>
                </c:pt>
                <c:pt idx="3">
                  <c:v>0</c:v>
                </c:pt>
                <c:pt idx="4">
                  <c:v>0</c:v>
                </c:pt>
                <c:pt idx="5">
                  <c:v>-1.7446808510638299</c:v>
                </c:pt>
                <c:pt idx="6">
                  <c:v>-2.7</c:v>
                </c:pt>
                <c:pt idx="7">
                  <c:v>0</c:v>
                </c:pt>
                <c:pt idx="8">
                  <c:v>1.2307692307692308</c:v>
                </c:pt>
                <c:pt idx="9">
                  <c:v>3.1</c:v>
                </c:pt>
                <c:pt idx="10">
                  <c:v>-0.766917293233083</c:v>
                </c:pt>
                <c:pt idx="11">
                  <c:v>0.10000000000000009</c:v>
                </c:pt>
                <c:pt idx="12">
                  <c:v>-0.99459459459459465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B65-4CDF-9AA6-0A3403D2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07-49B3-924B-E5819AAA5AAE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3.6875</c:v>
                </c:pt>
                <c:pt idx="1">
                  <c:v>3.6875</c:v>
                </c:pt>
                <c:pt idx="2">
                  <c:v>2.763157894736842</c:v>
                </c:pt>
                <c:pt idx="3">
                  <c:v>3</c:v>
                </c:pt>
                <c:pt idx="4">
                  <c:v>10.5</c:v>
                </c:pt>
                <c:pt idx="5">
                  <c:v>5.333333333333333</c:v>
                </c:pt>
                <c:pt idx="6">
                  <c:v>3.2222222222222223</c:v>
                </c:pt>
                <c:pt idx="7">
                  <c:v>2.4285714285714284</c:v>
                </c:pt>
                <c:pt idx="8">
                  <c:v>3.3333333333333335</c:v>
                </c:pt>
                <c:pt idx="9">
                  <c:v>1.625</c:v>
                </c:pt>
                <c:pt idx="10">
                  <c:v>3.03125</c:v>
                </c:pt>
                <c:pt idx="11">
                  <c:v>4.59375</c:v>
                </c:pt>
                <c:pt idx="12">
                  <c:v>3.5185185185185186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7-49B3-924B-E5819AAA5AAE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07-49B3-924B-E5819AAA5A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2.7826086956521738</c:v>
                </c:pt>
                <c:pt idx="1">
                  <c:v>4.2</c:v>
                </c:pt>
                <c:pt idx="2">
                  <c:v>3.2857142857142856</c:v>
                </c:pt>
                <c:pt idx="3">
                  <c:v>3.2</c:v>
                </c:pt>
                <c:pt idx="4">
                  <c:v>1.5</c:v>
                </c:pt>
                <c:pt idx="5">
                  <c:v>0</c:v>
                </c:pt>
                <c:pt idx="6">
                  <c:v>1</c:v>
                </c:pt>
                <c:pt idx="7">
                  <c:v>4.5999999999999996</c:v>
                </c:pt>
                <c:pt idx="8">
                  <c:v>2.4</c:v>
                </c:pt>
                <c:pt idx="9">
                  <c:v>4.6923076923076925</c:v>
                </c:pt>
                <c:pt idx="10">
                  <c:v>2.6764705882352939</c:v>
                </c:pt>
                <c:pt idx="11">
                  <c:v>3.8095238095238093</c:v>
                </c:pt>
                <c:pt idx="12">
                  <c:v>3.2395833333333335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07-49B3-924B-E5819AAA5AAE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07-49B3-924B-E5819AAA5A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07-49B3-924B-E5819AAA5A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2.4457831325301207</c:v>
                </c:pt>
                <c:pt idx="1">
                  <c:v>1.9090909090909092</c:v>
                </c:pt>
                <c:pt idx="2">
                  <c:v>3.5862068965517242</c:v>
                </c:pt>
                <c:pt idx="3">
                  <c:v>3.8333333333333335</c:v>
                </c:pt>
                <c:pt idx="4">
                  <c:v>5.2</c:v>
                </c:pt>
                <c:pt idx="5">
                  <c:v>7.5</c:v>
                </c:pt>
                <c:pt idx="6">
                  <c:v>3.3333333333333335</c:v>
                </c:pt>
                <c:pt idx="7">
                  <c:v>1.5</c:v>
                </c:pt>
                <c:pt idx="8">
                  <c:v>3.6666666666666665</c:v>
                </c:pt>
                <c:pt idx="9">
                  <c:v>3.8333333333333335</c:v>
                </c:pt>
                <c:pt idx="10">
                  <c:v>3.1851851851851851</c:v>
                </c:pt>
                <c:pt idx="11">
                  <c:v>2.25</c:v>
                </c:pt>
                <c:pt idx="12">
                  <c:v>3.0962343096234308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07-49B3-924B-E5819AAA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07-49B3-924B-E5819AAA5A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</c:v>
                      </c:pt>
                      <c:pt idx="1">
                        <c:v>3.7692307692307692</c:v>
                      </c:pt>
                      <c:pt idx="2">
                        <c:v>3.8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1.6666666666666667</c:v>
                      </c:pt>
                      <c:pt idx="11">
                        <c:v>2</c:v>
                      </c:pt>
                      <c:pt idx="12">
                        <c:v>2.9101123595505616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07-49B3-924B-E5819AAA5A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07-49B3-924B-E5819AAA5A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07-49B3-924B-E5819AAA5A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07-49B3-924B-E5819AAA5A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07-49B3-924B-E5819AAA5A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07-49B3-924B-E5819AAA5A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07-49B3-924B-E5819AAA5A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07-49B3-924B-E5819AAA5A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07-49B3-924B-E5819AAA5A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07-49B3-924B-E5819AAA5A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07-49B3-924B-E5819AAA5A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07-49B3-924B-E5819AAA5A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07-49B3-924B-E5819AAA5A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07-49B3-924B-E5819AAA5AAE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-0.33682556312205314</c:v>
                </c:pt>
                <c:pt idx="1">
                  <c:v>-2.290909090909091</c:v>
                </c:pt>
                <c:pt idx="2">
                  <c:v>0.30049261083743861</c:v>
                </c:pt>
                <c:pt idx="3">
                  <c:v>0.6333333333333333</c:v>
                </c:pt>
                <c:pt idx="4">
                  <c:v>3.7</c:v>
                </c:pt>
                <c:pt idx="5">
                  <c:v>0</c:v>
                </c:pt>
                <c:pt idx="6">
                  <c:v>2.3333333333333335</c:v>
                </c:pt>
                <c:pt idx="7">
                  <c:v>-3.0999999999999996</c:v>
                </c:pt>
                <c:pt idx="8">
                  <c:v>1.2666666666666666</c:v>
                </c:pt>
                <c:pt idx="9">
                  <c:v>-0.85897435897435903</c:v>
                </c:pt>
                <c:pt idx="10">
                  <c:v>0.50871459694989118</c:v>
                </c:pt>
                <c:pt idx="11">
                  <c:v>-1.5595238095238093</c:v>
                </c:pt>
                <c:pt idx="12">
                  <c:v>-0.14334902370990266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07-49B3-924B-E5819AAA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C-451B-8E4D-DCDA4223228E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C-451B-8E4D-DCDA4223228E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2C-451B-8E4D-DCDA4223228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2C-451B-8E4D-DCDA4223228E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2C-451B-8E4D-DCDA422322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2C-451B-8E4D-DCDA4223228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2C-451B-8E4D-DCDA4223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2C-451B-8E4D-DCDA422322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2C-451B-8E4D-DCDA422322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2C-451B-8E4D-DCDA422322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2C-451B-8E4D-DCDA422322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2C-451B-8E4D-DCDA422322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2C-451B-8E4D-DCDA422322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2C-451B-8E4D-DCDA422322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2C-451B-8E4D-DCDA422322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2C-451B-8E4D-DCDA422322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2C-451B-8E4D-DCDA422322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2C-451B-8E4D-DCDA422322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2C-451B-8E4D-DCDA422322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2C-451B-8E4D-DCDA422322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2C-451B-8E4D-DCDA422322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2C-451B-8E4D-DCDA4223228E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0">
                  <c:v>4.5006836634681413E-2</c:v>
                </c:pt>
                <c:pt idx="11">
                  <c:v>-3.795567954557022E-2</c:v>
                </c:pt>
                <c:pt idx="12">
                  <c:v>4.1531386946271898E-2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2C-451B-8E4D-DCDA4223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3-45E9-91F2-E0A5008909BD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3-45E9-91F2-E0A5008909BD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23-45E9-91F2-E0A5008909B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3-45E9-91F2-E0A5008909BD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23-45E9-91F2-E0A5008909B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23-45E9-91F2-E0A5008909B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3-45E9-91F2-E0A50089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23-45E9-91F2-E0A5008909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23-45E9-91F2-E0A5008909B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23-45E9-91F2-E0A5008909B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23-45E9-91F2-E0A5008909B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23-45E9-91F2-E0A5008909B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23-45E9-91F2-E0A5008909B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23-45E9-91F2-E0A5008909B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23-45E9-91F2-E0A5008909B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23-45E9-91F2-E0A5008909B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23-45E9-91F2-E0A5008909B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23-45E9-91F2-E0A5008909B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23-45E9-91F2-E0A5008909B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23-45E9-91F2-E0A5008909B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23-45E9-91F2-E0A5008909B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23-45E9-91F2-E0A5008909BD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0">
                  <c:v>4.5006836634681413E-2</c:v>
                </c:pt>
                <c:pt idx="11">
                  <c:v>-3.795567954557022E-2</c:v>
                </c:pt>
                <c:pt idx="12">
                  <c:v>4.1531386946271898E-2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23-45E9-91F2-E0A50089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87-4D87-AA07-4DC405E483DB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2.7950872656755008</c:v>
                </c:pt>
                <c:pt idx="1">
                  <c:v>2.8731359893167148</c:v>
                </c:pt>
                <c:pt idx="2">
                  <c:v>2.9364389233954453</c:v>
                </c:pt>
                <c:pt idx="3">
                  <c:v>2.5746586075665996</c:v>
                </c:pt>
                <c:pt idx="4">
                  <c:v>2.6306366047745358</c:v>
                </c:pt>
                <c:pt idx="5">
                  <c:v>2.5592901317558483</c:v>
                </c:pt>
                <c:pt idx="6">
                  <c:v>2.2240166710080751</c:v>
                </c:pt>
                <c:pt idx="7">
                  <c:v>0</c:v>
                </c:pt>
                <c:pt idx="8">
                  <c:v>2.3941569695469176</c:v>
                </c:pt>
                <c:pt idx="9">
                  <c:v>2.651506996770721</c:v>
                </c:pt>
                <c:pt idx="10">
                  <c:v>2.8276945384243595</c:v>
                </c:pt>
                <c:pt idx="11">
                  <c:v>2.7499333511063715</c:v>
                </c:pt>
                <c:pt idx="12">
                  <c:v>2.6597626112759643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7-4D87-AA07-4DC405E483DB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87-4D87-AA07-4DC405E483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2.9186357556843512</c:v>
                </c:pt>
                <c:pt idx="1">
                  <c:v>3.347750434998757</c:v>
                </c:pt>
                <c:pt idx="2">
                  <c:v>3.1342297174111211</c:v>
                </c:pt>
                <c:pt idx="3">
                  <c:v>2.7839800317676424</c:v>
                </c:pt>
                <c:pt idx="4">
                  <c:v>2.5609430604982206</c:v>
                </c:pt>
                <c:pt idx="5">
                  <c:v>2.6040229885057471</c:v>
                </c:pt>
                <c:pt idx="6">
                  <c:v>2.2533062054933874</c:v>
                </c:pt>
                <c:pt idx="7">
                  <c:v>3.3068565005620081</c:v>
                </c:pt>
                <c:pt idx="8">
                  <c:v>2.2749944333110665</c:v>
                </c:pt>
                <c:pt idx="9">
                  <c:v>2.6273516642547032</c:v>
                </c:pt>
                <c:pt idx="10">
                  <c:v>2.9430714916151808</c:v>
                </c:pt>
                <c:pt idx="11">
                  <c:v>2.6366930917327291</c:v>
                </c:pt>
                <c:pt idx="12">
                  <c:v>2.7683008187607401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87-4D87-AA07-4DC405E483DB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87-4D87-AA07-4DC405E483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87-4D87-AA07-4DC405E483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2.8401337792642138</c:v>
                </c:pt>
                <c:pt idx="1">
                  <c:v>3.4421083802191292</c:v>
                </c:pt>
                <c:pt idx="2">
                  <c:v>2.7850322007550523</c:v>
                </c:pt>
                <c:pt idx="3">
                  <c:v>2.9443530701754388</c:v>
                </c:pt>
                <c:pt idx="4">
                  <c:v>2.8007017543859649</c:v>
                </c:pt>
                <c:pt idx="5">
                  <c:v>3.045272206303725</c:v>
                </c:pt>
                <c:pt idx="6">
                  <c:v>2.8266793409378961</c:v>
                </c:pt>
                <c:pt idx="7">
                  <c:v>2.9710798620323695</c:v>
                </c:pt>
                <c:pt idx="8">
                  <c:v>2.5774424146147736</c:v>
                </c:pt>
                <c:pt idx="9">
                  <c:v>2.4928266770065917</c:v>
                </c:pt>
                <c:pt idx="10">
                  <c:v>2.9829018075232048</c:v>
                </c:pt>
                <c:pt idx="11">
                  <c:v>2.7055595323311858</c:v>
                </c:pt>
                <c:pt idx="12">
                  <c:v>2.8484861131398285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87-4D87-AA07-4DC405E4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487-4D87-AA07-4DC405E483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3.0477990818255467</c:v>
                      </c:pt>
                      <c:pt idx="1">
                        <c:v>3.1402388225492919</c:v>
                      </c:pt>
                      <c:pt idx="2">
                        <c:v>3.2750179985601151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487-4D87-AA07-4DC405E483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487-4D87-AA07-4DC405E483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487-4D87-AA07-4DC405E483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487-4D87-AA07-4DC405E483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487-4D87-AA07-4DC405E483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487-4D87-AA07-4DC405E483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487-4D87-AA07-4DC405E483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487-4D87-AA07-4DC405E483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487-4D87-AA07-4DC405E483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487-4D87-AA07-4DC405E483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487-4D87-AA07-4DC405E483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487-4D87-AA07-4DC405E483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487-4D87-AA07-4DC405E483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487-4D87-AA07-4DC405E483DB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-7.8501976420137343E-2</c:v>
                </c:pt>
                <c:pt idx="1">
                  <c:v>9.4357945220372219E-2</c:v>
                </c:pt>
                <c:pt idx="2">
                  <c:v>-0.3491975166560688</c:v>
                </c:pt>
                <c:pt idx="3">
                  <c:v>0.16037303840779638</c:v>
                </c:pt>
                <c:pt idx="4">
                  <c:v>0.23975869388774429</c:v>
                </c:pt>
                <c:pt idx="5">
                  <c:v>0.44124921779797788</c:v>
                </c:pt>
                <c:pt idx="6">
                  <c:v>0.57337313544450863</c:v>
                </c:pt>
                <c:pt idx="7">
                  <c:v>-0.33577663852963857</c:v>
                </c:pt>
                <c:pt idx="8">
                  <c:v>0.30244798130370709</c:v>
                </c:pt>
                <c:pt idx="9">
                  <c:v>-0.13452498724811157</c:v>
                </c:pt>
                <c:pt idx="10">
                  <c:v>3.9830315908023994E-2</c:v>
                </c:pt>
                <c:pt idx="11">
                  <c:v>6.8866440598456702E-2</c:v>
                </c:pt>
                <c:pt idx="12">
                  <c:v>8.018529437908839E-2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87-4D87-AA07-4DC405E4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F6-461D-AAFD-B499CE1734E3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1.8437917222963951</c:v>
                </c:pt>
                <c:pt idx="1">
                  <c:v>1.7271557271557272</c:v>
                </c:pt>
                <c:pt idx="2">
                  <c:v>1.712907117008444</c:v>
                </c:pt>
                <c:pt idx="3">
                  <c:v>1.7098150782361308</c:v>
                </c:pt>
                <c:pt idx="4">
                  <c:v>1.8241308793456033</c:v>
                </c:pt>
                <c:pt idx="5">
                  <c:v>1.8506493506493507</c:v>
                </c:pt>
                <c:pt idx="6">
                  <c:v>2.1077844311377247</c:v>
                </c:pt>
                <c:pt idx="7">
                  <c:v>0</c:v>
                </c:pt>
                <c:pt idx="8">
                  <c:v>1.941908713692946</c:v>
                </c:pt>
                <c:pt idx="9">
                  <c:v>1.7837837837837838</c:v>
                </c:pt>
                <c:pt idx="10">
                  <c:v>1.834140435835351</c:v>
                </c:pt>
                <c:pt idx="11">
                  <c:v>1.8573141486810552</c:v>
                </c:pt>
                <c:pt idx="12">
                  <c:v>1.8250295780202446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6-461D-AAFD-B499CE1734E3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F6-461D-AAFD-B499CE1734E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2.0355677154582765</c:v>
                </c:pt>
                <c:pt idx="1">
                  <c:v>2.141025641025641</c:v>
                </c:pt>
                <c:pt idx="2">
                  <c:v>1.9730769230769232</c:v>
                </c:pt>
                <c:pt idx="3">
                  <c:v>1.8083462132921175</c:v>
                </c:pt>
                <c:pt idx="4">
                  <c:v>2.0141129032258065</c:v>
                </c:pt>
                <c:pt idx="5">
                  <c:v>2.1756198347107438</c:v>
                </c:pt>
                <c:pt idx="6">
                  <c:v>1.9364599092284418</c:v>
                </c:pt>
                <c:pt idx="7">
                  <c:v>1.8826086956521739</c:v>
                </c:pt>
                <c:pt idx="8">
                  <c:v>1.8926174496644295</c:v>
                </c:pt>
                <c:pt idx="9">
                  <c:v>1.6739974126778785</c:v>
                </c:pt>
                <c:pt idx="10">
                  <c:v>1.7532188841201717</c:v>
                </c:pt>
                <c:pt idx="11">
                  <c:v>2.0639606396063961</c:v>
                </c:pt>
                <c:pt idx="12">
                  <c:v>1.9394168875425974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6-461D-AAFD-B499CE1734E3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F6-461D-AAFD-B499CE1734E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F6-461D-AAFD-B499CE1734E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1.8365617433414043</c:v>
                </c:pt>
                <c:pt idx="1">
                  <c:v>1.8200734394124847</c:v>
                </c:pt>
                <c:pt idx="2">
                  <c:v>1.8510131108462455</c:v>
                </c:pt>
                <c:pt idx="3">
                  <c:v>1.8757575757575757</c:v>
                </c:pt>
                <c:pt idx="4">
                  <c:v>1.9889349930843707</c:v>
                </c:pt>
                <c:pt idx="5">
                  <c:v>1.6375198728139904</c:v>
                </c:pt>
                <c:pt idx="6">
                  <c:v>2.2328482328482329</c:v>
                </c:pt>
                <c:pt idx="7">
                  <c:v>1.617816091954023</c:v>
                </c:pt>
                <c:pt idx="8">
                  <c:v>1.9131147540983606</c:v>
                </c:pt>
                <c:pt idx="9">
                  <c:v>1.8930288461538463</c:v>
                </c:pt>
                <c:pt idx="10">
                  <c:v>1.8512110726643598</c:v>
                </c:pt>
                <c:pt idx="11">
                  <c:v>1.7126213592233011</c:v>
                </c:pt>
                <c:pt idx="12">
                  <c:v>1.8484183791272224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F6-461D-AAFD-B499CE173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F6-461D-AAFD-B499CE1734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1.5508701472556894</c:v>
                      </c:pt>
                      <c:pt idx="1">
                        <c:v>1.7258248009101251</c:v>
                      </c:pt>
                      <c:pt idx="2">
                        <c:v>1.4400494437577256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F6-461D-AAFD-B499CE1734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F6-461D-AAFD-B499CE1734E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F6-461D-AAFD-B499CE1734E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F6-461D-AAFD-B499CE1734E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F6-461D-AAFD-B499CE1734E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F6-461D-AAFD-B499CE1734E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F6-461D-AAFD-B499CE1734E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F6-461D-AAFD-B499CE1734E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F6-461D-AAFD-B499CE1734E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F6-461D-AAFD-B499CE1734E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F6-461D-AAFD-B499CE1734E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F6-461D-AAFD-B499CE1734E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F6-461D-AAFD-B499CE1734E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F6-461D-AAFD-B499CE1734E3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-0.19900597211687221</c:v>
                </c:pt>
                <c:pt idx="1">
                  <c:v>-0.3209522016131563</c:v>
                </c:pt>
                <c:pt idx="2">
                  <c:v>-0.12206381223067764</c:v>
                </c:pt>
                <c:pt idx="3">
                  <c:v>6.7411362465458202E-2</c:v>
                </c:pt>
                <c:pt idx="4">
                  <c:v>-2.5177910141435778E-2</c:v>
                </c:pt>
                <c:pt idx="5">
                  <c:v>-0.53809996189675346</c:v>
                </c:pt>
                <c:pt idx="6">
                  <c:v>0.29638832361979106</c:v>
                </c:pt>
                <c:pt idx="7">
                  <c:v>-0.26479260369815094</c:v>
                </c:pt>
                <c:pt idx="8">
                  <c:v>2.0497304433931163E-2</c:v>
                </c:pt>
                <c:pt idx="9">
                  <c:v>0.21903143347596776</c:v>
                </c:pt>
                <c:pt idx="10">
                  <c:v>9.7992188544188119E-2</c:v>
                </c:pt>
                <c:pt idx="11">
                  <c:v>-0.35133928038309503</c:v>
                </c:pt>
                <c:pt idx="12">
                  <c:v>-9.0998508415375046E-2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F6-461D-AAFD-B499CE173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6E-4628-93C6-5C7C61C8445E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E-4628-93C6-5C7C61C8445E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6E-4628-93C6-5C7C61C8445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6E-4628-93C6-5C7C61C8445E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6E-4628-93C6-5C7C61C844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6E-4628-93C6-5C7C61C8445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6E-4628-93C6-5C7C61C8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86E-4628-93C6-5C7C61C844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86E-4628-93C6-5C7C61C844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86E-4628-93C6-5C7C61C844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86E-4628-93C6-5C7C61C844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86E-4628-93C6-5C7C61C844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86E-4628-93C6-5C7C61C844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86E-4628-93C6-5C7C61C844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86E-4628-93C6-5C7C61C844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86E-4628-93C6-5C7C61C844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86E-4628-93C6-5C7C61C844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86E-4628-93C6-5C7C61C844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86E-4628-93C6-5C7C61C844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86E-4628-93C6-5C7C61C844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86E-4628-93C6-5C7C61C844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86E-4628-93C6-5C7C61C8445E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6E-4628-93C6-5C7C61C8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D0-4227-AE45-3B0564E280AF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0-4227-AE45-3B0564E280AF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D0-4227-AE45-3B0564E280A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0.34939999999999999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0.57002556319498765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D0-4227-AE45-3B0564E280AF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D0-4227-AE45-3B0564E280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D0-4227-AE45-3B0564E280A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  <c:pt idx="10">
                  <c:v>0.68430000000000002</c:v>
                </c:pt>
                <c:pt idx="11">
                  <c:v>0.628</c:v>
                </c:pt>
                <c:pt idx="12">
                  <c:v>0.62089193755215866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D0-4227-AE45-3B0564E2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D0-4227-AE45-3B0564E280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D0-4227-AE45-3B0564E280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D0-4227-AE45-3B0564E280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D0-4227-AE45-3B0564E280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D0-4227-AE45-3B0564E280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D0-4227-AE45-3B0564E280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D0-4227-AE45-3B0564E280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D0-4227-AE45-3B0564E280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D0-4227-AE45-3B0564E280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D0-4227-AE45-3B0564E280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D0-4227-AE45-3B0564E280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D0-4227-AE45-3B0564E280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D0-4227-AE45-3B0564E280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D0-4227-AE45-3B0564E280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D0-4227-AE45-3B0564E280AF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0.95563823697767614</c:v>
                </c:pt>
                <c:pt idx="1">
                  <c:v>-0.10288808664259941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  <c:pt idx="8">
                  <c:v>-3.8974906567004641E-2</c:v>
                </c:pt>
                <c:pt idx="9">
                  <c:v>0.18438623523369313</c:v>
                </c:pt>
                <c:pt idx="10">
                  <c:v>-7.7265372168284663E-2</c:v>
                </c:pt>
                <c:pt idx="11">
                  <c:v>-1.6290726817042689E-2</c:v>
                </c:pt>
                <c:pt idx="12">
                  <c:v>8.9235251261479354E-2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D0-4227-AE45-3B0564E2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3C-4EF8-B70E-385C47B68E8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C-4EF8-B70E-385C47B68E85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3C-4EF8-B70E-385C47B68E8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3C-4EF8-B70E-385C47B68E85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3C-4EF8-B70E-385C47B68E8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3C-4EF8-B70E-385C47B6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63C-4EF8-B70E-385C47B68E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63C-4EF8-B70E-385C47B68E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3C-4EF8-B70E-385C47B68E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3C-4EF8-B70E-385C47B68E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3C-4EF8-B70E-385C47B68E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3C-4EF8-B70E-385C47B68E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3C-4EF8-B70E-385C47B68E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3C-4EF8-B70E-385C47B68E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3C-4EF8-B70E-385C47B68E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3C-4EF8-B70E-385C47B68E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3C-4EF8-B70E-385C47B68E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3C-4EF8-B70E-385C47B68E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3C-4EF8-B70E-385C47B68E85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63C-4EF8-B70E-385C47B6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80-40CD-BA9B-EA469383E03C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460</c:v>
                </c:pt>
                <c:pt idx="1">
                  <c:v>440</c:v>
                </c:pt>
                <c:pt idx="2">
                  <c:v>450</c:v>
                </c:pt>
                <c:pt idx="3">
                  <c:v>358</c:v>
                </c:pt>
                <c:pt idx="4">
                  <c:v>188</c:v>
                </c:pt>
                <c:pt idx="5">
                  <c:v>128</c:v>
                </c:pt>
                <c:pt idx="6">
                  <c:v>108</c:v>
                </c:pt>
                <c:pt idx="7">
                  <c:v>235</c:v>
                </c:pt>
                <c:pt idx="8">
                  <c:v>222</c:v>
                </c:pt>
                <c:pt idx="9">
                  <c:v>304</c:v>
                </c:pt>
                <c:pt idx="10">
                  <c:v>499</c:v>
                </c:pt>
                <c:pt idx="11">
                  <c:v>422</c:v>
                </c:pt>
                <c:pt idx="12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0-40CD-BA9B-EA469383E03C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80-40CD-BA9B-EA469383E0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643</c:v>
                </c:pt>
                <c:pt idx="1">
                  <c:v>537</c:v>
                </c:pt>
                <c:pt idx="2">
                  <c:v>565</c:v>
                </c:pt>
                <c:pt idx="3">
                  <c:v>348</c:v>
                </c:pt>
                <c:pt idx="4">
                  <c:v>242</c:v>
                </c:pt>
                <c:pt idx="5">
                  <c:v>154</c:v>
                </c:pt>
                <c:pt idx="6">
                  <c:v>124</c:v>
                </c:pt>
                <c:pt idx="7">
                  <c:v>173</c:v>
                </c:pt>
                <c:pt idx="8">
                  <c:v>224</c:v>
                </c:pt>
                <c:pt idx="9">
                  <c:v>305</c:v>
                </c:pt>
                <c:pt idx="10">
                  <c:v>459</c:v>
                </c:pt>
                <c:pt idx="11">
                  <c:v>460</c:v>
                </c:pt>
                <c:pt idx="12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80-40CD-BA9B-EA469383E03C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80-40CD-BA9B-EA469383E0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80-40CD-BA9B-EA469383E0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526</c:v>
                </c:pt>
                <c:pt idx="1">
                  <c:v>505</c:v>
                </c:pt>
                <c:pt idx="2">
                  <c:v>519</c:v>
                </c:pt>
                <c:pt idx="3">
                  <c:v>295</c:v>
                </c:pt>
                <c:pt idx="4">
                  <c:v>211</c:v>
                </c:pt>
                <c:pt idx="5">
                  <c:v>117</c:v>
                </c:pt>
                <c:pt idx="6">
                  <c:v>124</c:v>
                </c:pt>
                <c:pt idx="7">
                  <c:v>167</c:v>
                </c:pt>
                <c:pt idx="8">
                  <c:v>207</c:v>
                </c:pt>
                <c:pt idx="9">
                  <c:v>332</c:v>
                </c:pt>
                <c:pt idx="10">
                  <c:v>542</c:v>
                </c:pt>
                <c:pt idx="11">
                  <c:v>542</c:v>
                </c:pt>
                <c:pt idx="12">
                  <c:v>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80-40CD-BA9B-EA469383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80-40CD-BA9B-EA469383E0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427</c:v>
                      </c:pt>
                      <c:pt idx="1">
                        <c:v>458</c:v>
                      </c:pt>
                      <c:pt idx="2">
                        <c:v>186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</c:v>
                      </c:pt>
                      <c:pt idx="8">
                        <c:v>42</c:v>
                      </c:pt>
                      <c:pt idx="9">
                        <c:v>40</c:v>
                      </c:pt>
                      <c:pt idx="10">
                        <c:v>103</c:v>
                      </c:pt>
                      <c:pt idx="11">
                        <c:v>87</c:v>
                      </c:pt>
                      <c:pt idx="12">
                        <c:v>1481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80-40CD-BA9B-EA469383E03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880-40CD-BA9B-EA469383E03C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</c:v>
                      </c:pt>
                      <c:pt idx="1">
                        <c:v>390</c:v>
                      </c:pt>
                      <c:pt idx="2">
                        <c:v>431</c:v>
                      </c:pt>
                      <c:pt idx="3">
                        <c:v>352</c:v>
                      </c:pt>
                      <c:pt idx="4">
                        <c:v>190</c:v>
                      </c:pt>
                      <c:pt idx="5">
                        <c:v>171</c:v>
                      </c:pt>
                      <c:pt idx="6">
                        <c:v>136</c:v>
                      </c:pt>
                      <c:pt idx="7">
                        <c:v>193</c:v>
                      </c:pt>
                      <c:pt idx="8">
                        <c:v>224</c:v>
                      </c:pt>
                      <c:pt idx="9">
                        <c:v>318</c:v>
                      </c:pt>
                      <c:pt idx="10">
                        <c:v>407</c:v>
                      </c:pt>
                      <c:pt idx="11">
                        <c:v>361</c:v>
                      </c:pt>
                      <c:pt idx="12">
                        <c:v>3482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4880-40CD-BA9B-EA469383E0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80-40CD-BA9B-EA469383E0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80-40CD-BA9B-EA469383E0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80-40CD-BA9B-EA469383E0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80-40CD-BA9B-EA469383E0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80-40CD-BA9B-EA469383E0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80-40CD-BA9B-EA469383E0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80-40CD-BA9B-EA469383E0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80-40CD-BA9B-EA469383E0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80-40CD-BA9B-EA469383E0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80-40CD-BA9B-EA469383E0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80-40CD-BA9B-EA469383E0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80-40CD-BA9B-EA469383E0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80-40CD-BA9B-EA469383E03C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-0.18195956454121309</c:v>
                </c:pt>
                <c:pt idx="1">
                  <c:v>-5.9590316573556845E-2</c:v>
                </c:pt>
                <c:pt idx="2">
                  <c:v>-8.1415929203539794E-2</c:v>
                </c:pt>
                <c:pt idx="3">
                  <c:v>-0.1522988505747126</c:v>
                </c:pt>
                <c:pt idx="4">
                  <c:v>-0.12809917355371903</c:v>
                </c:pt>
                <c:pt idx="5">
                  <c:v>-0.24025974025974028</c:v>
                </c:pt>
                <c:pt idx="6">
                  <c:v>0</c:v>
                </c:pt>
                <c:pt idx="7">
                  <c:v>-3.4682080924855474E-2</c:v>
                </c:pt>
                <c:pt idx="8">
                  <c:v>-7.5892857142857095E-2</c:v>
                </c:pt>
                <c:pt idx="9">
                  <c:v>8.8524590163934436E-2</c:v>
                </c:pt>
                <c:pt idx="10">
                  <c:v>0.18082788671023975</c:v>
                </c:pt>
                <c:pt idx="11">
                  <c:v>0.17826086956521747</c:v>
                </c:pt>
                <c:pt idx="12">
                  <c:v>-7.1563533301842175E-2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80-40CD-BA9B-EA469383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D1-4DBA-ACCE-7C9043534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0.70709999999999995</c:v>
                </c:pt>
                <c:pt idx="1">
                  <c:v>0.76080000000000003</c:v>
                </c:pt>
                <c:pt idx="2">
                  <c:v>0.72709999999999997</c:v>
                </c:pt>
                <c:pt idx="3">
                  <c:v>0.63600000000000001</c:v>
                </c:pt>
                <c:pt idx="4">
                  <c:v>0.45669999999999999</c:v>
                </c:pt>
                <c:pt idx="5">
                  <c:v>0.45240000000000002</c:v>
                </c:pt>
                <c:pt idx="6">
                  <c:v>0.54069999999999996</c:v>
                </c:pt>
                <c:pt idx="7">
                  <c:v>0</c:v>
                </c:pt>
                <c:pt idx="8">
                  <c:v>0.49520000000000003</c:v>
                </c:pt>
                <c:pt idx="9">
                  <c:v>0.55409999999999993</c:v>
                </c:pt>
                <c:pt idx="10">
                  <c:v>0.69180000000000008</c:v>
                </c:pt>
                <c:pt idx="11">
                  <c:v>0.6845</c:v>
                </c:pt>
                <c:pt idx="12">
                  <c:v>0.55886666666666662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1-4DBA-ACCE-7C9043534593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D1-4DBA-ACCE-7C9043534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0.65749999999999997</c:v>
                </c:pt>
                <c:pt idx="1">
                  <c:v>0.78890000000000005</c:v>
                </c:pt>
                <c:pt idx="2">
                  <c:v>0.68010000000000004</c:v>
                </c:pt>
                <c:pt idx="3">
                  <c:v>0.53420000000000001</c:v>
                </c:pt>
                <c:pt idx="4">
                  <c:v>0.44140000000000001</c:v>
                </c:pt>
                <c:pt idx="5">
                  <c:v>0.48080000000000001</c:v>
                </c:pt>
                <c:pt idx="6">
                  <c:v>0.56559999999999999</c:v>
                </c:pt>
                <c:pt idx="7">
                  <c:v>0.1913</c:v>
                </c:pt>
                <c:pt idx="8">
                  <c:v>0.5151</c:v>
                </c:pt>
                <c:pt idx="9">
                  <c:v>0.57179999999999997</c:v>
                </c:pt>
                <c:pt idx="10">
                  <c:v>0.74609999999999999</c:v>
                </c:pt>
                <c:pt idx="11">
                  <c:v>0.74150000000000005</c:v>
                </c:pt>
                <c:pt idx="12">
                  <c:v>0.57619166666666677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D1-4DBA-ACCE-7C9043534593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D1-4DBA-ACCE-7C9043534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0.67030000000000001</c:v>
                </c:pt>
                <c:pt idx="1">
                  <c:v>0.72750000000000004</c:v>
                </c:pt>
                <c:pt idx="2">
                  <c:v>0.68629999999999991</c:v>
                </c:pt>
                <c:pt idx="3">
                  <c:v>0.56530000000000002</c:v>
                </c:pt>
                <c:pt idx="4">
                  <c:v>0.63539999999999996</c:v>
                </c:pt>
                <c:pt idx="5">
                  <c:v>0.4703</c:v>
                </c:pt>
                <c:pt idx="6">
                  <c:v>0.47460000000000002</c:v>
                </c:pt>
                <c:pt idx="7">
                  <c:v>0.24879999999999999</c:v>
                </c:pt>
                <c:pt idx="8">
                  <c:v>0.53290000000000004</c:v>
                </c:pt>
                <c:pt idx="9">
                  <c:v>0.69599999999999995</c:v>
                </c:pt>
                <c:pt idx="10">
                  <c:v>0.73290000000000011</c:v>
                </c:pt>
                <c:pt idx="11">
                  <c:v>0.77950000000000008</c:v>
                </c:pt>
                <c:pt idx="12">
                  <c:v>0.60164999999999991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D1-4DBA-ACCE-7C904353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5D1-4DBA-ACCE-7C904353459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5D1-4DBA-ACCE-7C904353459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D1-4DBA-ACCE-7C904353459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D1-4DBA-ACCE-7C904353459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D1-4DBA-ACCE-7C904353459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D1-4DBA-ACCE-7C904353459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D1-4DBA-ACCE-7C904353459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D1-4DBA-ACCE-7C904353459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D1-4DBA-ACCE-7C904353459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5D1-4DBA-ACCE-7C904353459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5D1-4DBA-ACCE-7C904353459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5D1-4DBA-ACCE-7C904353459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5D1-4DBA-ACCE-7C9043534593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1.9467680608365123E-2</c:v>
                </c:pt>
                <c:pt idx="1">
                  <c:v>-7.7829889719863155E-2</c:v>
                </c:pt>
                <c:pt idx="2">
                  <c:v>9.1163064255255222E-3</c:v>
                </c:pt>
                <c:pt idx="3">
                  <c:v>5.8217895919131513E-2</c:v>
                </c:pt>
                <c:pt idx="4">
                  <c:v>0.43951064793837769</c:v>
                </c:pt>
                <c:pt idx="5">
                  <c:v>-2.1838602329450896E-2</c:v>
                </c:pt>
                <c:pt idx="6">
                  <c:v>-0.16089108910891081</c:v>
                </c:pt>
                <c:pt idx="7">
                  <c:v>0.30057501306847878</c:v>
                </c:pt>
                <c:pt idx="8">
                  <c:v>3.4556396816152191E-2</c:v>
                </c:pt>
                <c:pt idx="9">
                  <c:v>0.21720881427072403</c:v>
                </c:pt>
                <c:pt idx="10">
                  <c:v>-1.7691998391636377E-2</c:v>
                </c:pt>
                <c:pt idx="11">
                  <c:v>5.1247471341874684E-2</c:v>
                </c:pt>
                <c:pt idx="12">
                  <c:v>4.4183793008691685E-2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5D1-4DBA-ACCE-7C904353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7-42EB-A8F2-184A34E1C8A7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7-42EB-A8F2-184A34E1C8A7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D7-42EB-A8F2-184A34E1C8A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D7-42EB-A8F2-184A34E1C8A7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D7-42EB-A8F2-184A34E1C8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D7-42EB-A8F2-184A34E1C8A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  <c:pt idx="10">
                  <c:v>0.68430000000000002</c:v>
                </c:pt>
                <c:pt idx="11">
                  <c:v>0.628</c:v>
                </c:pt>
                <c:pt idx="12">
                  <c:v>0.62089193755215866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D7-42EB-A8F2-184A34E1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D7-42EB-A8F2-184A34E1C8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D7-42EB-A8F2-184A34E1C8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D7-42EB-A8F2-184A34E1C8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D7-42EB-A8F2-184A34E1C8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D7-42EB-A8F2-184A34E1C8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D7-42EB-A8F2-184A34E1C8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D7-42EB-A8F2-184A34E1C8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D7-42EB-A8F2-184A34E1C8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D7-42EB-A8F2-184A34E1C8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D7-42EB-A8F2-184A34E1C8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D7-42EB-A8F2-184A34E1C8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D7-42EB-A8F2-184A34E1C8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D7-42EB-A8F2-184A34E1C8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D7-42EB-A8F2-184A34E1C8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D7-42EB-A8F2-184A34E1C8A7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-0.10288808664259941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  <c:pt idx="8">
                  <c:v>-3.8974906567004641E-2</c:v>
                </c:pt>
                <c:pt idx="9">
                  <c:v>0.18438623523369313</c:v>
                </c:pt>
                <c:pt idx="10">
                  <c:v>-7.7265372168284663E-2</c:v>
                </c:pt>
                <c:pt idx="11">
                  <c:v>-1.6290726817042689E-2</c:v>
                </c:pt>
                <c:pt idx="12">
                  <c:v>4.1816170319934898E-3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D7-42EB-A8F2-184A34E1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9C-4E45-83AB-4542FA9F7D1A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0.76840000000000008</c:v>
                </c:pt>
                <c:pt idx="2">
                  <c:v>0.76249999999999996</c:v>
                </c:pt>
                <c:pt idx="3">
                  <c:v>0.63890000000000002</c:v>
                </c:pt>
                <c:pt idx="4">
                  <c:v>0.63979999999999992</c:v>
                </c:pt>
                <c:pt idx="5">
                  <c:v>0.52880000000000005</c:v>
                </c:pt>
                <c:pt idx="6">
                  <c:v>0.45899999999999996</c:v>
                </c:pt>
                <c:pt idx="7">
                  <c:v>0</c:v>
                </c:pt>
                <c:pt idx="8">
                  <c:v>0.53720000000000001</c:v>
                </c:pt>
                <c:pt idx="9">
                  <c:v>0.52969999999999995</c:v>
                </c:pt>
                <c:pt idx="10">
                  <c:v>0.65010000000000001</c:v>
                </c:pt>
                <c:pt idx="11">
                  <c:v>0.55459999999999998</c:v>
                </c:pt>
                <c:pt idx="12">
                  <c:v>0.67091317365269465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C-4E45-83AB-4542FA9F7D1A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9C-4E45-83AB-4542FA9F7D1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0.70389999999999997</c:v>
                </c:pt>
                <c:pt idx="1">
                  <c:v>0.77400000000000002</c:v>
                </c:pt>
                <c:pt idx="2">
                  <c:v>0.73939999999999995</c:v>
                </c:pt>
                <c:pt idx="3">
                  <c:v>0.68159999999999998</c:v>
                </c:pt>
                <c:pt idx="4">
                  <c:v>0.61899999999999999</c:v>
                </c:pt>
                <c:pt idx="5">
                  <c:v>0.50340000000000007</c:v>
                </c:pt>
                <c:pt idx="6">
                  <c:v>0.4763</c:v>
                </c:pt>
                <c:pt idx="7">
                  <c:v>0.47450000000000003</c:v>
                </c:pt>
                <c:pt idx="8">
                  <c:v>0.56759999999999999</c:v>
                </c:pt>
                <c:pt idx="9">
                  <c:v>0.58560000000000001</c:v>
                </c:pt>
                <c:pt idx="10">
                  <c:v>0.74099999999999999</c:v>
                </c:pt>
                <c:pt idx="11">
                  <c:v>0.62590000000000001</c:v>
                </c:pt>
                <c:pt idx="12">
                  <c:v>0.62356102003642988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9C-4E45-83AB-4542FA9F7D1A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9C-4E45-83AB-4542FA9F7D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9C-4E45-83AB-4542FA9F7D1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0.68480000000000008</c:v>
                </c:pt>
                <c:pt idx="1">
                  <c:v>0.69189999999999996</c:v>
                </c:pt>
                <c:pt idx="2">
                  <c:v>0.67420000000000002</c:v>
                </c:pt>
                <c:pt idx="3">
                  <c:v>0.59670000000000001</c:v>
                </c:pt>
                <c:pt idx="4">
                  <c:v>0.64370000000000005</c:v>
                </c:pt>
                <c:pt idx="5">
                  <c:v>0.59040000000000004</c:v>
                </c:pt>
                <c:pt idx="6">
                  <c:v>0.47960000000000003</c:v>
                </c:pt>
                <c:pt idx="7">
                  <c:v>0.60199999999999998</c:v>
                </c:pt>
                <c:pt idx="8">
                  <c:v>0.54079999999999995</c:v>
                </c:pt>
                <c:pt idx="9">
                  <c:v>0.69129999999999991</c:v>
                </c:pt>
                <c:pt idx="10">
                  <c:v>0.6784</c:v>
                </c:pt>
                <c:pt idx="11">
                  <c:v>0.60960000000000003</c:v>
                </c:pt>
                <c:pt idx="12">
                  <c:v>0.62332420091324203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9C-4E45-83AB-4542FA9F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9C-4E45-83AB-4542FA9F7D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0.58719999999999994</c:v>
                      </c:pt>
                      <c:pt idx="1">
                        <c:v>0.62890000000000001</c:v>
                      </c:pt>
                      <c:pt idx="2">
                        <c:v>0.23670000000000002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9C-4E45-83AB-4542FA9F7D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9C-4E45-83AB-4542FA9F7D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9C-4E45-83AB-4542FA9F7D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9C-4E45-83AB-4542FA9F7D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9C-4E45-83AB-4542FA9F7D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9C-4E45-83AB-4542FA9F7D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9C-4E45-83AB-4542FA9F7D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9C-4E45-83AB-4542FA9F7D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9C-4E45-83AB-4542FA9F7D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9C-4E45-83AB-4542FA9F7D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9C-4E45-83AB-4542FA9F7D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9C-4E45-83AB-4542FA9F7D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9C-4E45-83AB-4542FA9F7D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9C-4E45-83AB-4542FA9F7D1A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-2.7134536155703826E-2</c:v>
                </c:pt>
                <c:pt idx="1">
                  <c:v>-0.10607235142118876</c:v>
                </c:pt>
                <c:pt idx="2">
                  <c:v>-8.8179605085204171E-2</c:v>
                </c:pt>
                <c:pt idx="3">
                  <c:v>-0.12455985915492951</c:v>
                </c:pt>
                <c:pt idx="4">
                  <c:v>3.9903069466882268E-2</c:v>
                </c:pt>
                <c:pt idx="5">
                  <c:v>0.17282479141835516</c:v>
                </c:pt>
                <c:pt idx="6">
                  <c:v>6.9284064665127154E-3</c:v>
                </c:pt>
                <c:pt idx="7">
                  <c:v>0.26870389884088497</c:v>
                </c:pt>
                <c:pt idx="8">
                  <c:v>-4.7216349541930991E-2</c:v>
                </c:pt>
                <c:pt idx="9">
                  <c:v>0.18049863387978116</c:v>
                </c:pt>
                <c:pt idx="10">
                  <c:v>-8.4480431848852899E-2</c:v>
                </c:pt>
                <c:pt idx="11">
                  <c:v>-2.6042498801725489E-2</c:v>
                </c:pt>
                <c:pt idx="12">
                  <c:v>-3.7978500191371278E-4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9C-4E45-83AB-4542FA9F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23944</c:v>
                </c:pt>
                <c:pt idx="1">
                  <c:v>1991</c:v>
                </c:pt>
                <c:pt idx="2">
                  <c:v>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4-4124-B1DF-118FA9425E67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21878</c:v>
                </c:pt>
                <c:pt idx="1">
                  <c:v>2019</c:v>
                </c:pt>
                <c:pt idx="2">
                  <c:v>11668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4-4124-B1DF-118FA942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354-4124-B1DF-118FA9425E67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354-4124-B1DF-118FA9425E67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354-4124-B1DF-118FA9425E67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54-4124-B1DF-118FA9425E67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54-4124-B1DF-118FA9425E67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54-4124-B1DF-118FA9425E67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54-4124-B1DF-118FA9425E67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54-4124-B1DF-118FA9425E67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54-4124-B1DF-118FA9425E67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0.61515534936032612</c:v>
                </c:pt>
                <c:pt idx="1">
                  <c:v>5.676929565584142E-2</c:v>
                </c:pt>
                <c:pt idx="2">
                  <c:v>0.32807535498383245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54-4124-B1DF-118FA942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54-4124-B1DF-118FA9425E67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54-4124-B1DF-118FA9425E67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54-4124-B1DF-118FA9425E67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54-4124-B1DF-118FA9425E67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54-4124-B1DF-118FA9425E67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54-4124-B1DF-118FA9425E67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54-4124-B1DF-118FA9425E67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54-4124-B1DF-118FA9425E67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54-4124-B1DF-118FA9425E67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54-4124-B1DF-118FA9425E67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54-4124-B1DF-118FA9425E67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54-4124-B1DF-118FA9425E67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-8.6284664216505158E-2</c:v>
                </c:pt>
                <c:pt idx="1">
                  <c:v>1.4063284781516749E-2</c:v>
                </c:pt>
                <c:pt idx="2">
                  <c:v>0.18025490592757443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354-4124-B1DF-118FA9425E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50-46E8-8BC3-B68DCAAE30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050-46E8-8BC3-B68DCAAE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050-46E8-8BC3-B68DCAAE30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050-46E8-8BC3-B68DCAAE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050-46E8-8BC3-B68DCAAE30C9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50-46E8-8BC3-B68DCAAE30C9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50-46E8-8BC3-B68DCAAE30C9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0-46E8-8BC3-B68DCAAE30C9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50-46E8-8BC3-B68DCAAE30C9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50-46E8-8BC3-B68DCAAE30C9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50-46E8-8BC3-B68DCAAE3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21878</c:v>
                </c:pt>
                <c:pt idx="1">
                  <c:v>2019</c:v>
                </c:pt>
                <c:pt idx="2">
                  <c:v>11668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50-46E8-8BC3-B68DCAAE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5-42D8-9B90-6E633D38B34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5-42D8-9B90-6E633D38B34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5-42D8-9B90-6E633D38B34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A5-42D8-9B90-6E633D38B34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5-42D8-9B90-6E633D38B34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5-42D8-9B90-6E633D38B34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A5-42D8-9B90-6E633D38B34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A5-42D8-9B90-6E633D38B34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A5-42D8-9B90-6E633D38B34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A5-42D8-9B90-6E633D38B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DA5-42D8-9B90-6E633D38B34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5-42D8-9B90-6E633D38B34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A5-42D8-9B90-6E633D38B34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A5-42D8-9B90-6E633D38B34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A5-42D8-9B90-6E633D38B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DA5-42D8-9B90-6E633D38B34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DA5-42D8-9B90-6E633D38B34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A5-42D8-9B90-6E633D38B34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A5-42D8-9B90-6E633D38B34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A5-42D8-9B90-6E633D38B34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A5-42D8-9B90-6E633D38B34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A5-42D8-9B90-6E633D38B34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A5-42D8-9B90-6E633D38B34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A5-42D8-9B90-6E633D38B34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A5-42D8-9B90-6E633D38B34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A5-42D8-9B90-6E633D38B34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A5-42D8-9B90-6E633D38B34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A5-42D8-9B90-6E633D38B34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A5-42D8-9B90-6E633D38B34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A5-42D8-9B90-6E633D38B34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A5-42D8-9B90-6E633D38B34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A5-42D8-9B90-6E633D38B34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A5-42D8-9B90-6E633D38B34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DA5-42D8-9B90-6E633D38B34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DA5-42D8-9B90-6E633D38B34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DA5-42D8-9B90-6E633D38B34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DA5-42D8-9B90-6E633D38B34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DA5-42D8-9B90-6E633D38B34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DA5-42D8-9B90-6E633D38B34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DA5-42D8-9B90-6E633D38B34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DA5-42D8-9B90-6E633D38B34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DA5-42D8-9B90-6E633D38B34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DA5-42D8-9B90-6E633D38B34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DA5-42D8-9B90-6E633D38B34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DA5-42D8-9B90-6E633D38B34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DA5-42D8-9B90-6E633D38B34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DA5-42D8-9B90-6E633D38B34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DA5-42D8-9B90-6E633D38B34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DA5-42D8-9B90-6E633D38B34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DA5-42D8-9B90-6E633D38B34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A5-42D8-9B90-6E633D38B34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A5-42D8-9B90-6E633D38B34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A5-42D8-9B90-6E633D38B34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DA5-42D8-9B90-6E633D38B34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DA5-42D8-9B90-6E633D38B34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DA5-42D8-9B90-6E633D38B34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DA5-42D8-9B90-6E633D38B34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DA5-42D8-9B90-6E633D38B34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DA5-42D8-9B90-6E633D38B34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DA5-42D8-9B90-6E633D38B34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DA5-42D8-9B90-6E633D38B34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DA5-42D8-9B90-6E633D38B34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DA5-42D8-9B90-6E633D38B34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DA5-42D8-9B90-6E633D38B34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DA5-42D8-9B90-6E633D38B34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DA5-42D8-9B90-6E633D38B34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DA5-42D8-9B90-6E633D38B34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DA5-42D8-9B90-6E633D38B34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DA5-42D8-9B90-6E633D38B34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DA5-42D8-9B90-6E633D38B34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DA5-42D8-9B90-6E633D38B34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DA5-42D8-9B90-6E633D38B34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DA5-42D8-9B90-6E633D38B34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DA5-42D8-9B90-6E633D38B34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DA5-42D8-9B90-6E633D38B34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DA5-42D8-9B90-6E633D38B34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DA5-42D8-9B90-6E633D38B34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DA5-42D8-9B90-6E633D38B34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DA5-42D8-9B90-6E633D38B34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DA5-42D8-9B90-6E633D38B34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DA5-42D8-9B90-6E633D38B34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DA5-42D8-9B90-6E633D38B34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DA5-42D8-9B90-6E633D38B34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DA5-42D8-9B90-6E633D38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02-469A-B0B9-E6DEBEA8C10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02-469A-B0B9-E6DEBEA8C106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02-469A-B0B9-E6DEBEA8C106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02-469A-B0B9-E6DEBEA8C10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6217</c:v>
                </c:pt>
                <c:pt idx="1">
                  <c:v>29348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02-469A-B0B9-E6DEBEA8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37722</c:v>
                </c:pt>
                <c:pt idx="1">
                  <c:v>5156</c:v>
                </c:pt>
                <c:pt idx="2">
                  <c:v>29194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9-4137-8FF7-7F344F74AC7F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35821</c:v>
                </c:pt>
                <c:pt idx="1">
                  <c:v>5742</c:v>
                </c:pt>
                <c:pt idx="2">
                  <c:v>30079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9-4137-8FF7-7F344F74AC7F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35565</c:v>
                </c:pt>
                <c:pt idx="1">
                  <c:v>6217</c:v>
                </c:pt>
                <c:pt idx="2">
                  <c:v>29348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9-4137-8FF7-7F344F74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-7.146645822282971E-3</c:v>
                </c:pt>
                <c:pt idx="1">
                  <c:v>8.2723789620341437E-2</c:v>
                </c:pt>
                <c:pt idx="2">
                  <c:v>-2.4302669636623531E-2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9-4137-8FF7-7F344F74AC7F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0.17480669197244483</c:v>
                </c:pt>
                <c:pt idx="2">
                  <c:v>0.82519330802755519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E9-4137-8FF7-7F344F74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2B-4379-A737-D90966403AB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2B-4379-A737-D90966403AB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B-4379-A737-D90966403AB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B-4379-A737-D90966403AB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1736</c:v>
                </c:pt>
                <c:pt idx="1">
                  <c:v>20142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2B-4379-A737-D9096640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25698</c:v>
                </c:pt>
                <c:pt idx="1">
                  <c:v>1464</c:v>
                </c:pt>
                <c:pt idx="2">
                  <c:v>22301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C-4BD4-94FE-B70ABC7F549C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23944</c:v>
                </c:pt>
                <c:pt idx="1">
                  <c:v>1540</c:v>
                </c:pt>
                <c:pt idx="2">
                  <c:v>22404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C-4BD4-94FE-B70ABC7F549C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21878</c:v>
                </c:pt>
                <c:pt idx="1">
                  <c:v>1736</c:v>
                </c:pt>
                <c:pt idx="2">
                  <c:v>20142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C-4BD4-94FE-B70ABC7F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-8.6284664216505158E-2</c:v>
                </c:pt>
                <c:pt idx="1">
                  <c:v>0.1272727272727272</c:v>
                </c:pt>
                <c:pt idx="2">
                  <c:v>-0.10096411355115154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C-4BD4-94FE-B70ABC7F549C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7.934911783526831E-2</c:v>
                </c:pt>
                <c:pt idx="2">
                  <c:v>0.92065088216473168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C-4BD4-94FE-B70ABC7F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DE-4D71-BC16-5EB7E6AC80C6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488</c:v>
                </c:pt>
                <c:pt idx="1">
                  <c:v>402</c:v>
                </c:pt>
                <c:pt idx="2">
                  <c:v>468</c:v>
                </c:pt>
                <c:pt idx="3">
                  <c:v>300</c:v>
                </c:pt>
                <c:pt idx="4">
                  <c:v>309</c:v>
                </c:pt>
                <c:pt idx="5">
                  <c:v>150</c:v>
                </c:pt>
                <c:pt idx="6">
                  <c:v>186</c:v>
                </c:pt>
                <c:pt idx="7">
                  <c:v>328</c:v>
                </c:pt>
                <c:pt idx="8">
                  <c:v>208</c:v>
                </c:pt>
                <c:pt idx="9">
                  <c:v>290</c:v>
                </c:pt>
                <c:pt idx="10">
                  <c:v>452</c:v>
                </c:pt>
                <c:pt idx="11">
                  <c:v>304</c:v>
                </c:pt>
                <c:pt idx="12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E-4D71-BC16-5EB7E6AC80C6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DE-4D71-BC16-5EB7E6AC80C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385</c:v>
                </c:pt>
                <c:pt idx="1">
                  <c:v>456</c:v>
                </c:pt>
                <c:pt idx="2">
                  <c:v>490</c:v>
                </c:pt>
                <c:pt idx="3">
                  <c:v>339</c:v>
                </c:pt>
                <c:pt idx="4">
                  <c:v>294</c:v>
                </c:pt>
                <c:pt idx="5">
                  <c:v>118</c:v>
                </c:pt>
                <c:pt idx="6">
                  <c:v>184</c:v>
                </c:pt>
                <c:pt idx="7">
                  <c:v>334</c:v>
                </c:pt>
                <c:pt idx="8">
                  <c:v>152</c:v>
                </c:pt>
                <c:pt idx="9">
                  <c:v>286</c:v>
                </c:pt>
                <c:pt idx="10">
                  <c:v>367</c:v>
                </c:pt>
                <c:pt idx="11">
                  <c:v>280</c:v>
                </c:pt>
                <c:pt idx="12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DE-4D71-BC16-5EB7E6AC80C6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DE-4D71-BC16-5EB7E6AC80C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DE-4D71-BC16-5EB7E6AC80C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398</c:v>
                </c:pt>
                <c:pt idx="1">
                  <c:v>412</c:v>
                </c:pt>
                <c:pt idx="2">
                  <c:v>507</c:v>
                </c:pt>
                <c:pt idx="3">
                  <c:v>287</c:v>
                </c:pt>
                <c:pt idx="4">
                  <c:v>288</c:v>
                </c:pt>
                <c:pt idx="5">
                  <c:v>138</c:v>
                </c:pt>
                <c:pt idx="6">
                  <c:v>143</c:v>
                </c:pt>
                <c:pt idx="7">
                  <c:v>350</c:v>
                </c:pt>
                <c:pt idx="8">
                  <c:v>204</c:v>
                </c:pt>
                <c:pt idx="9">
                  <c:v>297</c:v>
                </c:pt>
                <c:pt idx="10">
                  <c:v>334</c:v>
                </c:pt>
                <c:pt idx="11">
                  <c:v>343</c:v>
                </c:pt>
                <c:pt idx="12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DE-4D71-BC16-5EB7E6AC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7DE-4D71-BC16-5EB7E6AC80C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405</c:v>
                      </c:pt>
                      <c:pt idx="1">
                        <c:v>500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</c:v>
                      </c:pt>
                      <c:pt idx="8">
                        <c:v>48</c:v>
                      </c:pt>
                      <c:pt idx="9">
                        <c:v>154</c:v>
                      </c:pt>
                      <c:pt idx="10">
                        <c:v>49</c:v>
                      </c:pt>
                      <c:pt idx="11">
                        <c:v>202</c:v>
                      </c:pt>
                      <c:pt idx="12">
                        <c:v>1974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7DE-4D71-BC16-5EB7E6AC80C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7DE-4D71-BC16-5EB7E6AC80C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7DE-4D71-BC16-5EB7E6AC80C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7DE-4D71-BC16-5EB7E6AC80C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7DE-4D71-BC16-5EB7E6AC80C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7DE-4D71-BC16-5EB7E6AC80C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7DE-4D71-BC16-5EB7E6AC80C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7DE-4D71-BC16-5EB7E6AC80C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7DE-4D71-BC16-5EB7E6AC80C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7DE-4D71-BC16-5EB7E6AC80C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7DE-4D71-BC16-5EB7E6AC80C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7DE-4D71-BC16-5EB7E6AC80C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7DE-4D71-BC16-5EB7E6AC80C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7DE-4D71-BC16-5EB7E6AC80C6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3.3766233766233666E-2</c:v>
                </c:pt>
                <c:pt idx="1">
                  <c:v>-9.6491228070175405E-2</c:v>
                </c:pt>
                <c:pt idx="2">
                  <c:v>3.469387755102038E-2</c:v>
                </c:pt>
                <c:pt idx="3">
                  <c:v>-0.15339233038348088</c:v>
                </c:pt>
                <c:pt idx="4">
                  <c:v>-2.0408163265306145E-2</c:v>
                </c:pt>
                <c:pt idx="5">
                  <c:v>0.16949152542372881</c:v>
                </c:pt>
                <c:pt idx="6">
                  <c:v>-0.22282608695652173</c:v>
                </c:pt>
                <c:pt idx="7">
                  <c:v>4.7904191616766401E-2</c:v>
                </c:pt>
                <c:pt idx="8">
                  <c:v>0.34210526315789469</c:v>
                </c:pt>
                <c:pt idx="9">
                  <c:v>3.8461538461538547E-2</c:v>
                </c:pt>
                <c:pt idx="10">
                  <c:v>-8.9918256130790186E-2</c:v>
                </c:pt>
                <c:pt idx="11">
                  <c:v>0.22500000000000009</c:v>
                </c:pt>
                <c:pt idx="12">
                  <c:v>4.3419267299864561E-3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DE-4D71-BC16-5EB7E6AC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71F-47A2-999A-AC0105587BC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1F-47A2-999A-AC0105587BC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F-47A2-999A-AC0105587BC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F-47A2-999A-AC0105587BC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4481</c:v>
                </c:pt>
                <c:pt idx="1">
                  <c:v>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1F-47A2-999A-AC010558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12024</c:v>
                </c:pt>
                <c:pt idx="1">
                  <c:v>3692</c:v>
                </c:pt>
                <c:pt idx="2">
                  <c:v>6893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4-4754-81D5-AB69DE2FBA03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11877</c:v>
                </c:pt>
                <c:pt idx="1">
                  <c:v>4202</c:v>
                </c:pt>
                <c:pt idx="2">
                  <c:v>7675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4-4754-81D5-AB69DE2FBA03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13687</c:v>
                </c:pt>
                <c:pt idx="1">
                  <c:v>4481</c:v>
                </c:pt>
                <c:pt idx="2">
                  <c:v>9206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4-4754-81D5-AB69DE2F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0.15239538604024583</c:v>
                </c:pt>
                <c:pt idx="1">
                  <c:v>6.6396953831508787E-2</c:v>
                </c:pt>
                <c:pt idx="2">
                  <c:v>0.19947882736156353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84-4754-81D5-AB69DE2FBA03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0.32739095492072767</c:v>
                </c:pt>
                <c:pt idx="2">
                  <c:v>0.67260904507927233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84-4754-81D5-AB69DE2F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EE-4A87-9BA5-1C365C5677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EE-4A87-9BA5-1C365C5677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EE-4A87-9BA5-1C365C567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EE-4A87-9BA5-1C365C5677D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FEE-4A87-9BA5-1C365C5677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EE-4A87-9BA5-1C365C5677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EE-4A87-9BA5-1C365C5677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EE-4A87-9BA5-1C365C5677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EE-4A87-9BA5-1C365C5677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FEE-4A87-9BA5-1C365C5677D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E-4A87-9BA5-1C365C5677D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E-4A87-9BA5-1C365C5677D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E-4A87-9BA5-1C365C5677D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EE-4A87-9BA5-1C365C5677D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EE-4A87-9BA5-1C365C5677D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EE-4A87-9BA5-1C365C5677D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EE-4A87-9BA5-1C365C5677D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EE-4A87-9BA5-1C365C5677D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EE-4A87-9BA5-1C365C5677D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FEE-4A87-9BA5-1C365C5677D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EE-4A87-9BA5-1C365C56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C-436B-AFCD-456531639995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C-436B-AFCD-456531639995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5C-436B-AFCD-456531639995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5C-436B-AFCD-456531639995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5C-436B-AFCD-456531639995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5C-436B-AFCD-456531639995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5C-436B-AFCD-456531639995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5C-436B-AFCD-456531639995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5C-436B-AFCD-456531639995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5C-436B-AFCD-456531639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75C-436B-AFCD-456531639995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5C-436B-AFCD-456531639995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5C-436B-AFCD-456531639995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5C-436B-AFCD-456531639995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5C-436B-AFCD-456531639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75C-436B-AFCD-456531639995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75C-436B-AFCD-456531639995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5C-436B-AFCD-456531639995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5C-436B-AFCD-456531639995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5C-436B-AFCD-456531639995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5C-436B-AFCD-456531639995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5C-436B-AFCD-456531639995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5C-436B-AFCD-456531639995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75C-436B-AFCD-456531639995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75C-436B-AFCD-456531639995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75C-436B-AFCD-456531639995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75C-436B-AFCD-456531639995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75C-436B-AFCD-456531639995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75C-436B-AFCD-456531639995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75C-436B-AFCD-456531639995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75C-436B-AFCD-456531639995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75C-436B-AFCD-456531639995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75C-436B-AFCD-45653163999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75C-436B-AFCD-456531639995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75C-436B-AFCD-456531639995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75C-436B-AFCD-45653163999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75C-436B-AFCD-456531639995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75C-436B-AFCD-456531639995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75C-436B-AFCD-456531639995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75C-436B-AFCD-456531639995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75C-436B-AFCD-456531639995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75C-436B-AFCD-456531639995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75C-436B-AFCD-456531639995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75C-436B-AFCD-456531639995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75C-436B-AFCD-456531639995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75C-436B-AFCD-456531639995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75C-436B-AFCD-456531639995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75C-436B-AFCD-456531639995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75C-436B-AFCD-456531639995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75C-436B-AFCD-45653163999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75C-436B-AFCD-456531639995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75C-436B-AFCD-456531639995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75C-436B-AFCD-456531639995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75C-436B-AFCD-456531639995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75C-436B-AFCD-456531639995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75C-436B-AFCD-456531639995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75C-436B-AFCD-456531639995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75C-436B-AFCD-456531639995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75C-436B-AFCD-456531639995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75C-436B-AFCD-456531639995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75C-436B-AFCD-456531639995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75C-436B-AFCD-456531639995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75C-436B-AFCD-456531639995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75C-436B-AFCD-456531639995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75C-436B-AFCD-456531639995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75C-436B-AFCD-45653163999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75C-436B-AFCD-456531639995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75C-436B-AFCD-456531639995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75C-436B-AFCD-456531639995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75C-436B-AFCD-456531639995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75C-436B-AFCD-456531639995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75C-436B-AFCD-456531639995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75C-436B-AFCD-456531639995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75C-436B-AFCD-456531639995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75C-436B-AFCD-456531639995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75C-436B-AFCD-456531639995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75C-436B-AFCD-456531639995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75C-436B-AFCD-456531639995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75C-436B-AFCD-456531639995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75C-436B-AFCD-456531639995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75C-436B-AFCD-456531639995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75C-436B-AFCD-456531639995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75C-436B-AFCD-45653163999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75C-436B-AFCD-45653163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3-44A2-814D-9699FD5108E9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3-44A2-814D-9699FD5108E9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3-44A2-814D-9699FD51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23-44A2-814D-9699FD5108E9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3-44A2-814D-9699FD51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C-4F6F-9C11-A2A4095AAA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4C-4F6F-9C11-A2A4095AAA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4C-4F6F-9C11-A2A4095AAA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4C-4F6F-9C11-A2A4095AAA5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4C-4F6F-9C11-A2A4095AAA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4C-4F6F-9C11-A2A4095AAA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4C-4F6F-9C11-A2A4095AAA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4C-4F6F-9C11-A2A4095AAA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4C-4F6F-9C11-A2A4095AAA5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E4C-4F6F-9C11-A2A4095AAA5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C-4F6F-9C11-A2A4095AAA5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C-4F6F-9C11-A2A4095AAA5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C-4F6F-9C11-A2A4095AAA5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C-4F6F-9C11-A2A4095AAA5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4C-4F6F-9C11-A2A4095AAA5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4C-4F6F-9C11-A2A4095AAA5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4C-4F6F-9C11-A2A4095AAA5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4C-4F6F-9C11-A2A4095AAA5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4C-4F6F-9C11-A2A4095AAA5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E4C-4F6F-9C11-A2A4095AAA5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E4C-4F6F-9C11-A2A4095A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B2-4FD9-A5B4-91EE96AAF82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B2-4FD9-A5B4-91EE96AAF82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B2-4FD9-A5B4-91EE96AAF82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B2-4FD9-A5B4-91EE96AAF82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B2-4FD9-A5B4-91EE96AAF82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B2-4FD9-A5B4-91EE96AAF82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B2-4FD9-A5B4-91EE96AAF82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B2-4FD9-A5B4-91EE96AAF82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B2-4FD9-A5B4-91EE96AAF82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B2-4FD9-A5B4-91EE96AAF8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7B2-4FD9-A5B4-91EE96AAF82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B2-4FD9-A5B4-91EE96AAF82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B2-4FD9-A5B4-91EE96AAF82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B2-4FD9-A5B4-91EE96AAF82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B2-4FD9-A5B4-91EE96AAF8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7B2-4FD9-A5B4-91EE96AAF82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7B2-4FD9-A5B4-91EE96AAF82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B2-4FD9-A5B4-91EE96AAF82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B2-4FD9-A5B4-91EE96AAF82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B2-4FD9-A5B4-91EE96AAF82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B2-4FD9-A5B4-91EE96AAF82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B2-4FD9-A5B4-91EE96AAF82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B2-4FD9-A5B4-91EE96AAF82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B2-4FD9-A5B4-91EE96AAF82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B2-4FD9-A5B4-91EE96AAF82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B2-4FD9-A5B4-91EE96AAF82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B2-4FD9-A5B4-91EE96AAF82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B2-4FD9-A5B4-91EE96AAF82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B2-4FD9-A5B4-91EE96AAF82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B2-4FD9-A5B4-91EE96AAF82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B2-4FD9-A5B4-91EE96AAF82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B2-4FD9-A5B4-91EE96AAF82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B2-4FD9-A5B4-91EE96AAF82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7B2-4FD9-A5B4-91EE96AAF82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7B2-4FD9-A5B4-91EE96AAF82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7B2-4FD9-A5B4-91EE96AAF82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7B2-4FD9-A5B4-91EE96AAF82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7B2-4FD9-A5B4-91EE96AAF82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7B2-4FD9-A5B4-91EE96AAF82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7B2-4FD9-A5B4-91EE96AAF82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7B2-4FD9-A5B4-91EE96AAF82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7B2-4FD9-A5B4-91EE96AAF82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7B2-4FD9-A5B4-91EE96AAF82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7B2-4FD9-A5B4-91EE96AAF82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7B2-4FD9-A5B4-91EE96AAF82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7B2-4FD9-A5B4-91EE96AAF82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7B2-4FD9-A5B4-91EE96AAF82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7B2-4FD9-A5B4-91EE96AAF82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7B2-4FD9-A5B4-91EE96AAF82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7B2-4FD9-A5B4-91EE96AAF82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B2-4FD9-A5B4-91EE96AAF82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B2-4FD9-A5B4-91EE96AAF82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B2-4FD9-A5B4-91EE96AAF82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B2-4FD9-A5B4-91EE96AAF82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B2-4FD9-A5B4-91EE96AAF82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B2-4FD9-A5B4-91EE96AAF82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7B2-4FD9-A5B4-91EE96AAF82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7B2-4FD9-A5B4-91EE96AAF82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7B2-4FD9-A5B4-91EE96AAF82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7B2-4FD9-A5B4-91EE96AAF82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7B2-4FD9-A5B4-91EE96AAF82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7B2-4FD9-A5B4-91EE96AAF82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7B2-4FD9-A5B4-91EE96AAF82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7B2-4FD9-A5B4-91EE96AAF82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7B2-4FD9-A5B4-91EE96AAF82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7B2-4FD9-A5B4-91EE96AAF82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7B2-4FD9-A5B4-91EE96AAF82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7B2-4FD9-A5B4-91EE96AAF82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7B2-4FD9-A5B4-91EE96AAF82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7B2-4FD9-A5B4-91EE96AAF82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7B2-4FD9-A5B4-91EE96AAF82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7B2-4FD9-A5B4-91EE96AAF82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7B2-4FD9-A5B4-91EE96AAF82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7B2-4FD9-A5B4-91EE96AAF82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7B2-4FD9-A5B4-91EE96AAF82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7B2-4FD9-A5B4-91EE96AAF82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7B2-4FD9-A5B4-91EE96AAF82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7B2-4FD9-A5B4-91EE96AAF82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7B2-4FD9-A5B4-91EE96AAF82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7B2-4FD9-A5B4-91EE96AAF82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7B2-4FD9-A5B4-91EE96AAF82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7B2-4FD9-A5B4-91EE96AAF82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7B2-4FD9-A5B4-91EE96AAF82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7B2-4FD9-A5B4-91EE96AA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4F0-90A0-2DAD7DF0D180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2-44F0-90A0-2DAD7DF0D180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2-44F0-90A0-2DAD7DF0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2-44F0-90A0-2DAD7DF0D180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2-44F0-90A0-2DAD7DF0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27-4205-BC61-9D5566063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27-4205-BC61-9D55660638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27-4205-BC61-9D55660638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027-4205-BC61-9D5566063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027-4205-BC61-9D55660638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27-4205-BC61-9D5566063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27-4205-BC61-9D55660638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27-4205-BC61-9D55660638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27-4205-BC61-9D556606380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27-4205-BC61-9D556606380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7-4205-BC61-9D556606380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7-4205-BC61-9D556606380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7-4205-BC61-9D556606380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7-4205-BC61-9D556606380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7-4205-BC61-9D556606380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27-4205-BC61-9D556606380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27-4205-BC61-9D556606380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27-4205-BC61-9D556606380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27-4205-BC61-9D556606380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027-4205-BC61-9D556606380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27-4205-BC61-9D556606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3-4676-898D-A04908E5DF9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3-4676-898D-A04908E5DF9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3-4676-898D-A04908E5DF9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3-4676-898D-A04908E5DF9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3-4676-898D-A04908E5DF9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3-4676-898D-A04908E5DF9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3-4676-898D-A04908E5DF9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3-4676-898D-A04908E5DF9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3-4676-898D-A04908E5DF9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B3-4676-898D-A04908E5D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6B3-4676-898D-A04908E5DF9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3-4676-898D-A04908E5DF9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3-4676-898D-A04908E5DF9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3-4676-898D-A04908E5DF9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3-4676-898D-A04908E5D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6B3-4676-898D-A04908E5DF9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6B3-4676-898D-A04908E5DF9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3-4676-898D-A04908E5DF9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B3-4676-898D-A04908E5DF9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3-4676-898D-A04908E5DF9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B3-4676-898D-A04908E5DF9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B3-4676-898D-A04908E5DF9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B3-4676-898D-A04908E5DF9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B3-4676-898D-A04908E5DF9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B3-4676-898D-A04908E5DF9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B3-4676-898D-A04908E5DF9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B3-4676-898D-A04908E5DF9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B3-4676-898D-A04908E5DF9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B3-4676-898D-A04908E5DF9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B3-4676-898D-A04908E5DF9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B3-4676-898D-A04908E5DF9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B3-4676-898D-A04908E5DF9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B3-4676-898D-A04908E5DF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6B3-4676-898D-A04908E5DF9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6B3-4676-898D-A04908E5DF9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6B3-4676-898D-A04908E5DF9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6B3-4676-898D-A04908E5DF9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6B3-4676-898D-A04908E5DF9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6B3-4676-898D-A04908E5DF9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6B3-4676-898D-A04908E5DF9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6B3-4676-898D-A04908E5DF9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6B3-4676-898D-A04908E5DF9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6B3-4676-898D-A04908E5DF9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6B3-4676-898D-A04908E5DF9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6B3-4676-898D-A04908E5DF9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6B3-4676-898D-A04908E5DF9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6B3-4676-898D-A04908E5DF9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6B3-4676-898D-A04908E5DF9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6B3-4676-898D-A04908E5DF9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6B3-4676-898D-A04908E5DF9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6B3-4676-898D-A04908E5DF9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6B3-4676-898D-A04908E5DF9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6B3-4676-898D-A04908E5DF9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6B3-4676-898D-A04908E5DF9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6B3-4676-898D-A04908E5DF9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6B3-4676-898D-A04908E5DF9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6B3-4676-898D-A04908E5DF9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6B3-4676-898D-A04908E5DF9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6B3-4676-898D-A04908E5DF9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6B3-4676-898D-A04908E5DF9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6B3-4676-898D-A04908E5DF9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6B3-4676-898D-A04908E5DF9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6B3-4676-898D-A04908E5DF9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6B3-4676-898D-A04908E5DF9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6B3-4676-898D-A04908E5DF9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6B3-4676-898D-A04908E5DF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6B3-4676-898D-A04908E5DF9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6B3-4676-898D-A04908E5DF9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6B3-4676-898D-A04908E5DF9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6B3-4676-898D-A04908E5DF9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6B3-4676-898D-A04908E5DF9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6B3-4676-898D-A04908E5DF9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6B3-4676-898D-A04908E5DF9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6B3-4676-898D-A04908E5DF9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6B3-4676-898D-A04908E5DF9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6B3-4676-898D-A04908E5DF9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6B3-4676-898D-A04908E5DF9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6B3-4676-898D-A04908E5DF9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6B3-4676-898D-A04908E5DF9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6B3-4676-898D-A04908E5DF9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6B3-4676-898D-A04908E5DF9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6B3-4676-898D-A04908E5DF9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6B3-4676-898D-A04908E5DF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6B3-4676-898D-A04908E5D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6C-405E-9A7D-3869919D0146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C-405E-9A7D-3869919D0146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6C-405E-9A7D-3869919D014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6C-405E-9A7D-3869919D0146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6C-405E-9A7D-3869919D01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6C-405E-9A7D-3869919D014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0">
                  <c:v>74</c:v>
                </c:pt>
                <c:pt idx="11">
                  <c:v>95</c:v>
                </c:pt>
                <c:pt idx="12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6C-405E-9A7D-3869919D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6C-405E-9A7D-3869919D01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6C-405E-9A7D-3869919D01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6C-405E-9A7D-3869919D01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6C-405E-9A7D-3869919D01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6C-405E-9A7D-3869919D01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6C-405E-9A7D-3869919D01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6C-405E-9A7D-3869919D01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6C-405E-9A7D-3869919D01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6C-405E-9A7D-3869919D01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6C-405E-9A7D-3869919D01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6C-405E-9A7D-3869919D01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6C-405E-9A7D-3869919D01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6C-405E-9A7D-3869919D01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6C-405E-9A7D-3869919D01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6C-405E-9A7D-3869919D0146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9">
                  <c:v>0.15789473684210531</c:v>
                </c:pt>
                <c:pt idx="10">
                  <c:v>0.15625</c:v>
                </c:pt>
                <c:pt idx="11">
                  <c:v>-0.33566433566433562</c:v>
                </c:pt>
                <c:pt idx="12">
                  <c:v>-7.0874861572535974E-2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6C-405E-9A7D-3869919D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E-4DFE-B173-D089C06A4B74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E-4DFE-B173-D089C06A4B74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1E-4DFE-B173-D089C06A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1E-4DFE-B173-D089C06A4B74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1E-4DFE-B173-D089C06A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35821</c:v>
                </c:pt>
                <c:pt idx="1">
                  <c:v>37722</c:v>
                </c:pt>
                <c:pt idx="2">
                  <c:v>33809</c:v>
                </c:pt>
                <c:pt idx="3">
                  <c:v>21732</c:v>
                </c:pt>
                <c:pt idx="4">
                  <c:v>16023</c:v>
                </c:pt>
                <c:pt idx="5">
                  <c:v>37119</c:v>
                </c:pt>
                <c:pt idx="6">
                  <c:v>34282</c:v>
                </c:pt>
                <c:pt idx="7">
                  <c:v>37306</c:v>
                </c:pt>
                <c:pt idx="8">
                  <c:v>35444</c:v>
                </c:pt>
                <c:pt idx="9">
                  <c:v>25158</c:v>
                </c:pt>
                <c:pt idx="10">
                  <c:v>19203</c:v>
                </c:pt>
                <c:pt idx="11">
                  <c:v>16738</c:v>
                </c:pt>
                <c:pt idx="12">
                  <c:v>20352</c:v>
                </c:pt>
                <c:pt idx="13">
                  <c:v>19840</c:v>
                </c:pt>
                <c:pt idx="14">
                  <c:v>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417-B3C9-126ACF31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-5.0394994963151474E-2</c:v>
                </c:pt>
                <c:pt idx="1">
                  <c:v>0.11573841284864983</c:v>
                </c:pt>
                <c:pt idx="2">
                  <c:v>0.55572427756304066</c:v>
                </c:pt>
                <c:pt idx="3">
                  <c:v>0.35630031829245468</c:v>
                </c:pt>
                <c:pt idx="4">
                  <c:v>-0.5683342762466661</c:v>
                </c:pt>
                <c:pt idx="5">
                  <c:v>8.2754798436497357E-2</c:v>
                </c:pt>
                <c:pt idx="6">
                  <c:v>-8.1059347021926742E-2</c:v>
                </c:pt>
                <c:pt idx="7">
                  <c:v>5.2533574088703405E-2</c:v>
                </c:pt>
                <c:pt idx="8">
                  <c:v>0.40885602989108838</c:v>
                </c:pt>
                <c:pt idx="9">
                  <c:v>0.3101077956569287</c:v>
                </c:pt>
                <c:pt idx="10">
                  <c:v>0.14726968574501131</c:v>
                </c:pt>
                <c:pt idx="11">
                  <c:v>-0.17757468553459121</c:v>
                </c:pt>
                <c:pt idx="12">
                  <c:v>2.5806451612903292E-2</c:v>
                </c:pt>
                <c:pt idx="13">
                  <c:v>-0.258234568362807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2-4417-B3C9-126ACF31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23944</c:v>
                </c:pt>
                <c:pt idx="1">
                  <c:v>25698</c:v>
                </c:pt>
                <c:pt idx="2">
                  <c:v>17520</c:v>
                </c:pt>
                <c:pt idx="3">
                  <c:v>10731</c:v>
                </c:pt>
                <c:pt idx="4">
                  <c:v>7339</c:v>
                </c:pt>
                <c:pt idx="5">
                  <c:v>17966</c:v>
                </c:pt>
                <c:pt idx="6">
                  <c:v>17518</c:v>
                </c:pt>
                <c:pt idx="7">
                  <c:v>22136</c:v>
                </c:pt>
                <c:pt idx="8">
                  <c:v>21880</c:v>
                </c:pt>
                <c:pt idx="9">
                  <c:v>7541</c:v>
                </c:pt>
                <c:pt idx="10">
                  <c:v>8622</c:v>
                </c:pt>
                <c:pt idx="11">
                  <c:v>6073</c:v>
                </c:pt>
                <c:pt idx="12">
                  <c:v>12392</c:v>
                </c:pt>
                <c:pt idx="13">
                  <c:v>3203</c:v>
                </c:pt>
                <c:pt idx="14">
                  <c:v>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C-4F20-BF67-43F5F2B6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-6.8254338859055186E-2</c:v>
                </c:pt>
                <c:pt idx="1">
                  <c:v>0.46678082191780823</c:v>
                </c:pt>
                <c:pt idx="2">
                  <c:v>0.63265306122448983</c:v>
                </c:pt>
                <c:pt idx="3">
                  <c:v>0.46218830903392827</c:v>
                </c:pt>
                <c:pt idx="4">
                  <c:v>-0.59150617833685848</c:v>
                </c:pt>
                <c:pt idx="5">
                  <c:v>2.5573695627354676E-2</c:v>
                </c:pt>
                <c:pt idx="6">
                  <c:v>-0.20861944344054928</c:v>
                </c:pt>
                <c:pt idx="7">
                  <c:v>1.1700182815356452E-2</c:v>
                </c:pt>
                <c:pt idx="8">
                  <c:v>1.9014719533218405</c:v>
                </c:pt>
                <c:pt idx="9">
                  <c:v>-0.12537694270470889</c:v>
                </c:pt>
                <c:pt idx="10">
                  <c:v>0.41972665898238093</c:v>
                </c:pt>
                <c:pt idx="11">
                  <c:v>-0.50992575855390576</c:v>
                </c:pt>
                <c:pt idx="12">
                  <c:v>2.8688729316266</c:v>
                </c:pt>
                <c:pt idx="13">
                  <c:v>-0.25250875145857643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F20-BF67-43F5F2B6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11877</c:v>
                </c:pt>
                <c:pt idx="1">
                  <c:v>12024</c:v>
                </c:pt>
                <c:pt idx="2">
                  <c:v>16289</c:v>
                </c:pt>
                <c:pt idx="3">
                  <c:v>11001</c:v>
                </c:pt>
                <c:pt idx="4">
                  <c:v>8684</c:v>
                </c:pt>
                <c:pt idx="5">
                  <c:v>19153</c:v>
                </c:pt>
                <c:pt idx="6">
                  <c:v>16764</c:v>
                </c:pt>
                <c:pt idx="7">
                  <c:v>15170</c:v>
                </c:pt>
                <c:pt idx="8">
                  <c:v>13564</c:v>
                </c:pt>
                <c:pt idx="9">
                  <c:v>17617</c:v>
                </c:pt>
                <c:pt idx="10">
                  <c:v>10581</c:v>
                </c:pt>
                <c:pt idx="11">
                  <c:v>10665</c:v>
                </c:pt>
                <c:pt idx="12">
                  <c:v>7960</c:v>
                </c:pt>
                <c:pt idx="13">
                  <c:v>16637</c:v>
                </c:pt>
                <c:pt idx="14">
                  <c:v>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8-432D-87C2-FA304F6F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-1.2225548902195627E-2</c:v>
                </c:pt>
                <c:pt idx="1">
                  <c:v>-0.261833138928111</c:v>
                </c:pt>
                <c:pt idx="2">
                  <c:v>0.48068357422052532</c:v>
                </c:pt>
                <c:pt idx="3">
                  <c:v>0.26681252878857675</c:v>
                </c:pt>
                <c:pt idx="4">
                  <c:v>-0.54659844410797265</c:v>
                </c:pt>
                <c:pt idx="5">
                  <c:v>0.14250775471247912</c:v>
                </c:pt>
                <c:pt idx="6">
                  <c:v>0.10507580751483192</c:v>
                </c:pt>
                <c:pt idx="7">
                  <c:v>0.1184016514302566</c:v>
                </c:pt>
                <c:pt idx="8">
                  <c:v>-0.23006187205540107</c:v>
                </c:pt>
                <c:pt idx="9">
                  <c:v>0.6649655042056517</c:v>
                </c:pt>
                <c:pt idx="10">
                  <c:v>-7.8762306610408173E-3</c:v>
                </c:pt>
                <c:pt idx="11">
                  <c:v>0.33982412060301503</c:v>
                </c:pt>
                <c:pt idx="12">
                  <c:v>-0.52154835607381145</c:v>
                </c:pt>
                <c:pt idx="13">
                  <c:v>-0.25932686314664766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8-432D-87C2-FA304F6F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5F9305-2F48-48B8-BE99-7005566E7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Cristóbal de La Laguna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1A0F4BA-9B87-490D-9D37-80D24BF582B7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057C6FF-3608-1614-15B3-E21C0AE260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AEC8116-0F6C-B5C6-DE29-7B5C3C1DFA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5692E-AD1B-4CCB-802C-7EDDF4A76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1B605437-E819-4EC8-86C4-7E4721ACC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8CCC627-8D01-4579-9F76-E2F80B390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7B3B8B-6405-4233-A33B-B0F3D375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D21E80-04AA-4B72-9EE4-92184290E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C87A28-41EA-449D-B026-D4736F6A2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8BDC13-6C66-45B0-B45A-36FC85BA8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Cristóbal de La Laguna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Cristóbal de La Laguna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0801669-425D-42ED-896D-8A1D4966E6B1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8B5FFC1-FFC4-2ABC-6AC6-6082477B0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C1FEE88-6029-2F2C-52D8-D271D41E04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3A45B-4DDC-4B08-BDB2-C92FC645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741603-FAEF-4E91-B5A7-38060D2A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FD521-BE2E-497C-9841-77D9E6A3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56CB6-60E8-4BBF-B1AE-B3F9F4BA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A1A75A-B096-4CAF-8B1C-FBB6B339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7381B-1E4F-484E-AFFC-83965EAC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85ED62-336F-462E-8584-29BB1910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634037-3228-40A9-984A-85AA628F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220C43-DA6E-4CA8-9E79-EED488C4D1CB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9DB8B7B-C17E-F678-D462-B454AA2397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F899C90-00B5-5A94-E5EE-667445B154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F8353EAE-0EE4-42A3-92D4-EC1AB91E9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4131F84-B41F-4088-9CEA-EB8543E17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0279C26A-C3AB-451D-9166-C11888FD1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8E54E9BB-318D-4A08-92FC-9A6D46AAE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BF65C7CB-7BA8-4625-A0FD-F5DD9A88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15,2%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13.687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38,5%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Cristóbal de La Laguna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13.687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38,5%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786BAA0-0A40-4422-9C4F-D5E749420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454644E-8B94-43FE-94A8-10269BD4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988058E-B3BF-4167-90B7-7C8AC919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1EA892-0DE5-41EB-8D59-0AA770EB3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35.565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A4569E1-14E7-4EE9-A16F-182534F8D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4D8109D-7080-4CA7-926B-D3E48154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9CAA0B2-61DB-4C37-A7F7-64D905B3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49CA8B-45FD-4587-B5AF-00A86189D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21.878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C4FE1DE-D6A6-447E-B7BE-DE5E83DE6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87B9AB9-4E80-4394-A316-CA9247DE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F6545EC-E10F-4EC1-9E7B-8747CFBD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C5ACA1-EE80-4807-86DA-4B427272A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13.687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B992737-B25B-4D07-ADA5-6E3E9602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AE491C5-8012-4990-8CB0-7F7BDB54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54F27AC-9A02-4278-A333-278FB3C15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B772D98-DB8C-4CD0-A584-8A4EEFA1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E3E61B-46DC-4E38-B653-069E1EC48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7ED2138-472E-48B1-8BE0-845190D2C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21490C3-A6E8-44FB-A388-493CADB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602822A-AE07-4463-BE2B-4F7F771CF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4E0CB86-743C-43CE-A35E-8B487180C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8903F7-C7AC-4F14-BD97-1B6C3FAC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AE34895-1EB2-4F8B-A1DF-8013F93E5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748F155-A3A6-4C2C-801C-618B3527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1C5F199-D238-4313-A4B9-54CF219E9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1E72198-87BD-412B-8101-CCF770398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DCDF4D-5AB2-4EE3-887D-12E46249E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9DF38E-A961-43B4-982B-904B91164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B6EFDB-75A2-42BB-BAD8-C6F6D9F8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076E7C-23F9-4D13-81D4-B1E46660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209756-8636-48B6-B1B6-3E09C8D80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04745-2766-4FC5-8D0D-F918FF6A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AEDD1A-707E-4EBB-8D47-4E59AF61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236F5C-BC40-45D4-85F4-A7DFB22C7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D0A1F-1204-49FF-9C9C-50056B0B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259140-E6C9-4570-A34D-F120081C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5E7E8-9B0F-4AB8-8FB0-C724B51D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5A8251-642B-4769-B230-E8A6A956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2B310-8AD5-4BF6-8405-76A5778D6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CEB8B4-87C6-467D-930F-9F1B739C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7F32B0-FEEA-4B78-9C37-F4F00DEC6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B19A8-3418-4D3C-AC1C-83855E1A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7273C7-51D6-46D7-B80C-98F1706D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2695BA-B32D-42EF-9439-485F38275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DB5909-9E35-436A-9C7D-156D0CF93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417E39E-DC89-47E9-A89E-98EF82692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22DF9AD-23BF-43BC-A911-21A5B37DE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Cristóbal de La Laguna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FFE596-4D8A-4259-8A74-D42B63B0B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825EFE-176A-469D-B860-16A40A96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F5E97D-D531-4FC5-B46F-8971C43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CD0E3B-C054-4EB5-AF23-1DCF4403C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846D9D-3C51-4006-977B-C6E8C7BCB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00EF0F-A632-4AC0-A76D-D84DC43F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9E985-4B09-4D28-9375-FA2313D5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Cristóbal de La Laguna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Cristóbal de La Laguna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994C7-828A-42A5-BE9A-189C31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A99640-5858-41C5-9BD9-3C3A79AD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32033-CA14-4830-BD4F-AEF0F889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3B450-34E8-41F2-9B2D-8AAE5CE9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1C56DDE-3D8B-4853-8752-80F9A4A35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9279A-8C0A-412C-9BDB-5664B56D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749ADB3-C165-4AF4-A972-897AB15DE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8B9DDB-5081-4D98-888B-2ED9A847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A2FCE-28D7-4457-849C-4AAE23D0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515966-F84E-4961-986A-2E4F6B6C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20FEB67-CC8B-4316-9D6D-F4EFE6458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D2BAED3-7048-4359-83EF-118BF4E99815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8629A02-043A-CBF5-27D7-031AD2652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8FB6FD3-F3D7-7BE7-941B-E64FE13BF8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0B55D6-EFE3-45C8-9D5F-4F80F5E0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24F3B7-E22F-4ED1-9D9A-5C260AAC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EA7A4C9-7352-429E-88B8-F84E15A59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4DF3A-3F5D-4EF0-9975-9983D1A0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156FF-F630-4A2E-BC0F-7FE66B63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9C5BD6A-C771-4287-A341-5EF00E52E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F7DE0-ACC7-42B7-8728-FD7AE139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FD676D-0876-4ED1-99FE-3030160D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7D405-F902-4928-BDE8-689AA02B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DB6BA2-46A9-4247-8EAC-EA26754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D23F622-486E-4C87-83AA-F1AA2D428FBD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6BE4A7E-7BF7-B7DE-BEB0-C2F8750377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C184003-4C0C-4CED-2C19-6DFEFE8160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D6ACB-EE34-43F6-B93F-22B415DD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7B3E3-2BE3-4802-A864-D49E77EE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4FCE847-9F16-48B0-AA19-21CF0A6BD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98DC3-FBD8-4D18-86DA-E3BE2B72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34AA68-ACA5-4DD7-AB10-F4F65740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75AF811-57E5-4417-9386-4B61FBFEC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918AB-AD7E-46BD-A2F4-EEAD76CA9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D8CDE8-C6F8-4E63-8EBF-FD292DC0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A2750F-DCBE-48F7-A77C-9A2A12E6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24AD3-30AC-4DE1-A992-08AF8969E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EF42D-DFF8-46C7-954E-1FD9D77AD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8D8CAA4-D0C4-4F19-961C-5F0157DF9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6A102A-BF22-42FF-842D-AFFF44F21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70A77-7318-4572-9AD2-1766C833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56C039-E946-4118-A672-7F639841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54C50A-43C3-4C3A-A30C-27CFAFD22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97B7E7F-9241-4137-BBD6-3D24CCA43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 Cristóbal de La Laguna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 Cristóbal de La Laguna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042333A-0D50-4389-95F9-3DC504811A56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039724B-D16A-FDCF-6E77-53A614ABB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99D7088-384E-81E4-B502-E73329B116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3AC819-2180-4093-A18C-0CE23842E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3B3D8-7E95-449F-A9C0-E5E42130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51D02D-F621-49F4-8404-2F5E9BF9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8A4D4-3373-48C2-9502-8E0AC3919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1430FD-BF1A-4564-86FB-FC7C828AF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FAF46AD-9DE5-47A4-9D39-DC75430E4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AFEBE07-184B-4B5F-9C53-BB0F7EDB6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F518832-3BD0-4B88-A267-D40A5C0A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57CDEA4-3E52-4A4C-BB4D-C35670C1E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EF9332E-765D-4B15-A591-A59FDD0AA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9AC6221-F3C9-4E5B-96BA-78EBC5F02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FD4DC39-1FF1-4CD8-A53A-56E6322B4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E6DEB6C-D08D-4868-9D49-0AA9D4B33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A34064B-101F-4E51-BA80-91CECB0FE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94038-6976-49E9-8911-7B2A5B32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C3B4B-7045-4D9F-8902-B987D8763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19DA68-E7A9-497F-97D1-40F64AE6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D5EE1F-62D7-431A-B7E7-62771E9B5F8A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C5EDA76-F309-D8F1-0CEA-701F4383ED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A5CE1AB-8024-8074-4CAE-FE055C905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1FA870-1831-41BF-B2DF-CF5204D2D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33CFE3-7E1B-4830-82F1-890CF9A0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744DA-629E-448E-A9A0-D7EFDAB77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25773-C967-4012-B60F-E07F716ED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685800</xdr:colOff>
      <xdr:row>46</xdr:row>
      <xdr:rowOff>180975</xdr:rowOff>
    </xdr:from>
    <xdr:to>
      <xdr:col>25</xdr:col>
      <xdr:colOff>583800</xdr:colOff>
      <xdr:row>67</xdr:row>
      <xdr:rowOff>95251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79B35D-B7C6-4D8B-BE8B-AA490A777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514FDF-D25A-47E3-8F9C-64FC40D5D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BA2E816-D85B-4C5B-87F1-5B2B4CDA8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Cristóbal de La Laguna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0.15444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0"/>
          <a:ext cx="8280000" cy="67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Cristóbal de La Laguna</a:t>
          </a:fld>
          <a:endParaRPr lang="en-US" sz="1600" b="1" i="0" u="none" strike="noStrike">
            <a:solidFill>
              <a:srgbClr val="595959"/>
            </a:solidFill>
            <a:latin typeface="Calibri"/>
            <a:ea typeface="Calibri"/>
            <a:cs typeface="Calibri"/>
          </a:endParaRP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Cristóbal de La Laguna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Cristóbal de La Laguna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DC219-DD3E-416D-AFB1-5DC8267D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D5FFAF-E018-48CB-8D7F-3E6A6DD0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AA2C1-45D9-4B97-A7FD-BBE41DF5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8FD08-13CA-4CB0-BC0D-B793C6E4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D5096-F93E-4846-AA69-0795E054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3FC33-6DBF-447A-97BA-C2DA294CA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6C4BA0-DEF7-4AEC-85AE-8A5A90D31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FDF0A-F78B-4863-87C0-723FBA1D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5B20EC-6BF7-4FD6-9E0B-49B6F0554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95BEA3-501E-4C84-9E7C-66952F5AD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B4B0BE-9A78-495A-94FE-EBCEF7136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262D99-F751-41CC-9074-4335C331D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7B73A0-9322-4041-AB8A-75C4E73F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EE6E54C-2532-4B1D-B3C8-45FCFA09D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40BDE331-E228-42F0-B04E-7466737E4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E5C643B-5E65-4873-BF5C-CFC4192D7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5699BECF-B390-4389-886D-BB545222F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69523AA-B7EA-4461-92B9-133A86EEF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2870D32-8194-46DC-A868-D1930BE1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AEA396C-0E3B-4CAA-B32A-DB1246EEC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5B50897-9EBF-4D7F-B05A-3C6930027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F799D0-9DFE-4DC7-9B3D-865231A1D561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D7F3A96-4115-F041-F6E7-04DCCE71C0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C511286-DB2E-3344-17E2-8EBB602AEC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FF842D-89CC-47BC-ABBB-C2C9FBE0F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D8330-0644-4CEA-8DA2-4D4FAEA6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67FD7A-4D4C-4C6D-954F-7A752394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00D8AB-3DB6-4D85-B00A-9C56F25C1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01F077-86B9-41F7-9C4E-D48810C6A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D554C7A-1361-4A07-856E-0F553CCC2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FD51408-4093-487C-9E70-72E2C57D2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4420C77-6FFD-48F3-8421-3DB269413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8C47536-D384-4CD4-A644-B01308778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8B028525-E655-4BA6-825B-DEF2CB9FD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F9D903CB-5113-4CFE-ABD0-43CCE7CB1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CDB526A-5945-4400-A468-2D3B50CD0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88F49CD-3778-4889-B13C-FA3EFA419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9AFA035-7CD1-420D-9079-5074A238C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BD62503-B007-4C32-BD40-5170EBCAF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5AC994-9FAE-4B05-B6A1-881C52B4C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D0D2F-4EF2-46CA-97E2-01A264A4F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FA0387-AA56-4C35-8E32-34349E75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D5FABF-C17E-4EFF-8E8E-CE083875A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9191C4-F123-4EF6-B796-515244E23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2EE0577-BD8B-464E-83B6-6DBAEA6A9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41AA8C7-CEF1-4F8E-AC98-B90ACD33B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Cristóbal de La Laguna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Cristóbal de La Laguna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467C-7BAF-4183-8E5F-5AFE13CC6692}">
  <dimension ref="B1:B58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2" x14ac:dyDescent="0.25">
      <c r="B1" s="1" t="s">
        <v>0</v>
      </c>
    </row>
    <row r="2" spans="2:2" ht="36" x14ac:dyDescent="0.55000000000000004">
      <c r="B2" s="2" t="s">
        <v>1</v>
      </c>
    </row>
    <row r="3" spans="2:2" ht="36" x14ac:dyDescent="0.55000000000000004">
      <c r="B3" s="2" t="s">
        <v>52</v>
      </c>
    </row>
    <row r="4" spans="2:2" ht="23.25" x14ac:dyDescent="0.35">
      <c r="B4" s="3" t="s">
        <v>215</v>
      </c>
    </row>
    <row r="5" spans="2:2" x14ac:dyDescent="0.25">
      <c r="B5" s="4"/>
    </row>
    <row r="6" spans="2:2" ht="21.75" thickBot="1" x14ac:dyDescent="0.4">
      <c r="B6" s="5" t="s">
        <v>2</v>
      </c>
    </row>
    <row r="7" spans="2:2" ht="15.75" thickTop="1" x14ac:dyDescent="0.25"/>
    <row r="8" spans="2:2" ht="15.75" x14ac:dyDescent="0.25">
      <c r="B8" s="6" t="s">
        <v>216</v>
      </c>
    </row>
    <row r="9" spans="2:2" ht="15.75" x14ac:dyDescent="0.25">
      <c r="B9" s="6" t="s">
        <v>3</v>
      </c>
    </row>
    <row r="10" spans="2:2" ht="15.75" x14ac:dyDescent="0.25">
      <c r="B10" s="6"/>
    </row>
    <row r="11" spans="2:2" ht="19.5" thickBot="1" x14ac:dyDescent="0.35">
      <c r="B11" s="7" t="s">
        <v>4</v>
      </c>
    </row>
    <row r="12" spans="2:2" ht="18.75" x14ac:dyDescent="0.3">
      <c r="B12" s="8"/>
    </row>
    <row r="13" spans="2:2" ht="15.75" x14ac:dyDescent="0.25">
      <c r="B13" s="6" t="s">
        <v>5</v>
      </c>
    </row>
    <row r="14" spans="2:2" ht="15.75" x14ac:dyDescent="0.25">
      <c r="B14" s="6" t="s">
        <v>6</v>
      </c>
    </row>
    <row r="15" spans="2:2" x14ac:dyDescent="0.25">
      <c r="B15" s="9"/>
    </row>
    <row r="16" spans="2:2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D686729A-8D1D-4989-A03C-3FA7A51355B3}"/>
    <hyperlink ref="B19" location="'Viajeros entr evol mensu TF'!A1" tooltip="Evolución mensual de viajeros entrentrados en Tenerife según lugar de residencia" display="Evolución mensual de viajeros entrados en Tenerife según lugar de residencia" xr:uid="{F0E0FE7E-3734-43C8-9254-54A4C8681B4C}"/>
    <hyperlink ref="B14" location="'Establecim aloj islas cat y tip'!A1" tooltip="Establecimientos alojativos Canarias e islas" display="Establecimientos alojativos Canarias e islas" xr:uid="{FFC3DA39-8DB2-4AB8-9FEF-85F07A3D50A7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AF1E767C-5A6F-45F8-BB58-A9F15D4074A2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CE32AFC4-8E58-4597-BFEF-E2FFA41B7963}"/>
    <hyperlink ref="B39" location="'Pernoctaciones lugar reside'!A1" tooltip="Pernoctaciones registradas en establecimientos alojativos de Canarias e islas según tipología y categoría" display="'Pernoctaciones lugar reside'!A1" xr:uid="{99C72D79-D52B-42A2-90BC-434891AFB068}"/>
    <hyperlink ref="B8" location="'Resumen indicadores (aloj)'!A1" tooltip="Resumen indicadores Tenerife" display="'Resumen indicadores (aloj)'!A1" xr:uid="{FBC0DF34-69A1-4B42-9C0F-72458D5BF4D4}"/>
    <hyperlink ref="B9" location="'Resumen indicadores municipios '!A1" tooltip="Resumen indicadores municipios Tenerife" display="Resumen indicadores municipios Tenerife" xr:uid="{C93A63A2-4646-4500-81D0-889961CC57CB}"/>
    <hyperlink ref="B20" location="'Viajeros entr evol mensu TF cat'!A1" tooltip="Evolución mensual de viajeros entrentrados en Tenerife según lugar de residencia" display="'Viajeros entr evol mensu TF cat'!A1" xr:uid="{3C5BF89E-9938-4B1A-81BF-8D129D118333}"/>
    <hyperlink ref="B21" location="'Viajeros entr evol anual TF cat'!A1" tooltip="Evolución mensual de viajeros entrentrados en Tenerife según lugar de residencia" display="'Viajeros entr evol anual TF cat'!A1" xr:uid="{68EA2087-DC6D-42E6-9507-B9541BCEB8B8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1FFB3C77-A21A-444D-B5C5-7BE0703AF7C0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4C257ED-245E-42D8-BB5A-3A3109B2136B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441F0E4F-256C-4F3A-B48D-E6EF4965667F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B342E9EC-BB25-4C20-A7B9-1F2BBC422F68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EC7CEA16-44BD-4E36-A0EA-4232FDC46959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8078FACE-162D-4EE5-86DE-F459C2DEADB0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BEDA2184-2526-42F6-90E2-B201F34EE076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0AA46B20-D702-4CB0-A36D-8C3F3F9D7EFA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2F86D2BE-A344-4D96-B60E-1A743404A0BD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50B1FB47-18F9-4DBA-B52B-FA6F28459A4C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B1A48857-4314-417D-BAF2-A72ACB671E7B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08EE7297-AB1E-4FBF-AF7A-C5E1F3A4D71F}"/>
    <hyperlink ref="B37" location="'Pernoctaciones evol mensu TF'!A1" tooltip="Evolución mensual de pernoctaciones en Tenerife según lugar de residencia" display="'Pernoctaciones evol mensu TF'!A1" xr:uid="{FD823F98-1B87-44CC-B71B-C81135CFFAD7}"/>
    <hyperlink ref="B38" location="'Pernocta evol mensu TF cat'!A1" tooltip="Evolución mensual de pernoctaciones en Tenerife según lugar de residencia" display="'Pernocta evol mensu TF cat'!A1" xr:uid="{A0AE79A9-D9F4-4999-93F3-7D13D8AB8F04}"/>
    <hyperlink ref="B40" location="'Pernoctaciones lugar residen ac'!A1" tooltip="Pernoctaciones registradas en establecimientos alojativos de Canarias e islas según tipología y categoría" display="'Pernoctaciones lugar residen ac'!A1" xr:uid="{B34AC026-4E7E-4CCE-AB51-C9B595F19542}"/>
    <hyperlink ref="B41" location="'Pernoctaciones lugar reside año'!A1" tooltip="Pernoctaciones registradas en establecimientos alojativos de Canarias e islas según tipología y categoría" display="'Pernoctaciones lugar reside año'!A1" xr:uid="{D3D73DF3-0947-4E8A-BD21-11E9C1CA9D6B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DC36B754-E7C6-4C12-A89A-A1416D8F822A}"/>
    <hyperlink ref="B43" location="'EM evol menusual lugar resd'!A1" tooltip="Evolución mensual de estancia media en Tenerife según lugar de residencia" display="'EM evol menusual lugar resd'!A1" xr:uid="{240CAD3A-B5E4-4EE5-9B2E-856C3B1A7AB2}"/>
    <hyperlink ref="B44" location="'EM evol mensu TF cat '!A1" tooltip="Evolución mensual de estancia media en Tenerife según lugar de residencia" display="'EM evol mensu TF cat '!A1" xr:uid="{0A916A8B-EB7F-46BE-9E83-1B928E889B20}"/>
    <hyperlink ref="B46" location="'tasa de ocupación evol mens'!A1" tooltip="Evolución mensual de estancia media en Tenerife según lugar de residencia" display="'tasa de ocupación evol mens'!A1" xr:uid="{2DBF6953-D5E4-43B7-A83F-F975E595E72E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2D38655-A289-4B4E-8946-744B8906DFB1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8106712D-B79F-430F-AC66-A2EC4F27B436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C5159E52-A54A-40AF-B211-415DF056BCDE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0D3A34BC-4D08-478B-B964-8E52CB52A34B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D02018B7-0925-4968-AC60-A1A5BD47B705}"/>
    <hyperlink ref="B49" location="'ADR municipios'!A1" display="Tarifa media diaria (ADR) Tenerife y municipios" xr:uid="{6D444824-80E3-4933-9E61-E0B97FDB9974}"/>
    <hyperlink ref="B50" location="'RevPAR  municipios'!A1" display="Ingresos medios por habitación (RevPar) Tenerife y municipios" xr:uid="{D7EDB3F4-5B27-43F0-97B0-BA44EA2ED11C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39F96952-AAE9-44EC-ADEB-0DD893166D98}"/>
    <hyperlink ref="B35" location="'Viajeros aloj evol anual TF'!A1" tooltip="Evolución mensual de viajeros entrentrados en Tenerife según lugar de residencia" display="'Viajeros aloj evol anual TF'!A1" xr:uid="{49E2C8E6-6EBD-41BF-A4B0-313AD865125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653D-6C97-4A7B-9744-1635AC3DF182}">
  <sheetPr>
    <tabColor theme="7" tint="0.79998168889431442"/>
  </sheetPr>
  <dimension ref="A4:O114"/>
  <sheetViews>
    <sheetView showGridLines="0" topLeftCell="J1" zoomScaleNormal="100" workbookViewId="0">
      <selection activeCell="P77" sqref="P77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5197</v>
      </c>
      <c r="D9" s="121">
        <v>0.10199321458863442</v>
      </c>
      <c r="E9" s="120">
        <v>1146</v>
      </c>
      <c r="F9" s="121">
        <f t="shared" ref="F9:L21" si="3">IFERROR(E9/C9-1,"-")</f>
        <v>-0.77948816624975947</v>
      </c>
      <c r="G9" s="120">
        <v>3527</v>
      </c>
      <c r="H9" s="121">
        <f t="shared" si="3"/>
        <v>2.0776614310645725</v>
      </c>
      <c r="I9" s="120">
        <v>5390</v>
      </c>
      <c r="J9" s="121">
        <f t="shared" si="3"/>
        <v>0.52821094414516589</v>
      </c>
      <c r="K9" s="120">
        <v>5217</v>
      </c>
      <c r="L9" s="121">
        <f t="shared" si="3"/>
        <v>-3.2096474953617782E-2</v>
      </c>
      <c r="M9" s="120">
        <v>5311</v>
      </c>
      <c r="N9" s="121">
        <f t="shared" ref="N9" si="4">IFERROR(M9/K9-1,"-")</f>
        <v>1.8018018018018056E-2</v>
      </c>
    </row>
    <row r="10" spans="1:15" x14ac:dyDescent="0.25">
      <c r="A10" s="1" t="s">
        <v>75</v>
      </c>
      <c r="B10" s="119" t="s">
        <v>76</v>
      </c>
      <c r="C10" s="120">
        <v>5359</v>
      </c>
      <c r="D10" s="121">
        <v>8.5916919959473148E-2</v>
      </c>
      <c r="E10" s="120">
        <v>1385</v>
      </c>
      <c r="F10" s="121">
        <f t="shared" si="3"/>
        <v>-0.74155626049636125</v>
      </c>
      <c r="G10" s="120">
        <v>4177</v>
      </c>
      <c r="H10" s="121">
        <f t="shared" si="3"/>
        <v>2.0158844765342958</v>
      </c>
      <c r="I10" s="120">
        <v>5270</v>
      </c>
      <c r="J10" s="121">
        <f t="shared" si="3"/>
        <v>0.2616710557816615</v>
      </c>
      <c r="K10" s="120">
        <v>4803</v>
      </c>
      <c r="L10" s="121">
        <f t="shared" si="3"/>
        <v>-8.861480075901329E-2</v>
      </c>
      <c r="M10" s="120">
        <v>4194</v>
      </c>
      <c r="N10" s="121">
        <f>IFERROR(M10/K10-1,"-")</f>
        <v>-0.12679575265459087</v>
      </c>
    </row>
    <row r="11" spans="1:15" x14ac:dyDescent="0.25">
      <c r="A11" s="1" t="s">
        <v>77</v>
      </c>
      <c r="B11" s="119" t="s">
        <v>78</v>
      </c>
      <c r="C11" s="120">
        <v>2198</v>
      </c>
      <c r="D11" s="121">
        <v>-0.57303807303807308</v>
      </c>
      <c r="E11" s="120">
        <v>2288</v>
      </c>
      <c r="F11" s="121">
        <f t="shared" si="3"/>
        <v>4.0946314831665109E-2</v>
      </c>
      <c r="G11" s="120">
        <v>4740</v>
      </c>
      <c r="H11" s="121">
        <f t="shared" si="3"/>
        <v>1.0716783216783217</v>
      </c>
      <c r="I11" s="120">
        <v>5659</v>
      </c>
      <c r="J11" s="121">
        <f t="shared" si="3"/>
        <v>0.19388185654008439</v>
      </c>
      <c r="K11" s="120">
        <v>5168</v>
      </c>
      <c r="L11" s="121">
        <f t="shared" si="3"/>
        <v>-8.6764446015197061E-2</v>
      </c>
      <c r="M11" s="120">
        <v>5342</v>
      </c>
      <c r="N11" s="121">
        <f>IFERROR(M11/K11-1,"-")</f>
        <v>3.3668730650154854E-2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1830</v>
      </c>
      <c r="F12" s="121" t="str">
        <f t="shared" si="3"/>
        <v>-</v>
      </c>
      <c r="G12" s="120">
        <v>4075</v>
      </c>
      <c r="H12" s="121">
        <f t="shared" si="3"/>
        <v>1.2267759562841531</v>
      </c>
      <c r="I12" s="120">
        <v>5170</v>
      </c>
      <c r="J12" s="121">
        <f t="shared" si="3"/>
        <v>0.26871165644171779</v>
      </c>
      <c r="K12" s="120">
        <v>5054</v>
      </c>
      <c r="L12" s="121">
        <f t="shared" si="3"/>
        <v>-2.2437137330754364E-2</v>
      </c>
      <c r="M12" s="120">
        <v>4308</v>
      </c>
      <c r="N12" s="121">
        <f>IFERROR(M12/K12-1,"-")</f>
        <v>-0.147605856747131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2659</v>
      </c>
      <c r="F13" s="121" t="str">
        <f t="shared" si="3"/>
        <v>-</v>
      </c>
      <c r="G13" s="120">
        <v>3632</v>
      </c>
      <c r="H13" s="121">
        <f t="shared" si="3"/>
        <v>0.365927040240692</v>
      </c>
      <c r="I13" s="120">
        <v>5013</v>
      </c>
      <c r="J13" s="121">
        <f t="shared" si="3"/>
        <v>0.38023127753303965</v>
      </c>
      <c r="K13" s="120">
        <v>4992</v>
      </c>
      <c r="L13" s="121">
        <f t="shared" si="3"/>
        <v>-4.1891083183722699E-3</v>
      </c>
      <c r="M13" s="120">
        <v>4998</v>
      </c>
      <c r="N13" s="121">
        <f>IFERROR(M13/K13-1,"-")</f>
        <v>1.2019230769231282E-3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2494</v>
      </c>
      <c r="F14" s="121" t="str">
        <f t="shared" si="3"/>
        <v>-</v>
      </c>
      <c r="G14" s="120">
        <v>4520</v>
      </c>
      <c r="H14" s="121">
        <f t="shared" si="3"/>
        <v>0.81234963913392133</v>
      </c>
      <c r="I14" s="120">
        <v>4181</v>
      </c>
      <c r="J14" s="121">
        <f t="shared" si="3"/>
        <v>-7.4999999999999956E-2</v>
      </c>
      <c r="K14" s="120">
        <v>3964</v>
      </c>
      <c r="L14" s="121">
        <f t="shared" si="3"/>
        <v>-5.1901458981104986E-2</v>
      </c>
      <c r="M14" s="120">
        <v>4119</v>
      </c>
      <c r="N14" s="121">
        <f t="shared" ref="N14:N20" si="5">IFERROR(M14/K14-1,"-")</f>
        <v>3.9101917255297769E-2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2428</v>
      </c>
      <c r="F15" s="121" t="str">
        <f t="shared" si="3"/>
        <v>-</v>
      </c>
      <c r="G15" s="120">
        <v>4275</v>
      </c>
      <c r="H15" s="121">
        <f t="shared" si="3"/>
        <v>0.76070840197693568</v>
      </c>
      <c r="I15" s="120">
        <v>4340</v>
      </c>
      <c r="J15" s="121">
        <f t="shared" si="3"/>
        <v>1.5204678362572999E-2</v>
      </c>
      <c r="K15" s="120">
        <v>4593</v>
      </c>
      <c r="L15" s="121">
        <f t="shared" si="3"/>
        <v>5.8294930875576023E-2</v>
      </c>
      <c r="M15" s="120">
        <v>3637</v>
      </c>
      <c r="N15" s="121">
        <f t="shared" si="5"/>
        <v>-0.20814282603962553</v>
      </c>
    </row>
    <row r="16" spans="1:15" x14ac:dyDescent="0.25">
      <c r="A16" s="1" t="s">
        <v>87</v>
      </c>
      <c r="B16" s="119" t="s">
        <v>88</v>
      </c>
      <c r="C16" s="120">
        <v>2777</v>
      </c>
      <c r="D16" s="121">
        <v>-0.34241060857210515</v>
      </c>
      <c r="E16" s="120">
        <v>2929</v>
      </c>
      <c r="F16" s="121">
        <f t="shared" si="3"/>
        <v>5.473532589124952E-2</v>
      </c>
      <c r="G16" s="120">
        <v>3932</v>
      </c>
      <c r="H16" s="121">
        <f t="shared" si="3"/>
        <v>0.34243769204506647</v>
      </c>
      <c r="I16" s="120">
        <v>4645</v>
      </c>
      <c r="J16" s="121">
        <f t="shared" si="3"/>
        <v>0.18133265513733465</v>
      </c>
      <c r="K16" s="120">
        <v>2899</v>
      </c>
      <c r="L16" s="121">
        <f t="shared" si="3"/>
        <v>-0.37588805166846073</v>
      </c>
      <c r="M16" s="120">
        <v>4117</v>
      </c>
      <c r="N16" s="121">
        <f t="shared" si="5"/>
        <v>0.42014487754398067</v>
      </c>
    </row>
    <row r="17" spans="1:15" x14ac:dyDescent="0.25">
      <c r="A17" s="1" t="s">
        <v>89</v>
      </c>
      <c r="B17" s="119" t="s">
        <v>90</v>
      </c>
      <c r="C17" s="120">
        <v>1764</v>
      </c>
      <c r="D17" s="121">
        <v>-0.54002607561929594</v>
      </c>
      <c r="E17" s="120">
        <v>3914</v>
      </c>
      <c r="F17" s="121">
        <f t="shared" si="3"/>
        <v>1.2188208616780045</v>
      </c>
      <c r="G17" s="120">
        <v>4578</v>
      </c>
      <c r="H17" s="121">
        <f t="shared" si="3"/>
        <v>0.16964741951967288</v>
      </c>
      <c r="I17" s="120">
        <v>4521</v>
      </c>
      <c r="J17" s="121">
        <f t="shared" si="3"/>
        <v>-1.2450851900393189E-2</v>
      </c>
      <c r="K17" s="120">
        <v>5087</v>
      </c>
      <c r="L17" s="121">
        <f t="shared" si="3"/>
        <v>0.12519354125193538</v>
      </c>
      <c r="M17" s="120">
        <v>4387</v>
      </c>
      <c r="N17" s="121">
        <f t="shared" si="5"/>
        <v>-0.13760566149007269</v>
      </c>
    </row>
    <row r="18" spans="1:15" x14ac:dyDescent="0.25">
      <c r="A18" s="1" t="s">
        <v>91</v>
      </c>
      <c r="B18" s="119" t="s">
        <v>92</v>
      </c>
      <c r="C18" s="120">
        <v>1764</v>
      </c>
      <c r="D18" s="121">
        <v>-0.62283515073765239</v>
      </c>
      <c r="E18" s="120">
        <v>3380</v>
      </c>
      <c r="F18" s="121">
        <f t="shared" si="3"/>
        <v>0.91609977324263037</v>
      </c>
      <c r="G18" s="120">
        <v>4025</v>
      </c>
      <c r="H18" s="121">
        <f t="shared" si="3"/>
        <v>0.19082840236686383</v>
      </c>
      <c r="I18" s="120">
        <v>4419</v>
      </c>
      <c r="J18" s="121"/>
      <c r="K18" s="120">
        <v>4919</v>
      </c>
      <c r="L18" s="121">
        <f t="shared" si="3"/>
        <v>0.11314777098891149</v>
      </c>
      <c r="M18" s="120">
        <v>5990</v>
      </c>
      <c r="N18" s="121">
        <f t="shared" si="5"/>
        <v>0.21772718032120353</v>
      </c>
    </row>
    <row r="19" spans="1:15" x14ac:dyDescent="0.25">
      <c r="A19" s="1" t="s">
        <v>93</v>
      </c>
      <c r="B19" s="119" t="s">
        <v>94</v>
      </c>
      <c r="C19" s="120">
        <v>1763</v>
      </c>
      <c r="D19" s="121">
        <v>-0.70714285714285707</v>
      </c>
      <c r="E19" s="120">
        <v>4448</v>
      </c>
      <c r="F19" s="121">
        <f t="shared" si="3"/>
        <v>1.5229722064662505</v>
      </c>
      <c r="G19" s="120">
        <v>4838</v>
      </c>
      <c r="H19" s="121">
        <f t="shared" si="3"/>
        <v>8.7679856115107979E-2</v>
      </c>
      <c r="I19" s="120">
        <v>4964</v>
      </c>
      <c r="J19" s="121">
        <f t="shared" si="3"/>
        <v>2.6043819760231512E-2</v>
      </c>
      <c r="K19" s="120">
        <v>5464</v>
      </c>
      <c r="L19" s="121">
        <f t="shared" si="3"/>
        <v>0.10072522159548747</v>
      </c>
      <c r="M19" s="120">
        <v>4961</v>
      </c>
      <c r="N19" s="121">
        <f t="shared" si="5"/>
        <v>-9.2057101024890176E-2</v>
      </c>
    </row>
    <row r="20" spans="1:15" x14ac:dyDescent="0.25">
      <c r="A20" s="1" t="s">
        <v>95</v>
      </c>
      <c r="B20" s="119" t="s">
        <v>96</v>
      </c>
      <c r="C20" s="120">
        <v>1794</v>
      </c>
      <c r="D20" s="121">
        <v>-0.6889197156233744</v>
      </c>
      <c r="E20" s="120">
        <v>4543</v>
      </c>
      <c r="F20" s="121">
        <f t="shared" si="3"/>
        <v>1.5323299888517279</v>
      </c>
      <c r="G20" s="120">
        <v>5166</v>
      </c>
      <c r="H20" s="121">
        <f t="shared" si="3"/>
        <v>0.13713405238828957</v>
      </c>
      <c r="I20" s="120">
        <v>4585</v>
      </c>
      <c r="J20" s="121">
        <f t="shared" si="3"/>
        <v>-0.11246612466124661</v>
      </c>
      <c r="K20" s="120">
        <v>5228</v>
      </c>
      <c r="L20" s="121">
        <f t="shared" si="3"/>
        <v>0.14023991275899683</v>
      </c>
      <c r="M20" s="120">
        <v>5221</v>
      </c>
      <c r="N20" s="121">
        <f t="shared" si="5"/>
        <v>-1.3389441469012775E-3</v>
      </c>
    </row>
    <row r="21" spans="1:15" ht="15.75" x14ac:dyDescent="0.25">
      <c r="A21" s="1" t="s">
        <v>0</v>
      </c>
      <c r="B21" s="122" t="s">
        <v>33</v>
      </c>
      <c r="C21" s="123">
        <v>24221</v>
      </c>
      <c r="D21" s="124">
        <v>-0.56660761894537193</v>
      </c>
      <c r="E21" s="123">
        <v>33444</v>
      </c>
      <c r="F21" s="124">
        <f t="shared" si="3"/>
        <v>0.38078526898146237</v>
      </c>
      <c r="G21" s="123">
        <v>51485</v>
      </c>
      <c r="H21" s="124">
        <f t="shared" si="3"/>
        <v>0.53943906231312044</v>
      </c>
      <c r="I21" s="123">
        <v>58157</v>
      </c>
      <c r="J21" s="124">
        <f t="shared" si="3"/>
        <v>0.12959114305137409</v>
      </c>
      <c r="K21" s="123">
        <v>57388</v>
      </c>
      <c r="L21" s="124">
        <f t="shared" si="3"/>
        <v>-1.3222827862510056E-2</v>
      </c>
      <c r="M21" s="123">
        <v>56585</v>
      </c>
      <c r="N21" s="124">
        <v>-1.3992472293859359E-2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5197</v>
      </c>
      <c r="D31" s="121">
        <v>0.10199321458863442</v>
      </c>
      <c r="E31" s="120">
        <v>1146</v>
      </c>
      <c r="F31" s="121">
        <f t="shared" ref="F31:L43" si="9">IFERROR(E31/C31-1,"-")</f>
        <v>-0.77948816624975947</v>
      </c>
      <c r="G31" s="120">
        <v>3527</v>
      </c>
      <c r="H31" s="121">
        <f t="shared" si="9"/>
        <v>2.0776614310645725</v>
      </c>
      <c r="I31" s="120">
        <v>5390</v>
      </c>
      <c r="J31" s="121">
        <f t="shared" si="9"/>
        <v>0.52821094414516589</v>
      </c>
      <c r="K31" s="120">
        <v>5217</v>
      </c>
      <c r="L31" s="121">
        <f t="shared" si="9"/>
        <v>-3.2096474953617782E-2</v>
      </c>
      <c r="M31" s="120">
        <v>5311</v>
      </c>
      <c r="N31" s="121">
        <f t="shared" ref="N31:N42" si="10">IFERROR(M31/K31-1,"-")</f>
        <v>1.8018018018018056E-2</v>
      </c>
    </row>
    <row r="32" spans="1:15" x14ac:dyDescent="0.25">
      <c r="B32" s="119" t="s">
        <v>76</v>
      </c>
      <c r="C32" s="120">
        <v>5359</v>
      </c>
      <c r="D32" s="121">
        <v>8.5916919959473148E-2</v>
      </c>
      <c r="E32" s="120">
        <v>1385</v>
      </c>
      <c r="F32" s="121">
        <f t="shared" si="9"/>
        <v>-0.74155626049636125</v>
      </c>
      <c r="G32" s="120">
        <v>4177</v>
      </c>
      <c r="H32" s="121">
        <f t="shared" si="9"/>
        <v>2.0158844765342958</v>
      </c>
      <c r="I32" s="120">
        <v>5270</v>
      </c>
      <c r="J32" s="121">
        <f t="shared" si="9"/>
        <v>0.2616710557816615</v>
      </c>
      <c r="K32" s="120">
        <v>4803</v>
      </c>
      <c r="L32" s="121">
        <f t="shared" si="9"/>
        <v>-8.861480075901329E-2</v>
      </c>
      <c r="M32" s="120">
        <v>4194</v>
      </c>
      <c r="N32" s="121">
        <f t="shared" si="10"/>
        <v>-0.12679575265459087</v>
      </c>
    </row>
    <row r="33" spans="2:15" x14ac:dyDescent="0.25">
      <c r="B33" s="119" t="s">
        <v>78</v>
      </c>
      <c r="C33" s="120">
        <v>2198</v>
      </c>
      <c r="D33" s="121">
        <v>-0.57303807303807308</v>
      </c>
      <c r="E33" s="120">
        <v>2288</v>
      </c>
      <c r="F33" s="121">
        <f t="shared" si="9"/>
        <v>4.0946314831665109E-2</v>
      </c>
      <c r="G33" s="120">
        <v>4740</v>
      </c>
      <c r="H33" s="121">
        <f t="shared" si="9"/>
        <v>1.0716783216783217</v>
      </c>
      <c r="I33" s="120">
        <v>5659</v>
      </c>
      <c r="J33" s="121">
        <f t="shared" si="9"/>
        <v>0.19388185654008439</v>
      </c>
      <c r="K33" s="120">
        <v>5168</v>
      </c>
      <c r="L33" s="121">
        <f t="shared" si="9"/>
        <v>-8.6764446015197061E-2</v>
      </c>
      <c r="M33" s="120">
        <v>5342</v>
      </c>
      <c r="N33" s="121">
        <f t="shared" si="10"/>
        <v>3.3668730650154854E-2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1830</v>
      </c>
      <c r="F34" s="121" t="str">
        <f t="shared" si="9"/>
        <v>-</v>
      </c>
      <c r="G34" s="120">
        <v>4075</v>
      </c>
      <c r="H34" s="121">
        <f t="shared" si="9"/>
        <v>1.2267759562841531</v>
      </c>
      <c r="I34" s="120">
        <v>5170</v>
      </c>
      <c r="J34" s="121">
        <f t="shared" si="9"/>
        <v>0.26871165644171779</v>
      </c>
      <c r="K34" s="120">
        <v>5054</v>
      </c>
      <c r="L34" s="121">
        <f t="shared" si="9"/>
        <v>-2.2437137330754364E-2</v>
      </c>
      <c r="M34" s="120">
        <v>4308</v>
      </c>
      <c r="N34" s="121">
        <f t="shared" si="10"/>
        <v>-0.147605856747131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2659</v>
      </c>
      <c r="F35" s="121" t="str">
        <f t="shared" si="9"/>
        <v>-</v>
      </c>
      <c r="G35" s="120">
        <v>3632</v>
      </c>
      <c r="H35" s="121">
        <f t="shared" si="9"/>
        <v>0.365927040240692</v>
      </c>
      <c r="I35" s="120">
        <v>5013</v>
      </c>
      <c r="J35" s="121">
        <f t="shared" si="9"/>
        <v>0.38023127753303965</v>
      </c>
      <c r="K35" s="120">
        <v>4992</v>
      </c>
      <c r="L35" s="121">
        <f t="shared" si="9"/>
        <v>-4.1891083183722699E-3</v>
      </c>
      <c r="M35" s="120">
        <v>4998</v>
      </c>
      <c r="N35" s="121">
        <f t="shared" si="10"/>
        <v>1.2019230769231282E-3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2494</v>
      </c>
      <c r="F36" s="121" t="str">
        <f t="shared" si="9"/>
        <v>-</v>
      </c>
      <c r="G36" s="120">
        <v>4520</v>
      </c>
      <c r="H36" s="121">
        <f t="shared" si="9"/>
        <v>0.81234963913392133</v>
      </c>
      <c r="I36" s="120">
        <v>4181</v>
      </c>
      <c r="J36" s="121">
        <f t="shared" si="9"/>
        <v>-7.4999999999999956E-2</v>
      </c>
      <c r="K36" s="120">
        <v>3964</v>
      </c>
      <c r="L36" s="121">
        <f t="shared" si="9"/>
        <v>-5.1901458981104986E-2</v>
      </c>
      <c r="M36" s="120">
        <v>4119</v>
      </c>
      <c r="N36" s="121">
        <f t="shared" si="10"/>
        <v>3.9101917255297769E-2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2428</v>
      </c>
      <c r="F37" s="121" t="str">
        <f t="shared" si="9"/>
        <v>-</v>
      </c>
      <c r="G37" s="120">
        <v>4275</v>
      </c>
      <c r="H37" s="121">
        <f t="shared" si="9"/>
        <v>0.76070840197693568</v>
      </c>
      <c r="I37" s="120">
        <v>4340</v>
      </c>
      <c r="J37" s="121">
        <f t="shared" si="9"/>
        <v>1.5204678362572999E-2</v>
      </c>
      <c r="K37" s="120">
        <v>4593</v>
      </c>
      <c r="L37" s="121">
        <f t="shared" si="9"/>
        <v>5.8294930875576023E-2</v>
      </c>
      <c r="M37" s="120">
        <v>3637</v>
      </c>
      <c r="N37" s="121">
        <f t="shared" si="10"/>
        <v>-0.20814282603962553</v>
      </c>
    </row>
    <row r="38" spans="2:15" x14ac:dyDescent="0.25">
      <c r="B38" s="119" t="s">
        <v>88</v>
      </c>
      <c r="C38" s="120">
        <v>2777</v>
      </c>
      <c r="D38" s="121">
        <v>-0.34241060857210515</v>
      </c>
      <c r="E38" s="120">
        <v>2929</v>
      </c>
      <c r="F38" s="121">
        <f t="shared" si="9"/>
        <v>5.473532589124952E-2</v>
      </c>
      <c r="G38" s="120">
        <v>3932</v>
      </c>
      <c r="H38" s="121">
        <f t="shared" si="9"/>
        <v>0.34243769204506647</v>
      </c>
      <c r="I38" s="120">
        <v>4645</v>
      </c>
      <c r="J38" s="121">
        <f t="shared" si="9"/>
        <v>0.18133265513733465</v>
      </c>
      <c r="K38" s="120">
        <v>2899</v>
      </c>
      <c r="L38" s="121">
        <f t="shared" si="9"/>
        <v>-0.37588805166846073</v>
      </c>
      <c r="M38" s="120">
        <v>4117</v>
      </c>
      <c r="N38" s="121">
        <f t="shared" si="10"/>
        <v>0.42014487754398067</v>
      </c>
    </row>
    <row r="39" spans="2:15" x14ac:dyDescent="0.25">
      <c r="B39" s="119" t="s">
        <v>90</v>
      </c>
      <c r="C39" s="120">
        <v>1764</v>
      </c>
      <c r="D39" s="121">
        <v>-0.54002607561929594</v>
      </c>
      <c r="E39" s="120">
        <v>3914</v>
      </c>
      <c r="F39" s="121">
        <f t="shared" si="9"/>
        <v>1.2188208616780045</v>
      </c>
      <c r="G39" s="120">
        <v>4578</v>
      </c>
      <c r="H39" s="121">
        <f t="shared" si="9"/>
        <v>0.16964741951967288</v>
      </c>
      <c r="I39" s="120">
        <v>4521</v>
      </c>
      <c r="J39" s="121">
        <f t="shared" si="9"/>
        <v>-1.2450851900393189E-2</v>
      </c>
      <c r="K39" s="120">
        <v>5087</v>
      </c>
      <c r="L39" s="121">
        <f t="shared" si="9"/>
        <v>0.12519354125193538</v>
      </c>
      <c r="M39" s="120">
        <v>4387</v>
      </c>
      <c r="N39" s="121">
        <f t="shared" si="10"/>
        <v>-0.13760566149007269</v>
      </c>
    </row>
    <row r="40" spans="2:15" x14ac:dyDescent="0.25">
      <c r="B40" s="119" t="s">
        <v>92</v>
      </c>
      <c r="C40" s="120">
        <v>1764</v>
      </c>
      <c r="D40" s="121">
        <v>-0.62283515073765239</v>
      </c>
      <c r="E40" s="120">
        <v>3380</v>
      </c>
      <c r="F40" s="121">
        <f t="shared" si="9"/>
        <v>0.91609977324263037</v>
      </c>
      <c r="G40" s="120">
        <v>4025</v>
      </c>
      <c r="H40" s="121">
        <f t="shared" si="9"/>
        <v>0.19082840236686383</v>
      </c>
      <c r="I40" s="120">
        <v>4419</v>
      </c>
      <c r="J40" s="121">
        <f t="shared" si="9"/>
        <v>9.7888198757764E-2</v>
      </c>
      <c r="K40" s="120">
        <v>4919</v>
      </c>
      <c r="L40" s="121">
        <f t="shared" si="9"/>
        <v>0.11314777098891149</v>
      </c>
      <c r="M40" s="120">
        <v>5990</v>
      </c>
      <c r="N40" s="121">
        <f t="shared" si="10"/>
        <v>0.21772718032120353</v>
      </c>
    </row>
    <row r="41" spans="2:15" x14ac:dyDescent="0.25">
      <c r="B41" s="119" t="s">
        <v>94</v>
      </c>
      <c r="C41" s="120">
        <v>1763</v>
      </c>
      <c r="D41" s="121">
        <v>-0.70714285714285707</v>
      </c>
      <c r="E41" s="120">
        <v>4448</v>
      </c>
      <c r="F41" s="121">
        <f t="shared" si="9"/>
        <v>1.5229722064662505</v>
      </c>
      <c r="G41" s="120">
        <v>4838</v>
      </c>
      <c r="H41" s="121">
        <f t="shared" si="9"/>
        <v>8.7679856115107979E-2</v>
      </c>
      <c r="I41" s="120">
        <v>4964</v>
      </c>
      <c r="J41" s="121">
        <f t="shared" si="9"/>
        <v>2.6043819760231512E-2</v>
      </c>
      <c r="K41" s="120">
        <v>5464</v>
      </c>
      <c r="L41" s="121">
        <f t="shared" si="9"/>
        <v>0.10072522159548747</v>
      </c>
      <c r="M41" s="120">
        <v>4961</v>
      </c>
      <c r="N41" s="121">
        <f t="shared" si="10"/>
        <v>-9.2057101024890176E-2</v>
      </c>
    </row>
    <row r="42" spans="2:15" x14ac:dyDescent="0.25">
      <c r="B42" s="119" t="s">
        <v>96</v>
      </c>
      <c r="C42" s="120">
        <v>1794</v>
      </c>
      <c r="D42" s="121">
        <v>-0.6889197156233744</v>
      </c>
      <c r="E42" s="120">
        <v>4543</v>
      </c>
      <c r="F42" s="121">
        <f t="shared" si="9"/>
        <v>1.5323299888517279</v>
      </c>
      <c r="G42" s="120">
        <v>5166</v>
      </c>
      <c r="H42" s="121">
        <f t="shared" si="9"/>
        <v>0.13713405238828957</v>
      </c>
      <c r="I42" s="120">
        <v>4585</v>
      </c>
      <c r="J42" s="121">
        <f t="shared" si="9"/>
        <v>-0.11246612466124661</v>
      </c>
      <c r="K42" s="120">
        <v>5228</v>
      </c>
      <c r="L42" s="121">
        <f t="shared" si="9"/>
        <v>0.14023991275899683</v>
      </c>
      <c r="M42" s="120">
        <v>5221</v>
      </c>
      <c r="N42" s="121">
        <f t="shared" si="10"/>
        <v>-1.3389441469012775E-3</v>
      </c>
    </row>
    <row r="43" spans="2:15" ht="15.75" x14ac:dyDescent="0.25">
      <c r="B43" s="122" t="s">
        <v>33</v>
      </c>
      <c r="C43" s="123">
        <v>24221</v>
      </c>
      <c r="D43" s="124">
        <v>-0.56660761894537193</v>
      </c>
      <c r="E43" s="123">
        <v>33444</v>
      </c>
      <c r="F43" s="124">
        <f t="shared" si="9"/>
        <v>0.38078526898146237</v>
      </c>
      <c r="G43" s="123">
        <v>51485</v>
      </c>
      <c r="H43" s="124">
        <f t="shared" si="9"/>
        <v>0.53943906231312044</v>
      </c>
      <c r="I43" s="123">
        <v>58157</v>
      </c>
      <c r="J43" s="124">
        <f t="shared" si="9"/>
        <v>0.12959114305137409</v>
      </c>
      <c r="K43" s="123">
        <v>57388</v>
      </c>
      <c r="L43" s="124">
        <f t="shared" si="9"/>
        <v>-1.3222827862510056E-2</v>
      </c>
      <c r="M43" s="123">
        <v>56585</v>
      </c>
      <c r="N43" s="124">
        <v>-1.3992472293859359E-2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3703</v>
      </c>
      <c r="D53" s="121">
        <v>1.0368349249658904E-2</v>
      </c>
      <c r="E53" s="120">
        <v>0</v>
      </c>
      <c r="F53" s="121">
        <f t="shared" ref="F53:L65" si="14">IFERROR(E53/C53-1,"-")</f>
        <v>-1</v>
      </c>
      <c r="G53" s="120">
        <v>0</v>
      </c>
      <c r="H53" s="121" t="str">
        <f t="shared" si="14"/>
        <v>-</v>
      </c>
      <c r="I53" s="120">
        <v>4641</v>
      </c>
      <c r="J53" s="121" t="str">
        <f t="shared" si="14"/>
        <v>-</v>
      </c>
      <c r="K53" s="120">
        <v>4486</v>
      </c>
      <c r="L53" s="121">
        <f t="shared" si="14"/>
        <v>-3.3397974574445155E-2</v>
      </c>
      <c r="M53" s="120">
        <v>4485</v>
      </c>
      <c r="N53" s="121">
        <f t="shared" ref="N53:N64" si="15">IFERROR(M53/K53-1,"-")</f>
        <v>-2.2291573785104823E-4</v>
      </c>
    </row>
    <row r="54" spans="1:15" x14ac:dyDescent="0.25">
      <c r="A54" s="1">
        <v>2</v>
      </c>
      <c r="B54" s="119" t="s">
        <v>76</v>
      </c>
      <c r="C54" s="120">
        <v>3601</v>
      </c>
      <c r="D54" s="121">
        <v>-5.4607508532423243E-2</v>
      </c>
      <c r="E54" s="120">
        <v>0</v>
      </c>
      <c r="F54" s="121">
        <f t="shared" si="14"/>
        <v>-1</v>
      </c>
      <c r="G54" s="120">
        <v>0</v>
      </c>
      <c r="H54" s="121" t="str">
        <f t="shared" si="14"/>
        <v>-</v>
      </c>
      <c r="I54" s="120">
        <v>4493</v>
      </c>
      <c r="J54" s="121" t="str">
        <f t="shared" si="14"/>
        <v>-</v>
      </c>
      <c r="K54" s="120">
        <v>4023</v>
      </c>
      <c r="L54" s="121">
        <f t="shared" si="14"/>
        <v>-0.10460716670376136</v>
      </c>
      <c r="M54" s="120">
        <v>3377</v>
      </c>
      <c r="N54" s="121">
        <f t="shared" si="15"/>
        <v>-0.16057668406661696</v>
      </c>
    </row>
    <row r="55" spans="1:15" x14ac:dyDescent="0.25">
      <c r="A55" s="1">
        <v>3</v>
      </c>
      <c r="B55" s="119" t="s">
        <v>78</v>
      </c>
      <c r="C55" s="120">
        <v>1389</v>
      </c>
      <c r="D55" s="121">
        <v>-0.62821199143468953</v>
      </c>
      <c r="E55" s="120">
        <v>0</v>
      </c>
      <c r="F55" s="121">
        <f t="shared" si="14"/>
        <v>-1</v>
      </c>
      <c r="G55" s="120">
        <v>0</v>
      </c>
      <c r="H55" s="121" t="str">
        <f t="shared" si="14"/>
        <v>-</v>
      </c>
      <c r="I55" s="120">
        <v>4830</v>
      </c>
      <c r="J55" s="121" t="str">
        <f t="shared" si="14"/>
        <v>-</v>
      </c>
      <c r="K55" s="120">
        <v>4388</v>
      </c>
      <c r="L55" s="121">
        <f t="shared" si="14"/>
        <v>-9.1511387163561109E-2</v>
      </c>
      <c r="M55" s="120">
        <v>4503</v>
      </c>
      <c r="N55" s="121">
        <f t="shared" si="15"/>
        <v>2.6207839562442992E-2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14"/>
        <v>-</v>
      </c>
      <c r="G56" s="120">
        <v>3637</v>
      </c>
      <c r="H56" s="121" t="str">
        <f t="shared" si="14"/>
        <v>-</v>
      </c>
      <c r="I56" s="120">
        <v>4467</v>
      </c>
      <c r="J56" s="121">
        <f t="shared" si="14"/>
        <v>0.22821006323893323</v>
      </c>
      <c r="K56" s="120">
        <v>4407</v>
      </c>
      <c r="L56" s="121">
        <f t="shared" si="14"/>
        <v>-1.3431833445265329E-2</v>
      </c>
      <c r="M56" s="120">
        <v>3648</v>
      </c>
      <c r="N56" s="121">
        <f t="shared" si="15"/>
        <v>-0.17222600408441113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14"/>
        <v>-</v>
      </c>
      <c r="G57" s="120">
        <v>3101</v>
      </c>
      <c r="H57" s="121" t="str">
        <f t="shared" si="14"/>
        <v>-</v>
      </c>
      <c r="I57" s="120">
        <v>4524</v>
      </c>
      <c r="J57" s="121">
        <f t="shared" si="14"/>
        <v>0.45888423089326014</v>
      </c>
      <c r="K57" s="120">
        <v>4496</v>
      </c>
      <c r="L57" s="121">
        <f t="shared" si="14"/>
        <v>-6.1892130857648109E-3</v>
      </c>
      <c r="M57" s="120">
        <v>4275</v>
      </c>
      <c r="N57" s="121">
        <f t="shared" si="15"/>
        <v>-4.9154804270462593E-2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14"/>
        <v>-</v>
      </c>
      <c r="G58" s="120">
        <v>4107</v>
      </c>
      <c r="H58" s="121" t="str">
        <f t="shared" si="14"/>
        <v>-</v>
      </c>
      <c r="I58" s="120">
        <v>3719</v>
      </c>
      <c r="J58" s="121">
        <f t="shared" si="14"/>
        <v>-9.4472851229608024E-2</v>
      </c>
      <c r="K58" s="120">
        <v>3480</v>
      </c>
      <c r="L58" s="121">
        <f t="shared" si="14"/>
        <v>-6.426458725463835E-2</v>
      </c>
      <c r="M58" s="120">
        <v>3490</v>
      </c>
      <c r="N58" s="121">
        <f t="shared" si="15"/>
        <v>2.8735632183907178E-3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14"/>
        <v>-</v>
      </c>
      <c r="G59" s="120">
        <v>3890</v>
      </c>
      <c r="H59" s="121" t="str">
        <f t="shared" si="14"/>
        <v>-</v>
      </c>
      <c r="I59" s="120">
        <v>3839</v>
      </c>
      <c r="J59" s="121">
        <f t="shared" si="14"/>
        <v>-1.3110539845758384E-2</v>
      </c>
      <c r="K59" s="120">
        <v>3932</v>
      </c>
      <c r="L59" s="121">
        <f t="shared" si="14"/>
        <v>2.4225058609012695E-2</v>
      </c>
      <c r="M59" s="120">
        <v>3156</v>
      </c>
      <c r="N59" s="121">
        <f t="shared" si="15"/>
        <v>-0.19735503560528989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14"/>
        <v>-</v>
      </c>
      <c r="G60" s="120">
        <v>3368</v>
      </c>
      <c r="H60" s="121" t="str">
        <f t="shared" si="14"/>
        <v>-</v>
      </c>
      <c r="I60" s="120">
        <v>0</v>
      </c>
      <c r="J60" s="121">
        <f t="shared" si="14"/>
        <v>-1</v>
      </c>
      <c r="K60" s="120">
        <v>2669</v>
      </c>
      <c r="L60" s="121" t="str">
        <f t="shared" si="14"/>
        <v>-</v>
      </c>
      <c r="M60" s="120">
        <v>3769</v>
      </c>
      <c r="N60" s="121">
        <f t="shared" si="15"/>
        <v>0.4121393780442113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14"/>
        <v>-</v>
      </c>
      <c r="G61" s="120">
        <v>4017</v>
      </c>
      <c r="H61" s="121" t="str">
        <f t="shared" si="14"/>
        <v>-</v>
      </c>
      <c r="I61" s="120">
        <v>4039</v>
      </c>
      <c r="J61" s="121">
        <f t="shared" si="14"/>
        <v>5.4767239233257659E-3</v>
      </c>
      <c r="K61" s="120">
        <v>4491</v>
      </c>
      <c r="L61" s="121">
        <f t="shared" si="14"/>
        <v>0.11190888833869761</v>
      </c>
      <c r="M61" s="120">
        <v>3777</v>
      </c>
      <c r="N61" s="121">
        <f t="shared" si="15"/>
        <v>-0.15898463593854373</v>
      </c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14"/>
        <v>-</v>
      </c>
      <c r="G62" s="120">
        <v>3524</v>
      </c>
      <c r="H62" s="121" t="str">
        <f t="shared" si="14"/>
        <v>-</v>
      </c>
      <c r="I62" s="120">
        <v>3716</v>
      </c>
      <c r="J62" s="121">
        <f t="shared" si="14"/>
        <v>5.4483541430192961E-2</v>
      </c>
      <c r="K62" s="120">
        <v>4146</v>
      </c>
      <c r="L62" s="121">
        <f t="shared" si="14"/>
        <v>0.11571582346609266</v>
      </c>
      <c r="M62" s="120">
        <v>5158</v>
      </c>
      <c r="N62" s="121">
        <f t="shared" si="15"/>
        <v>0.24409068982151472</v>
      </c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14"/>
        <v>-</v>
      </c>
      <c r="G63" s="120">
        <v>4148</v>
      </c>
      <c r="H63" s="121" t="str">
        <f t="shared" si="14"/>
        <v>-</v>
      </c>
      <c r="I63" s="120">
        <v>4138</v>
      </c>
      <c r="J63" s="121">
        <f t="shared" si="14"/>
        <v>-2.4108003857280513E-3</v>
      </c>
      <c r="K63" s="120">
        <v>4532</v>
      </c>
      <c r="L63" s="121">
        <f t="shared" si="14"/>
        <v>9.5215079748670828E-2</v>
      </c>
      <c r="M63" s="120">
        <v>4094</v>
      </c>
      <c r="N63" s="121">
        <f t="shared" si="15"/>
        <v>-9.6646072374227732E-2</v>
      </c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14"/>
        <v>-</v>
      </c>
      <c r="G64" s="120">
        <v>4483</v>
      </c>
      <c r="H64" s="121" t="str">
        <f t="shared" si="14"/>
        <v>-</v>
      </c>
      <c r="I64" s="120">
        <v>3751</v>
      </c>
      <c r="J64" s="121">
        <f t="shared" si="14"/>
        <v>-0.16328351550301134</v>
      </c>
      <c r="K64" s="120">
        <v>4415</v>
      </c>
      <c r="L64" s="121">
        <f t="shared" si="14"/>
        <v>0.17701946147693959</v>
      </c>
      <c r="M64" s="120">
        <v>4191</v>
      </c>
      <c r="N64" s="121">
        <f t="shared" si="15"/>
        <v>-5.0736126840317142E-2</v>
      </c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14"/>
        <v>-</v>
      </c>
      <c r="G65" s="123">
        <v>46354</v>
      </c>
      <c r="H65" s="124" t="str">
        <f t="shared" si="14"/>
        <v>-</v>
      </c>
      <c r="I65" s="123">
        <v>50550</v>
      </c>
      <c r="J65" s="124">
        <f t="shared" si="14"/>
        <v>9.0520774906156953E-2</v>
      </c>
      <c r="K65" s="123">
        <v>49465</v>
      </c>
      <c r="L65" s="124">
        <f t="shared" si="14"/>
        <v>-2.1463897131552945E-2</v>
      </c>
      <c r="M65" s="123">
        <v>47923</v>
      </c>
      <c r="N65" s="124">
        <v>-3.1173557060547807E-2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1494</v>
      </c>
      <c r="D75" s="121">
        <v>0.42150333016175079</v>
      </c>
      <c r="E75" s="120">
        <v>0</v>
      </c>
      <c r="F75" s="121">
        <f t="shared" ref="F75:L87" si="19">IFERROR(E75/C75-1,"-")</f>
        <v>-1</v>
      </c>
      <c r="G75" s="120">
        <v>0</v>
      </c>
      <c r="H75" s="121" t="str">
        <f t="shared" si="19"/>
        <v>-</v>
      </c>
      <c r="I75" s="120">
        <v>749</v>
      </c>
      <c r="J75" s="121" t="str">
        <f t="shared" si="19"/>
        <v>-</v>
      </c>
      <c r="K75" s="120">
        <v>731</v>
      </c>
      <c r="L75" s="121">
        <f t="shared" si="19"/>
        <v>-2.4032042723631464E-2</v>
      </c>
      <c r="M75" s="120">
        <v>826</v>
      </c>
      <c r="N75" s="121">
        <f t="shared" ref="N75:N86" si="20">IFERROR(M75/K75-1,"-")</f>
        <v>0.12995896032831733</v>
      </c>
    </row>
    <row r="76" spans="1:15" x14ac:dyDescent="0.25">
      <c r="A76" s="1">
        <v>2</v>
      </c>
      <c r="B76" s="119" t="s">
        <v>76</v>
      </c>
      <c r="C76" s="120">
        <v>1758</v>
      </c>
      <c r="D76" s="121">
        <v>0.56127886323268217</v>
      </c>
      <c r="E76" s="120">
        <v>0</v>
      </c>
      <c r="F76" s="121">
        <f t="shared" si="19"/>
        <v>-1</v>
      </c>
      <c r="G76" s="120">
        <v>0</v>
      </c>
      <c r="H76" s="121" t="str">
        <f t="shared" si="19"/>
        <v>-</v>
      </c>
      <c r="I76" s="120">
        <v>777</v>
      </c>
      <c r="J76" s="121" t="str">
        <f t="shared" si="19"/>
        <v>-</v>
      </c>
      <c r="K76" s="120">
        <v>780</v>
      </c>
      <c r="L76" s="121">
        <f t="shared" si="19"/>
        <v>3.8610038610038533E-3</v>
      </c>
      <c r="M76" s="120">
        <v>817</v>
      </c>
      <c r="N76" s="121">
        <f t="shared" si="20"/>
        <v>4.7435897435897489E-2</v>
      </c>
    </row>
    <row r="77" spans="1:15" x14ac:dyDescent="0.25">
      <c r="A77" s="1">
        <v>3</v>
      </c>
      <c r="B77" s="119" t="s">
        <v>78</v>
      </c>
      <c r="C77" s="120">
        <v>809</v>
      </c>
      <c r="D77" s="121">
        <v>-0.42705382436260619</v>
      </c>
      <c r="E77" s="120">
        <v>0</v>
      </c>
      <c r="F77" s="121">
        <f t="shared" si="19"/>
        <v>-1</v>
      </c>
      <c r="G77" s="120">
        <v>0</v>
      </c>
      <c r="H77" s="121" t="str">
        <f t="shared" si="19"/>
        <v>-</v>
      </c>
      <c r="I77" s="120">
        <v>829</v>
      </c>
      <c r="J77" s="121" t="str">
        <f t="shared" si="19"/>
        <v>-</v>
      </c>
      <c r="K77" s="120">
        <v>780</v>
      </c>
      <c r="L77" s="121">
        <f t="shared" si="19"/>
        <v>-5.9107358262967424E-2</v>
      </c>
      <c r="M77" s="120">
        <v>839</v>
      </c>
      <c r="N77" s="121">
        <f t="shared" si="20"/>
        <v>7.5641025641025594E-2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0</v>
      </c>
      <c r="F78" s="121" t="str">
        <f t="shared" si="19"/>
        <v>-</v>
      </c>
      <c r="G78" s="120">
        <v>438</v>
      </c>
      <c r="H78" s="121" t="str">
        <f t="shared" si="19"/>
        <v>-</v>
      </c>
      <c r="I78" s="120">
        <v>703</v>
      </c>
      <c r="J78" s="121">
        <f t="shared" si="19"/>
        <v>0.60502283105022836</v>
      </c>
      <c r="K78" s="120">
        <v>647</v>
      </c>
      <c r="L78" s="121">
        <f t="shared" si="19"/>
        <v>-7.9658605974395447E-2</v>
      </c>
      <c r="M78" s="120">
        <v>660</v>
      </c>
      <c r="N78" s="121">
        <f t="shared" si="20"/>
        <v>2.0092735703245657E-2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0</v>
      </c>
      <c r="F79" s="121" t="str">
        <f t="shared" si="19"/>
        <v>-</v>
      </c>
      <c r="G79" s="120">
        <v>531</v>
      </c>
      <c r="H79" s="121" t="str">
        <f t="shared" si="19"/>
        <v>-</v>
      </c>
      <c r="I79" s="120">
        <v>489</v>
      </c>
      <c r="J79" s="121">
        <f t="shared" si="19"/>
        <v>-7.9096045197740161E-2</v>
      </c>
      <c r="K79" s="120">
        <v>496</v>
      </c>
      <c r="L79" s="121">
        <f t="shared" si="19"/>
        <v>1.4314928425357865E-2</v>
      </c>
      <c r="M79" s="120">
        <v>723</v>
      </c>
      <c r="N79" s="121">
        <f t="shared" si="20"/>
        <v>0.45766129032258074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0</v>
      </c>
      <c r="F80" s="121" t="str">
        <f t="shared" si="19"/>
        <v>-</v>
      </c>
      <c r="G80" s="120">
        <v>413</v>
      </c>
      <c r="H80" s="121" t="str">
        <f t="shared" si="19"/>
        <v>-</v>
      </c>
      <c r="I80" s="120">
        <v>462</v>
      </c>
      <c r="J80" s="121">
        <f t="shared" si="19"/>
        <v>0.11864406779661008</v>
      </c>
      <c r="K80" s="120">
        <v>484</v>
      </c>
      <c r="L80" s="121">
        <f t="shared" si="19"/>
        <v>4.7619047619047672E-2</v>
      </c>
      <c r="M80" s="120">
        <v>629</v>
      </c>
      <c r="N80" s="121">
        <f t="shared" si="20"/>
        <v>0.29958677685950419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0</v>
      </c>
      <c r="F81" s="121" t="str">
        <f t="shared" si="19"/>
        <v>-</v>
      </c>
      <c r="G81" s="120">
        <v>385</v>
      </c>
      <c r="H81" s="121" t="str">
        <f t="shared" si="19"/>
        <v>-</v>
      </c>
      <c r="I81" s="120">
        <v>501</v>
      </c>
      <c r="J81" s="121">
        <f t="shared" si="19"/>
        <v>0.3012987012987014</v>
      </c>
      <c r="K81" s="120">
        <v>661</v>
      </c>
      <c r="L81" s="121">
        <f t="shared" si="19"/>
        <v>0.31936127744510978</v>
      </c>
      <c r="M81" s="120">
        <v>481</v>
      </c>
      <c r="N81" s="121">
        <f t="shared" si="20"/>
        <v>-0.27231467473524962</v>
      </c>
    </row>
    <row r="82" spans="1:15" x14ac:dyDescent="0.25">
      <c r="A82" s="1">
        <v>8</v>
      </c>
      <c r="B82" s="119" t="s">
        <v>88</v>
      </c>
      <c r="C82" s="120">
        <v>0</v>
      </c>
      <c r="D82" s="121">
        <v>-1</v>
      </c>
      <c r="E82" s="120">
        <v>0</v>
      </c>
      <c r="F82" s="121" t="str">
        <f t="shared" si="19"/>
        <v>-</v>
      </c>
      <c r="G82" s="120">
        <v>564</v>
      </c>
      <c r="H82" s="121" t="str">
        <f t="shared" si="19"/>
        <v>-</v>
      </c>
      <c r="I82" s="120">
        <v>0</v>
      </c>
      <c r="J82" s="121">
        <f t="shared" si="19"/>
        <v>-1</v>
      </c>
      <c r="K82" s="120">
        <v>230</v>
      </c>
      <c r="L82" s="121" t="str">
        <f t="shared" si="19"/>
        <v>-</v>
      </c>
      <c r="M82" s="120">
        <v>348</v>
      </c>
      <c r="N82" s="121">
        <f t="shared" si="20"/>
        <v>0.51304347826086949</v>
      </c>
    </row>
    <row r="83" spans="1:15" x14ac:dyDescent="0.25">
      <c r="A83" s="1">
        <v>9</v>
      </c>
      <c r="B83" s="119" t="s">
        <v>90</v>
      </c>
      <c r="C83" s="120">
        <v>0</v>
      </c>
      <c r="D83" s="121">
        <v>-1</v>
      </c>
      <c r="E83" s="120">
        <v>0</v>
      </c>
      <c r="F83" s="121" t="str">
        <f t="shared" si="19"/>
        <v>-</v>
      </c>
      <c r="G83" s="120">
        <v>561</v>
      </c>
      <c r="H83" s="121" t="str">
        <f t="shared" si="19"/>
        <v>-</v>
      </c>
      <c r="I83" s="120">
        <v>482</v>
      </c>
      <c r="J83" s="121">
        <f t="shared" si="19"/>
        <v>-0.14081996434937616</v>
      </c>
      <c r="K83" s="120">
        <v>596</v>
      </c>
      <c r="L83" s="121">
        <f t="shared" si="19"/>
        <v>0.23651452282157681</v>
      </c>
      <c r="M83" s="120">
        <v>610</v>
      </c>
      <c r="N83" s="121">
        <f t="shared" si="20"/>
        <v>2.3489932885905951E-2</v>
      </c>
    </row>
    <row r="84" spans="1:15" x14ac:dyDescent="0.25">
      <c r="A84" s="1">
        <v>10</v>
      </c>
      <c r="B84" s="119" t="s">
        <v>92</v>
      </c>
      <c r="C84" s="120">
        <v>0</v>
      </c>
      <c r="D84" s="121">
        <v>-1</v>
      </c>
      <c r="E84" s="120">
        <v>0</v>
      </c>
      <c r="F84" s="121" t="str">
        <f t="shared" si="19"/>
        <v>-</v>
      </c>
      <c r="G84" s="120">
        <v>501</v>
      </c>
      <c r="H84" s="121" t="str">
        <f t="shared" si="19"/>
        <v>-</v>
      </c>
      <c r="I84" s="120">
        <v>703</v>
      </c>
      <c r="J84" s="121">
        <f t="shared" si="19"/>
        <v>0.40319361277445109</v>
      </c>
      <c r="K84" s="120">
        <v>773</v>
      </c>
      <c r="L84" s="121">
        <f t="shared" si="19"/>
        <v>9.9573257467994392E-2</v>
      </c>
      <c r="M84" s="120">
        <v>832</v>
      </c>
      <c r="N84" s="121">
        <f t="shared" si="20"/>
        <v>7.6326002587322028E-2</v>
      </c>
    </row>
    <row r="85" spans="1:15" x14ac:dyDescent="0.25">
      <c r="A85" s="1">
        <v>11</v>
      </c>
      <c r="B85" s="119" t="s">
        <v>94</v>
      </c>
      <c r="C85" s="120">
        <v>0</v>
      </c>
      <c r="D85" s="121">
        <v>-1</v>
      </c>
      <c r="E85" s="120">
        <v>0</v>
      </c>
      <c r="F85" s="121" t="str">
        <f t="shared" si="19"/>
        <v>-</v>
      </c>
      <c r="G85" s="120">
        <v>690</v>
      </c>
      <c r="H85" s="121" t="str">
        <f t="shared" si="19"/>
        <v>-</v>
      </c>
      <c r="I85" s="120">
        <v>826</v>
      </c>
      <c r="J85" s="121">
        <f t="shared" si="19"/>
        <v>0.19710144927536222</v>
      </c>
      <c r="K85" s="120">
        <v>932</v>
      </c>
      <c r="L85" s="121">
        <f t="shared" si="19"/>
        <v>0.12832929782082325</v>
      </c>
      <c r="M85" s="120">
        <v>867</v>
      </c>
      <c r="N85" s="121">
        <f t="shared" si="20"/>
        <v>-6.9742489270386288E-2</v>
      </c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0</v>
      </c>
      <c r="F86" s="121" t="str">
        <f t="shared" si="19"/>
        <v>-</v>
      </c>
      <c r="G86" s="120">
        <v>683</v>
      </c>
      <c r="H86" s="121" t="str">
        <f t="shared" si="19"/>
        <v>-</v>
      </c>
      <c r="I86" s="120">
        <v>834</v>
      </c>
      <c r="J86" s="121">
        <f t="shared" si="19"/>
        <v>0.22108345534407037</v>
      </c>
      <c r="K86" s="120">
        <v>813</v>
      </c>
      <c r="L86" s="121">
        <f t="shared" si="19"/>
        <v>-2.5179856115107868E-2</v>
      </c>
      <c r="M86" s="120">
        <v>1030</v>
      </c>
      <c r="N86" s="121">
        <f t="shared" si="20"/>
        <v>0.2669126691266912</v>
      </c>
    </row>
    <row r="87" spans="1:15" ht="15.75" x14ac:dyDescent="0.25">
      <c r="B87" s="122" t="s">
        <v>33</v>
      </c>
      <c r="C87" s="123">
        <v>0</v>
      </c>
      <c r="D87" s="124">
        <v>-1</v>
      </c>
      <c r="E87" s="123">
        <v>0</v>
      </c>
      <c r="F87" s="124" t="str">
        <f t="shared" si="19"/>
        <v>-</v>
      </c>
      <c r="G87" s="123">
        <v>5131</v>
      </c>
      <c r="H87" s="124" t="str">
        <f t="shared" si="19"/>
        <v>-</v>
      </c>
      <c r="I87" s="123">
        <v>7607</v>
      </c>
      <c r="J87" s="124">
        <f t="shared" si="19"/>
        <v>0.48255700643149479</v>
      </c>
      <c r="K87" s="123">
        <v>7923</v>
      </c>
      <c r="L87" s="124">
        <f t="shared" si="19"/>
        <v>4.1540686210069566E-2</v>
      </c>
      <c r="M87" s="123">
        <v>8662</v>
      </c>
      <c r="N87" s="124">
        <v>9.3272750220875889E-2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 t="s">
        <v>236</v>
      </c>
      <c r="D97" s="121" t="s">
        <v>236</v>
      </c>
      <c r="E97" s="120" t="s">
        <v>236</v>
      </c>
      <c r="F97" s="121" t="str">
        <f t="shared" ref="F97:L109" si="24">IFERROR(E97/C97-1,"-")</f>
        <v>-</v>
      </c>
      <c r="G97" s="120" t="s">
        <v>236</v>
      </c>
      <c r="H97" s="121" t="str">
        <f t="shared" si="24"/>
        <v>-</v>
      </c>
      <c r="I97" s="120" t="s">
        <v>236</v>
      </c>
      <c r="J97" s="121" t="str">
        <f t="shared" si="24"/>
        <v>-</v>
      </c>
      <c r="K97" s="120" t="s">
        <v>236</v>
      </c>
      <c r="L97" s="121" t="str">
        <f t="shared" si="24"/>
        <v>-</v>
      </c>
      <c r="M97" s="120" t="s">
        <v>236</v>
      </c>
      <c r="N97" s="121" t="str">
        <f t="shared" ref="N97:N108" si="25">IFERROR(M97/K97-1,"-")</f>
        <v>-</v>
      </c>
    </row>
    <row r="98" spans="2:14" x14ac:dyDescent="0.25">
      <c r="B98" s="119" t="s">
        <v>76</v>
      </c>
      <c r="C98" s="120" t="s">
        <v>236</v>
      </c>
      <c r="D98" s="121" t="s">
        <v>236</v>
      </c>
      <c r="E98" s="120" t="s">
        <v>236</v>
      </c>
      <c r="F98" s="121" t="str">
        <f t="shared" si="24"/>
        <v>-</v>
      </c>
      <c r="G98" s="120" t="s">
        <v>236</v>
      </c>
      <c r="H98" s="121" t="str">
        <f t="shared" si="24"/>
        <v>-</v>
      </c>
      <c r="I98" s="120" t="s">
        <v>236</v>
      </c>
      <c r="J98" s="121" t="str">
        <f t="shared" si="24"/>
        <v>-</v>
      </c>
      <c r="K98" s="120" t="s">
        <v>236</v>
      </c>
      <c r="L98" s="121" t="str">
        <f t="shared" si="24"/>
        <v>-</v>
      </c>
      <c r="M98" s="120" t="s">
        <v>236</v>
      </c>
      <c r="N98" s="121" t="str">
        <f t="shared" si="25"/>
        <v>-</v>
      </c>
    </row>
    <row r="99" spans="2:14" x14ac:dyDescent="0.25">
      <c r="B99" s="119" t="s">
        <v>78</v>
      </c>
      <c r="C99" s="120" t="s">
        <v>236</v>
      </c>
      <c r="D99" s="121" t="s">
        <v>236</v>
      </c>
      <c r="E99" s="120" t="s">
        <v>236</v>
      </c>
      <c r="F99" s="121" t="str">
        <f t="shared" si="24"/>
        <v>-</v>
      </c>
      <c r="G99" s="120" t="s">
        <v>236</v>
      </c>
      <c r="H99" s="121" t="str">
        <f t="shared" si="24"/>
        <v>-</v>
      </c>
      <c r="I99" s="120" t="s">
        <v>236</v>
      </c>
      <c r="J99" s="121" t="str">
        <f t="shared" si="24"/>
        <v>-</v>
      </c>
      <c r="K99" s="120" t="s">
        <v>236</v>
      </c>
      <c r="L99" s="121" t="str">
        <f t="shared" si="24"/>
        <v>-</v>
      </c>
      <c r="M99" s="120" t="s">
        <v>236</v>
      </c>
      <c r="N99" s="121" t="str">
        <f t="shared" si="25"/>
        <v>-</v>
      </c>
    </row>
    <row r="100" spans="2:14" x14ac:dyDescent="0.25">
      <c r="B100" s="119" t="s">
        <v>80</v>
      </c>
      <c r="C100" s="120" t="s">
        <v>236</v>
      </c>
      <c r="D100" s="121" t="s">
        <v>236</v>
      </c>
      <c r="E100" s="120" t="s">
        <v>236</v>
      </c>
      <c r="F100" s="121" t="str">
        <f t="shared" si="24"/>
        <v>-</v>
      </c>
      <c r="G100" s="120" t="s">
        <v>236</v>
      </c>
      <c r="H100" s="121" t="str">
        <f t="shared" si="24"/>
        <v>-</v>
      </c>
      <c r="I100" s="120" t="s">
        <v>236</v>
      </c>
      <c r="J100" s="121" t="str">
        <f t="shared" si="24"/>
        <v>-</v>
      </c>
      <c r="K100" s="120" t="s">
        <v>236</v>
      </c>
      <c r="L100" s="121" t="str">
        <f t="shared" si="24"/>
        <v>-</v>
      </c>
      <c r="M100" s="120" t="s">
        <v>236</v>
      </c>
      <c r="N100" s="121" t="str">
        <f t="shared" si="25"/>
        <v>-</v>
      </c>
    </row>
    <row r="101" spans="2:14" x14ac:dyDescent="0.25">
      <c r="B101" s="119" t="s">
        <v>82</v>
      </c>
      <c r="C101" s="120" t="s">
        <v>236</v>
      </c>
      <c r="D101" s="121" t="s">
        <v>236</v>
      </c>
      <c r="E101" s="120" t="s">
        <v>236</v>
      </c>
      <c r="F101" s="121" t="str">
        <f t="shared" si="24"/>
        <v>-</v>
      </c>
      <c r="G101" s="120" t="s">
        <v>236</v>
      </c>
      <c r="H101" s="121" t="str">
        <f t="shared" si="24"/>
        <v>-</v>
      </c>
      <c r="I101" s="120" t="s">
        <v>236</v>
      </c>
      <c r="J101" s="121" t="str">
        <f t="shared" si="24"/>
        <v>-</v>
      </c>
      <c r="K101" s="120" t="s">
        <v>236</v>
      </c>
      <c r="L101" s="121" t="str">
        <f t="shared" si="24"/>
        <v>-</v>
      </c>
      <c r="M101" s="120" t="s">
        <v>236</v>
      </c>
      <c r="N101" s="121" t="str">
        <f t="shared" si="25"/>
        <v>-</v>
      </c>
    </row>
    <row r="102" spans="2:14" x14ac:dyDescent="0.25">
      <c r="B102" s="119" t="s">
        <v>84</v>
      </c>
      <c r="C102" s="120" t="s">
        <v>236</v>
      </c>
      <c r="D102" s="121" t="s">
        <v>236</v>
      </c>
      <c r="E102" s="120" t="s">
        <v>236</v>
      </c>
      <c r="F102" s="121" t="str">
        <f t="shared" si="24"/>
        <v>-</v>
      </c>
      <c r="G102" s="120" t="s">
        <v>236</v>
      </c>
      <c r="H102" s="121" t="str">
        <f t="shared" si="24"/>
        <v>-</v>
      </c>
      <c r="I102" s="120" t="s">
        <v>236</v>
      </c>
      <c r="J102" s="121" t="str">
        <f t="shared" si="24"/>
        <v>-</v>
      </c>
      <c r="K102" s="120" t="s">
        <v>236</v>
      </c>
      <c r="L102" s="121" t="str">
        <f t="shared" si="24"/>
        <v>-</v>
      </c>
      <c r="M102" s="120" t="s">
        <v>236</v>
      </c>
      <c r="N102" s="121" t="str">
        <f t="shared" si="25"/>
        <v>-</v>
      </c>
    </row>
    <row r="103" spans="2:14" x14ac:dyDescent="0.25">
      <c r="B103" s="119" t="s">
        <v>86</v>
      </c>
      <c r="C103" s="120" t="s">
        <v>236</v>
      </c>
      <c r="D103" s="121" t="s">
        <v>236</v>
      </c>
      <c r="E103" s="120" t="s">
        <v>236</v>
      </c>
      <c r="F103" s="121" t="str">
        <f t="shared" si="24"/>
        <v>-</v>
      </c>
      <c r="G103" s="120" t="s">
        <v>236</v>
      </c>
      <c r="H103" s="121" t="str">
        <f t="shared" si="24"/>
        <v>-</v>
      </c>
      <c r="I103" s="120" t="s">
        <v>236</v>
      </c>
      <c r="J103" s="121" t="str">
        <f t="shared" si="24"/>
        <v>-</v>
      </c>
      <c r="K103" s="120" t="s">
        <v>236</v>
      </c>
      <c r="L103" s="121" t="str">
        <f t="shared" si="24"/>
        <v>-</v>
      </c>
      <c r="M103" s="120" t="s">
        <v>236</v>
      </c>
      <c r="N103" s="121" t="str">
        <f t="shared" si="25"/>
        <v>-</v>
      </c>
    </row>
    <row r="104" spans="2:14" x14ac:dyDescent="0.25">
      <c r="B104" s="119" t="s">
        <v>88</v>
      </c>
      <c r="C104" s="120" t="s">
        <v>236</v>
      </c>
      <c r="D104" s="121" t="s">
        <v>236</v>
      </c>
      <c r="E104" s="120" t="s">
        <v>236</v>
      </c>
      <c r="F104" s="121" t="str">
        <f t="shared" si="24"/>
        <v>-</v>
      </c>
      <c r="G104" s="120" t="s">
        <v>236</v>
      </c>
      <c r="H104" s="121" t="str">
        <f t="shared" si="24"/>
        <v>-</v>
      </c>
      <c r="I104" s="120" t="s">
        <v>236</v>
      </c>
      <c r="J104" s="121" t="str">
        <f t="shared" si="24"/>
        <v>-</v>
      </c>
      <c r="K104" s="120" t="s">
        <v>236</v>
      </c>
      <c r="L104" s="121" t="str">
        <f t="shared" si="24"/>
        <v>-</v>
      </c>
      <c r="M104" s="120" t="s">
        <v>236</v>
      </c>
      <c r="N104" s="121" t="str">
        <f t="shared" si="25"/>
        <v>-</v>
      </c>
    </row>
    <row r="105" spans="2:14" x14ac:dyDescent="0.25">
      <c r="B105" s="119" t="s">
        <v>90</v>
      </c>
      <c r="C105" s="120" t="s">
        <v>236</v>
      </c>
      <c r="D105" s="121" t="s">
        <v>236</v>
      </c>
      <c r="E105" s="120" t="s">
        <v>236</v>
      </c>
      <c r="F105" s="121" t="str">
        <f t="shared" si="24"/>
        <v>-</v>
      </c>
      <c r="G105" s="120" t="s">
        <v>236</v>
      </c>
      <c r="H105" s="121" t="str">
        <f t="shared" si="24"/>
        <v>-</v>
      </c>
      <c r="I105" s="120" t="s">
        <v>236</v>
      </c>
      <c r="J105" s="121" t="str">
        <f t="shared" si="24"/>
        <v>-</v>
      </c>
      <c r="K105" s="120" t="s">
        <v>236</v>
      </c>
      <c r="L105" s="121" t="str">
        <f t="shared" si="24"/>
        <v>-</v>
      </c>
      <c r="M105" s="120" t="s">
        <v>236</v>
      </c>
      <c r="N105" s="121" t="str">
        <f t="shared" si="25"/>
        <v>-</v>
      </c>
    </row>
    <row r="106" spans="2:14" x14ac:dyDescent="0.25">
      <c r="B106" s="119" t="s">
        <v>92</v>
      </c>
      <c r="C106" s="120" t="s">
        <v>236</v>
      </c>
      <c r="D106" s="121" t="s">
        <v>236</v>
      </c>
      <c r="E106" s="120" t="s">
        <v>236</v>
      </c>
      <c r="F106" s="121" t="str">
        <f t="shared" si="24"/>
        <v>-</v>
      </c>
      <c r="G106" s="120" t="s">
        <v>236</v>
      </c>
      <c r="H106" s="121" t="str">
        <f t="shared" si="24"/>
        <v>-</v>
      </c>
      <c r="I106" s="120" t="s">
        <v>236</v>
      </c>
      <c r="J106" s="121" t="str">
        <f t="shared" si="24"/>
        <v>-</v>
      </c>
      <c r="K106" s="120" t="s">
        <v>236</v>
      </c>
      <c r="L106" s="121" t="str">
        <f t="shared" si="24"/>
        <v>-</v>
      </c>
      <c r="M106" s="120" t="s">
        <v>236</v>
      </c>
      <c r="N106" s="121" t="str">
        <f t="shared" si="25"/>
        <v>-</v>
      </c>
    </row>
    <row r="107" spans="2:14" x14ac:dyDescent="0.25">
      <c r="B107" s="119" t="s">
        <v>94</v>
      </c>
      <c r="C107" s="120" t="s">
        <v>236</v>
      </c>
      <c r="D107" s="121" t="s">
        <v>236</v>
      </c>
      <c r="E107" s="120" t="s">
        <v>236</v>
      </c>
      <c r="F107" s="121" t="str">
        <f t="shared" si="24"/>
        <v>-</v>
      </c>
      <c r="G107" s="120" t="s">
        <v>236</v>
      </c>
      <c r="H107" s="121" t="str">
        <f t="shared" si="24"/>
        <v>-</v>
      </c>
      <c r="I107" s="120" t="s">
        <v>236</v>
      </c>
      <c r="J107" s="121" t="str">
        <f t="shared" si="24"/>
        <v>-</v>
      </c>
      <c r="K107" s="120" t="s">
        <v>236</v>
      </c>
      <c r="L107" s="121" t="str">
        <f t="shared" si="24"/>
        <v>-</v>
      </c>
      <c r="M107" s="120" t="s">
        <v>236</v>
      </c>
      <c r="N107" s="121" t="str">
        <f t="shared" si="25"/>
        <v>-</v>
      </c>
    </row>
    <row r="108" spans="2:14" x14ac:dyDescent="0.25">
      <c r="B108" s="119" t="s">
        <v>96</v>
      </c>
      <c r="C108" s="120" t="s">
        <v>236</v>
      </c>
      <c r="D108" s="121" t="s">
        <v>236</v>
      </c>
      <c r="E108" s="120" t="s">
        <v>236</v>
      </c>
      <c r="F108" s="121" t="str">
        <f t="shared" si="24"/>
        <v>-</v>
      </c>
      <c r="G108" s="120" t="s">
        <v>236</v>
      </c>
      <c r="H108" s="121" t="str">
        <f t="shared" si="24"/>
        <v>-</v>
      </c>
      <c r="I108" s="120" t="s">
        <v>236</v>
      </c>
      <c r="J108" s="121" t="str">
        <f t="shared" si="24"/>
        <v>-</v>
      </c>
      <c r="K108" s="120" t="s">
        <v>236</v>
      </c>
      <c r="L108" s="121" t="str">
        <f t="shared" si="24"/>
        <v>-</v>
      </c>
      <c r="M108" s="120" t="s">
        <v>236</v>
      </c>
      <c r="N108" s="121" t="str">
        <f t="shared" si="25"/>
        <v>-</v>
      </c>
    </row>
    <row r="109" spans="2:14" ht="15.75" x14ac:dyDescent="0.25">
      <c r="B109" s="122" t="s">
        <v>33</v>
      </c>
      <c r="C109" s="123" t="s">
        <v>236</v>
      </c>
      <c r="D109" s="124" t="s">
        <v>236</v>
      </c>
      <c r="E109" s="123" t="s">
        <v>236</v>
      </c>
      <c r="F109" s="124" t="str">
        <f t="shared" si="24"/>
        <v>-</v>
      </c>
      <c r="G109" s="123" t="s">
        <v>236</v>
      </c>
      <c r="H109" s="124" t="str">
        <f t="shared" si="24"/>
        <v>-</v>
      </c>
      <c r="I109" s="123" t="s">
        <v>236</v>
      </c>
      <c r="J109" s="124" t="str">
        <f t="shared" si="24"/>
        <v>-</v>
      </c>
      <c r="K109" s="123" t="s">
        <v>236</v>
      </c>
      <c r="L109" s="124" t="str">
        <f t="shared" si="24"/>
        <v>-</v>
      </c>
      <c r="M109" s="123" t="s">
        <v>236</v>
      </c>
      <c r="N109" s="124" t="s">
        <v>236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2051-EDD2-4E57-A395-60F61B47478F}">
  <sheetPr>
    <tabColor theme="7" tint="0.79998168889431442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261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57388</v>
      </c>
      <c r="D8" s="121">
        <f t="shared" ref="D8:D10" si="0">C8/C9-1</f>
        <v>-1.3222827862510056E-2</v>
      </c>
    </row>
    <row r="9" spans="1:5" x14ac:dyDescent="0.25">
      <c r="A9" s="1"/>
      <c r="B9" s="119">
        <v>2023</v>
      </c>
      <c r="C9" s="120">
        <v>58157</v>
      </c>
      <c r="D9" s="121">
        <f t="shared" si="0"/>
        <v>0.12959114305137409</v>
      </c>
    </row>
    <row r="10" spans="1:5" x14ac:dyDescent="0.25">
      <c r="A10" s="1"/>
      <c r="B10" s="119">
        <v>2022</v>
      </c>
      <c r="C10" s="120">
        <v>51485</v>
      </c>
      <c r="D10" s="121">
        <f t="shared" si="0"/>
        <v>0.53943906231312044</v>
      </c>
    </row>
    <row r="11" spans="1:5" x14ac:dyDescent="0.25">
      <c r="A11" s="1"/>
      <c r="B11" s="119">
        <v>2021</v>
      </c>
      <c r="C11" s="120">
        <v>33444</v>
      </c>
      <c r="D11" s="121">
        <f>C11/C12-1</f>
        <v>0.38078526898146237</v>
      </c>
    </row>
    <row r="12" spans="1:5" x14ac:dyDescent="0.25">
      <c r="A12" s="1" t="s">
        <v>75</v>
      </c>
      <c r="B12" s="119">
        <v>2020</v>
      </c>
      <c r="C12" s="120">
        <v>24221</v>
      </c>
      <c r="D12" s="121">
        <f t="shared" ref="D12:D21" si="1">C12/C13-1</f>
        <v>-0.56660761894537193</v>
      </c>
    </row>
    <row r="13" spans="1:5" x14ac:dyDescent="0.25">
      <c r="A13" s="1" t="s">
        <v>77</v>
      </c>
      <c r="B13" s="119">
        <v>2019</v>
      </c>
      <c r="C13" s="120">
        <v>55887</v>
      </c>
      <c r="D13" s="121">
        <f t="shared" si="1"/>
        <v>3.521283295669253E-2</v>
      </c>
    </row>
    <row r="14" spans="1:5" x14ac:dyDescent="0.25">
      <c r="A14" s="1" t="s">
        <v>79</v>
      </c>
      <c r="B14" s="119">
        <v>2018</v>
      </c>
      <c r="C14" s="120">
        <v>53986</v>
      </c>
      <c r="D14" s="121">
        <f t="shared" si="1"/>
        <v>-6.4610586502642287E-2</v>
      </c>
    </row>
    <row r="15" spans="1:5" x14ac:dyDescent="0.25">
      <c r="A15" s="1" t="s">
        <v>81</v>
      </c>
      <c r="B15" s="119">
        <v>2017</v>
      </c>
      <c r="C15" s="120">
        <v>57715</v>
      </c>
      <c r="D15" s="121">
        <f>C15/C16-1</f>
        <v>7.382737641170678E-2</v>
      </c>
    </row>
    <row r="16" spans="1:5" x14ac:dyDescent="0.25">
      <c r="A16" s="1" t="s">
        <v>83</v>
      </c>
      <c r="B16" s="119">
        <v>2016</v>
      </c>
      <c r="C16" s="120">
        <v>53747</v>
      </c>
      <c r="D16" s="121">
        <f>C16/C17-1</f>
        <v>0.30377935183388316</v>
      </c>
    </row>
    <row r="17" spans="1:5" x14ac:dyDescent="0.25">
      <c r="A17" s="1" t="s">
        <v>85</v>
      </c>
      <c r="B17" s="119">
        <v>2015</v>
      </c>
      <c r="C17" s="120">
        <v>41224</v>
      </c>
      <c r="D17" s="121">
        <f t="shared" si="1"/>
        <v>0.22058388109196425</v>
      </c>
    </row>
    <row r="18" spans="1:5" x14ac:dyDescent="0.25">
      <c r="A18" s="1" t="s">
        <v>87</v>
      </c>
      <c r="B18" s="119">
        <v>2014</v>
      </c>
      <c r="C18" s="120">
        <v>33774</v>
      </c>
      <c r="D18" s="121">
        <f t="shared" si="1"/>
        <v>0.11915965272715212</v>
      </c>
    </row>
    <row r="19" spans="1:5" x14ac:dyDescent="0.25">
      <c r="A19" s="1" t="s">
        <v>89</v>
      </c>
      <c r="B19" s="119">
        <v>2013</v>
      </c>
      <c r="C19" s="120">
        <v>30178</v>
      </c>
      <c r="D19" s="121">
        <f t="shared" si="1"/>
        <v>-5.0857052995754048E-2</v>
      </c>
    </row>
    <row r="20" spans="1:5" x14ac:dyDescent="0.25">
      <c r="A20" s="1" t="s">
        <v>91</v>
      </c>
      <c r="B20" s="119">
        <v>2012</v>
      </c>
      <c r="C20" s="120">
        <v>31795</v>
      </c>
      <c r="D20" s="121">
        <f>C20/C21-1</f>
        <v>-1.4505780615565844E-2</v>
      </c>
    </row>
    <row r="21" spans="1:5" x14ac:dyDescent="0.25">
      <c r="A21" s="1" t="s">
        <v>93</v>
      </c>
      <c r="B21" s="119">
        <v>2011</v>
      </c>
      <c r="C21" s="120">
        <v>32263</v>
      </c>
      <c r="D21" s="121">
        <f t="shared" si="1"/>
        <v>-0.19553671612018453</v>
      </c>
    </row>
    <row r="22" spans="1:5" x14ac:dyDescent="0.25">
      <c r="A22" s="1" t="s">
        <v>95</v>
      </c>
      <c r="B22" s="119">
        <v>2010</v>
      </c>
      <c r="C22" s="120">
        <v>40105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262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57388</v>
      </c>
      <c r="D31" s="121">
        <f t="shared" ref="D31:D44" si="2">C31/C32-1</f>
        <v>-1.3222827862510056E-2</v>
      </c>
    </row>
    <row r="32" spans="1:5" x14ac:dyDescent="0.25">
      <c r="B32" s="119">
        <v>2023</v>
      </c>
      <c r="C32" s="120">
        <v>58157</v>
      </c>
      <c r="D32" s="121">
        <f t="shared" si="2"/>
        <v>0.12959114305137409</v>
      </c>
    </row>
    <row r="33" spans="2:4" x14ac:dyDescent="0.25">
      <c r="B33" s="119">
        <v>2022</v>
      </c>
      <c r="C33" s="120">
        <v>51485</v>
      </c>
      <c r="D33" s="121">
        <f t="shared" si="2"/>
        <v>0.53943906231312044</v>
      </c>
    </row>
    <row r="34" spans="2:4" x14ac:dyDescent="0.25">
      <c r="B34" s="119">
        <v>2021</v>
      </c>
      <c r="C34" s="120">
        <v>33444</v>
      </c>
      <c r="D34" s="121">
        <f t="shared" si="2"/>
        <v>0.38078526898146237</v>
      </c>
    </row>
    <row r="35" spans="2:4" x14ac:dyDescent="0.25">
      <c r="B35" s="119">
        <v>2020</v>
      </c>
      <c r="C35" s="120">
        <v>24221</v>
      </c>
      <c r="D35" s="121">
        <f t="shared" si="2"/>
        <v>-0.56660761894537193</v>
      </c>
    </row>
    <row r="36" spans="2:4" x14ac:dyDescent="0.25">
      <c r="B36" s="119">
        <v>2019</v>
      </c>
      <c r="C36" s="120">
        <v>55887</v>
      </c>
      <c r="D36" s="121">
        <f t="shared" si="2"/>
        <v>3.521283295669253E-2</v>
      </c>
    </row>
    <row r="37" spans="2:4" x14ac:dyDescent="0.25">
      <c r="B37" s="119">
        <v>2018</v>
      </c>
      <c r="C37" s="120">
        <v>53986</v>
      </c>
      <c r="D37" s="121">
        <f t="shared" si="2"/>
        <v>-6.3783296337402873E-2</v>
      </c>
    </row>
    <row r="38" spans="2:4" x14ac:dyDescent="0.25">
      <c r="B38" s="119">
        <v>2017</v>
      </c>
      <c r="C38" s="120">
        <v>57664</v>
      </c>
      <c r="D38" s="121">
        <f>C38/C39-1</f>
        <v>7.6001567427366634E-2</v>
      </c>
    </row>
    <row r="39" spans="2:4" x14ac:dyDescent="0.25">
      <c r="B39" s="119">
        <v>2016</v>
      </c>
      <c r="C39" s="120">
        <v>53591</v>
      </c>
      <c r="D39" s="121">
        <f>C39/C40-1</f>
        <v>0.30914109829978509</v>
      </c>
    </row>
    <row r="40" spans="2:4" x14ac:dyDescent="0.25">
      <c r="B40" s="119">
        <v>2015</v>
      </c>
      <c r="C40" s="120">
        <v>40936</v>
      </c>
      <c r="D40" s="121">
        <f t="shared" si="2"/>
        <v>0.22284621818616324</v>
      </c>
    </row>
    <row r="41" spans="2:4" x14ac:dyDescent="0.25">
      <c r="B41" s="119">
        <v>2014</v>
      </c>
      <c r="C41" s="120">
        <v>33476</v>
      </c>
      <c r="D41" s="121">
        <f t="shared" si="2"/>
        <v>0.11649934963145792</v>
      </c>
    </row>
    <row r="42" spans="2:4" x14ac:dyDescent="0.25">
      <c r="B42" s="119">
        <v>2013</v>
      </c>
      <c r="C42" s="120">
        <v>29983</v>
      </c>
      <c r="D42" s="121">
        <f t="shared" si="2"/>
        <v>-5.2430314139434886E-2</v>
      </c>
    </row>
    <row r="43" spans="2:4" x14ac:dyDescent="0.25">
      <c r="B43" s="119">
        <v>2012</v>
      </c>
      <c r="C43" s="120">
        <v>31642</v>
      </c>
      <c r="D43" s="121">
        <f>C43/C44-1</f>
        <v>4.4945675506092853E-2</v>
      </c>
    </row>
    <row r="44" spans="2:4" x14ac:dyDescent="0.25">
      <c r="B44" s="119">
        <v>2011</v>
      </c>
      <c r="C44" s="120">
        <v>30281</v>
      </c>
      <c r="D44" s="121">
        <f t="shared" si="2"/>
        <v>-0.180442784453827</v>
      </c>
    </row>
    <row r="45" spans="2:4" x14ac:dyDescent="0.25">
      <c r="B45" s="119">
        <v>2010</v>
      </c>
      <c r="C45" s="120">
        <v>36948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263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49465</v>
      </c>
      <c r="D54" s="121">
        <f t="shared" ref="D54:D56" si="3">C54/C55-1</f>
        <v>-2.1463897131552945E-2</v>
      </c>
    </row>
    <row r="55" spans="1:5" x14ac:dyDescent="0.25">
      <c r="A55" s="1"/>
      <c r="B55" s="119">
        <v>2023</v>
      </c>
      <c r="C55" s="120">
        <v>50550</v>
      </c>
      <c r="D55" s="121">
        <f t="shared" si="3"/>
        <v>9.0520774906156953E-2</v>
      </c>
    </row>
    <row r="56" spans="1:5" x14ac:dyDescent="0.25">
      <c r="A56" s="1"/>
      <c r="B56" s="119">
        <v>2022</v>
      </c>
      <c r="C56" s="120">
        <v>46354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42488</v>
      </c>
      <c r="D59" s="121">
        <f t="shared" si="4"/>
        <v>7.9581258257953147E-2</v>
      </c>
    </row>
    <row r="60" spans="1:5" x14ac:dyDescent="0.25">
      <c r="A60" s="1">
        <v>4</v>
      </c>
      <c r="B60" s="119">
        <v>2018</v>
      </c>
      <c r="C60" s="120">
        <v>39356</v>
      </c>
      <c r="D60" s="121">
        <f t="shared" si="4"/>
        <v>0.52672821786019086</v>
      </c>
    </row>
    <row r="61" spans="1:5" x14ac:dyDescent="0.25">
      <c r="A61" s="1">
        <v>5</v>
      </c>
      <c r="B61" s="119">
        <v>2017</v>
      </c>
      <c r="C61" s="120">
        <v>25778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 t="e">
        <f t="shared" si="4"/>
        <v>#DIV/0!</v>
      </c>
    </row>
    <row r="64" spans="1:5" x14ac:dyDescent="0.25">
      <c r="A64" s="1">
        <v>8</v>
      </c>
      <c r="B64" s="119">
        <v>2014</v>
      </c>
      <c r="C64" s="120">
        <v>0</v>
      </c>
      <c r="D64" s="121" t="e">
        <f t="shared" si="4"/>
        <v>#DIV/0!</v>
      </c>
    </row>
    <row r="65" spans="1:5" x14ac:dyDescent="0.25">
      <c r="A65" s="1">
        <v>9</v>
      </c>
      <c r="B65" s="119">
        <v>2013</v>
      </c>
      <c r="C65" s="120">
        <v>0</v>
      </c>
      <c r="D65" s="121" t="e">
        <f t="shared" si="4"/>
        <v>#DIV/0!</v>
      </c>
    </row>
    <row r="66" spans="1:5" x14ac:dyDescent="0.25">
      <c r="A66" s="1">
        <v>10</v>
      </c>
      <c r="B66" s="119">
        <v>2012</v>
      </c>
      <c r="C66" s="120">
        <v>0</v>
      </c>
      <c r="D66" s="121" t="e">
        <f>C66/C67-1</f>
        <v>#DIV/0!</v>
      </c>
    </row>
    <row r="67" spans="1:5" x14ac:dyDescent="0.25">
      <c r="A67" s="1">
        <v>11</v>
      </c>
      <c r="B67" s="119">
        <v>2011</v>
      </c>
      <c r="C67" s="120">
        <v>0</v>
      </c>
      <c r="D67" s="121" t="e">
        <f t="shared" si="4"/>
        <v>#DIV/0!</v>
      </c>
    </row>
    <row r="68" spans="1:5" x14ac:dyDescent="0.25">
      <c r="A68" s="1">
        <v>12</v>
      </c>
      <c r="B68" s="119">
        <v>2010</v>
      </c>
      <c r="C68" s="120">
        <v>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7923</v>
      </c>
      <c r="D77" s="121">
        <f t="shared" ref="D77:D83" si="5">C77/C78-1</f>
        <v>4.1540686210069566E-2</v>
      </c>
    </row>
    <row r="78" spans="1:5" x14ac:dyDescent="0.25">
      <c r="A78" s="1"/>
      <c r="B78" s="119">
        <v>2023</v>
      </c>
      <c r="C78" s="120">
        <v>7607</v>
      </c>
      <c r="D78" s="121">
        <f t="shared" si="5"/>
        <v>0.48255700643149479</v>
      </c>
    </row>
    <row r="79" spans="1:5" x14ac:dyDescent="0.25">
      <c r="A79" s="1"/>
      <c r="B79" s="119">
        <v>2022</v>
      </c>
      <c r="C79" s="120">
        <v>5131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13399</v>
      </c>
      <c r="D82" s="121">
        <f t="shared" si="5"/>
        <v>-8.4142173615857851E-2</v>
      </c>
    </row>
    <row r="83" spans="1:5" x14ac:dyDescent="0.25">
      <c r="A83" s="1">
        <v>4</v>
      </c>
      <c r="B83" s="119">
        <v>2018</v>
      </c>
      <c r="C83" s="120">
        <v>14630</v>
      </c>
      <c r="D83" s="121">
        <f t="shared" si="5"/>
        <v>-0.54117794643417172</v>
      </c>
    </row>
    <row r="84" spans="1:5" x14ac:dyDescent="0.25">
      <c r="A84" s="1">
        <v>5</v>
      </c>
      <c r="B84" s="119">
        <v>2017</v>
      </c>
      <c r="C84" s="120">
        <v>31886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>
        <f t="shared" ref="D90" si="7">C90/C91-1</f>
        <v>-1</v>
      </c>
    </row>
    <row r="91" spans="1:5" x14ac:dyDescent="0.25">
      <c r="A91" s="1">
        <v>12</v>
      </c>
      <c r="B91" s="119">
        <v>2010</v>
      </c>
      <c r="C91" s="120">
        <v>36948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264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 t="s">
        <v>236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236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236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236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236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236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236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236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236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236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236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236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236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236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236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A0D2-693F-42FC-A514-B64292A31F06}">
  <sheetPr>
    <tabColor theme="7" tint="0.79998168889431442"/>
  </sheetPr>
  <dimension ref="A1:V59"/>
  <sheetViews>
    <sheetView showGridLines="0" topLeftCell="A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265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266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/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5930-3F8B-43AD-8B1C-071BBF5581F4}">
  <sheetPr>
    <tabColor theme="7" tint="0.79998168889431442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52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55887</v>
      </c>
      <c r="P8" s="159">
        <v>24221</v>
      </c>
      <c r="Q8" s="159">
        <v>33444</v>
      </c>
      <c r="R8" s="159">
        <v>51485</v>
      </c>
      <c r="S8" s="159">
        <v>58157</v>
      </c>
      <c r="T8" s="159">
        <v>57388</v>
      </c>
      <c r="U8" s="160">
        <f>IFERROR(T8/S8-1,"-")</f>
        <v>-1.3222827862510056E-2</v>
      </c>
      <c r="V8" s="159">
        <f>T8-S8</f>
        <v>-769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37119</v>
      </c>
      <c r="P9" s="162">
        <v>16023</v>
      </c>
      <c r="Q9" s="162">
        <v>21732</v>
      </c>
      <c r="R9" s="162">
        <v>33809</v>
      </c>
      <c r="S9" s="162">
        <v>37722</v>
      </c>
      <c r="T9" s="162">
        <v>35821</v>
      </c>
      <c r="U9" s="163">
        <f>IFERROR(T9/S9-1,"-")</f>
        <v>-5.0394994963151474E-2</v>
      </c>
      <c r="V9" s="162">
        <f t="shared" ref="V9:V19" si="2">T9-S9</f>
        <v>-1901</v>
      </c>
      <c r="W9" s="163">
        <f>T9/T$8</f>
        <v>0.62418972607513767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19153</v>
      </c>
      <c r="P10" s="166">
        <v>8684</v>
      </c>
      <c r="Q10" s="166">
        <v>11001</v>
      </c>
      <c r="R10" s="166">
        <v>16289</v>
      </c>
      <c r="S10" s="166">
        <v>12024</v>
      </c>
      <c r="T10" s="166">
        <v>11877</v>
      </c>
      <c r="U10" s="167">
        <f>IFERROR(T10/S10-1,"-")</f>
        <v>-1.2225548902195627E-2</v>
      </c>
      <c r="V10" s="166">
        <f t="shared" si="2"/>
        <v>-147</v>
      </c>
      <c r="W10" s="167">
        <f>T10/T$8</f>
        <v>0.20695964313096815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17966</v>
      </c>
      <c r="P11" s="166">
        <v>7339</v>
      </c>
      <c r="Q11" s="166">
        <v>10731</v>
      </c>
      <c r="R11" s="166">
        <v>17520</v>
      </c>
      <c r="S11" s="166">
        <v>25698</v>
      </c>
      <c r="T11" s="166">
        <v>23944</v>
      </c>
      <c r="U11" s="167">
        <f>IFERROR(T11/S11-1,"-")</f>
        <v>-6.8254338859055186E-2</v>
      </c>
      <c r="V11" s="166">
        <f t="shared" si="2"/>
        <v>-1754</v>
      </c>
      <c r="W11" s="167">
        <f>T11/T$8</f>
        <v>0.41723008294416952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18768</v>
      </c>
      <c r="P12" s="162">
        <v>8198</v>
      </c>
      <c r="Q12" s="162">
        <v>11712</v>
      </c>
      <c r="R12" s="162">
        <v>17676</v>
      </c>
      <c r="S12" s="162">
        <v>20435</v>
      </c>
      <c r="T12" s="162">
        <v>21567</v>
      </c>
      <c r="U12" s="163">
        <f>IFERROR(T12/S12-1,"-")</f>
        <v>5.539515537068751E-2</v>
      </c>
      <c r="V12" s="162">
        <f t="shared" si="2"/>
        <v>1132</v>
      </c>
      <c r="W12" s="163">
        <f>T12/T$8</f>
        <v>0.37581027392486233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2421</v>
      </c>
      <c r="P13" s="166">
        <v>1288</v>
      </c>
      <c r="Q13" s="166">
        <v>921</v>
      </c>
      <c r="R13" s="166">
        <v>2403</v>
      </c>
      <c r="S13" s="166">
        <v>2795</v>
      </c>
      <c r="T13" s="166">
        <v>3030</v>
      </c>
      <c r="U13" s="167">
        <f t="shared" ref="U13:U20" si="4">IFERROR(T13/S13-1,"-")</f>
        <v>8.4078711985688726E-2</v>
      </c>
      <c r="V13" s="166">
        <f t="shared" si="2"/>
        <v>235</v>
      </c>
      <c r="W13" s="167">
        <f t="shared" ref="W13:W20" si="5">T13/T$8</f>
        <v>5.2798494458771869E-2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3905</v>
      </c>
      <c r="P14" s="166">
        <v>1481</v>
      </c>
      <c r="Q14" s="166">
        <v>2395</v>
      </c>
      <c r="R14" s="166">
        <v>3482</v>
      </c>
      <c r="S14" s="166">
        <v>3814</v>
      </c>
      <c r="T14" s="166">
        <v>4234</v>
      </c>
      <c r="U14" s="167">
        <f t="shared" si="4"/>
        <v>0.11012060828526482</v>
      </c>
      <c r="V14" s="166">
        <f t="shared" si="2"/>
        <v>420</v>
      </c>
      <c r="W14" s="167">
        <f t="shared" si="5"/>
        <v>7.3778490276712905E-2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3854</v>
      </c>
      <c r="P15" s="166">
        <v>1974</v>
      </c>
      <c r="Q15" s="166">
        <v>3541</v>
      </c>
      <c r="R15" s="166">
        <v>3412</v>
      </c>
      <c r="S15" s="166">
        <v>3885</v>
      </c>
      <c r="T15" s="166">
        <v>3685</v>
      </c>
      <c r="U15" s="167">
        <f t="shared" si="4"/>
        <v>-5.1480051480051525E-2</v>
      </c>
      <c r="V15" s="166">
        <f t="shared" si="2"/>
        <v>-200</v>
      </c>
      <c r="W15" s="167">
        <f t="shared" si="5"/>
        <v>6.4212030389628499E-2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699</v>
      </c>
      <c r="P16" s="166">
        <v>323</v>
      </c>
      <c r="Q16" s="166">
        <v>432</v>
      </c>
      <c r="R16" s="166">
        <v>1172</v>
      </c>
      <c r="S16" s="166">
        <v>938</v>
      </c>
      <c r="T16" s="166">
        <v>933</v>
      </c>
      <c r="U16" s="167">
        <f t="shared" si="4"/>
        <v>-5.3304904051172386E-3</v>
      </c>
      <c r="V16" s="166">
        <f t="shared" si="2"/>
        <v>-5</v>
      </c>
      <c r="W16" s="167">
        <f t="shared" si="5"/>
        <v>1.6257754234334704E-2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519</v>
      </c>
      <c r="P17" s="166">
        <v>351</v>
      </c>
      <c r="Q17" s="166">
        <v>507</v>
      </c>
      <c r="R17" s="166">
        <v>682</v>
      </c>
      <c r="S17" s="166">
        <v>650</v>
      </c>
      <c r="T17" s="166">
        <v>903</v>
      </c>
      <c r="U17" s="167">
        <f t="shared" si="4"/>
        <v>0.38923076923076927</v>
      </c>
      <c r="V17" s="166">
        <f t="shared" si="2"/>
        <v>253</v>
      </c>
      <c r="W17" s="167">
        <f t="shared" si="5"/>
        <v>1.5734996863455773E-2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/>
      <c r="K18" s="167">
        <f t="shared" si="1"/>
        <v>1.1615830122519443E-2</v>
      </c>
      <c r="L18" s="81"/>
      <c r="N18" s="165" t="s">
        <v>131</v>
      </c>
      <c r="O18" s="166">
        <v>155</v>
      </c>
      <c r="P18" s="166">
        <v>124</v>
      </c>
      <c r="Q18" s="166">
        <v>105</v>
      </c>
      <c r="R18" s="166">
        <v>270</v>
      </c>
      <c r="S18" s="166">
        <v>153</v>
      </c>
      <c r="T18" s="166">
        <v>230</v>
      </c>
      <c r="U18" s="167">
        <f t="shared" si="4"/>
        <v>0.50326797385620914</v>
      </c>
      <c r="V18" s="166">
        <f t="shared" si="2"/>
        <v>77</v>
      </c>
      <c r="W18" s="167">
        <f t="shared" si="5"/>
        <v>4.0078065100717921E-3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271</v>
      </c>
      <c r="P19" s="166">
        <v>89</v>
      </c>
      <c r="Q19" s="166">
        <v>96</v>
      </c>
      <c r="R19" s="166">
        <v>168</v>
      </c>
      <c r="S19" s="166">
        <v>270</v>
      </c>
      <c r="T19" s="166">
        <v>384</v>
      </c>
      <c r="U19" s="167">
        <f t="shared" si="4"/>
        <v>0.42222222222222228</v>
      </c>
      <c r="V19" s="166">
        <f t="shared" si="2"/>
        <v>114</v>
      </c>
      <c r="W19" s="167">
        <f t="shared" si="5"/>
        <v>6.6912943472502966E-3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6944</v>
      </c>
      <c r="P20" s="171">
        <f t="shared" si="7"/>
        <v>2568</v>
      </c>
      <c r="Q20" s="171">
        <f t="shared" si="7"/>
        <v>3715</v>
      </c>
      <c r="R20" s="171">
        <f t="shared" si="7"/>
        <v>6087</v>
      </c>
      <c r="S20" s="171">
        <f t="shared" si="7"/>
        <v>7930</v>
      </c>
      <c r="T20" s="171">
        <f t="shared" si="7"/>
        <v>8168</v>
      </c>
      <c r="U20" s="172">
        <f t="shared" si="4"/>
        <v>3.0012610340479196E-2</v>
      </c>
      <c r="V20" s="171">
        <f>T20-S20</f>
        <v>238</v>
      </c>
      <c r="W20" s="172">
        <f t="shared" si="5"/>
        <v>0.14232940684463652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0760-692D-4E4D-A9D0-F7021566436E}">
  <sheetPr>
    <tabColor theme="7" tint="0.79998168889431442"/>
  </sheetPr>
  <dimension ref="A1:T165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267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266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266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52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1794</v>
      </c>
      <c r="O11" s="178">
        <v>4543</v>
      </c>
      <c r="P11" s="178">
        <v>5166</v>
      </c>
      <c r="Q11" s="178">
        <v>4585</v>
      </c>
      <c r="R11" s="178">
        <v>5228</v>
      </c>
      <c r="S11" s="179">
        <f t="shared" ref="S11:S23" si="1">IFERROR(R11/Q11-1,"-")</f>
        <v>0.14023991275899683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1139</v>
      </c>
      <c r="O12" s="162">
        <v>2953</v>
      </c>
      <c r="P12" s="162">
        <v>3359</v>
      </c>
      <c r="Q12" s="162">
        <v>2582</v>
      </c>
      <c r="R12" s="162">
        <v>3222</v>
      </c>
      <c r="S12" s="163">
        <f t="shared" si="1"/>
        <v>0.24786986831913249</v>
      </c>
      <c r="T12" s="163">
        <f>R12/R11</f>
        <v>0.61629686304514153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768</v>
      </c>
      <c r="O13" s="166">
        <v>1476</v>
      </c>
      <c r="P13" s="166">
        <v>1814</v>
      </c>
      <c r="Q13" s="166">
        <v>1157</v>
      </c>
      <c r="R13" s="166">
        <v>1470</v>
      </c>
      <c r="S13" s="167">
        <f t="shared" si="1"/>
        <v>0.27052722558340525</v>
      </c>
      <c r="T13" s="167">
        <f>R13/R11</f>
        <v>0.28117827084927316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371</v>
      </c>
      <c r="O14" s="166">
        <v>1477</v>
      </c>
      <c r="P14" s="166">
        <v>1545</v>
      </c>
      <c r="Q14" s="166">
        <v>1425</v>
      </c>
      <c r="R14" s="166">
        <v>1752</v>
      </c>
      <c r="S14" s="167">
        <f t="shared" si="1"/>
        <v>0.22947368421052627</v>
      </c>
      <c r="T14" s="167">
        <f>R14/R11</f>
        <v>0.33511859219586843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655</v>
      </c>
      <c r="O15" s="162">
        <v>1590</v>
      </c>
      <c r="P15" s="162">
        <v>1807</v>
      </c>
      <c r="Q15" s="162">
        <v>2003</v>
      </c>
      <c r="R15" s="162">
        <v>2006</v>
      </c>
      <c r="S15" s="163">
        <f t="shared" si="1"/>
        <v>1.4977533699451762E-3</v>
      </c>
      <c r="T15" s="163">
        <f>R15/R11</f>
        <v>0.38370313695485847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74</v>
      </c>
      <c r="O16" s="166">
        <v>171</v>
      </c>
      <c r="P16" s="166">
        <v>303</v>
      </c>
      <c r="Q16" s="166">
        <v>319</v>
      </c>
      <c r="R16" s="166">
        <v>260</v>
      </c>
      <c r="S16" s="167">
        <f t="shared" si="1"/>
        <v>-0.1849529780564263</v>
      </c>
      <c r="T16" s="167">
        <f>R16/R11</f>
        <v>4.9732211170619739E-2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87</v>
      </c>
      <c r="O17" s="166">
        <v>348</v>
      </c>
      <c r="P17" s="166">
        <v>361</v>
      </c>
      <c r="Q17" s="166">
        <v>422</v>
      </c>
      <c r="R17" s="166">
        <v>460</v>
      </c>
      <c r="S17" s="167">
        <f t="shared" si="1"/>
        <v>9.004739336492884E-2</v>
      </c>
      <c r="T17" s="167">
        <f>R17/R11</f>
        <v>8.7987758224942619E-2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/>
      <c r="K18" s="81"/>
      <c r="L18" s="81"/>
      <c r="M18" s="165" t="s">
        <v>119</v>
      </c>
      <c r="N18" s="166">
        <v>202</v>
      </c>
      <c r="O18" s="166">
        <v>364</v>
      </c>
      <c r="P18" s="166">
        <v>357</v>
      </c>
      <c r="Q18" s="166">
        <v>304</v>
      </c>
      <c r="R18" s="166">
        <v>280</v>
      </c>
      <c r="S18" s="167">
        <f t="shared" si="1"/>
        <v>-7.8947368421052655E-2</v>
      </c>
      <c r="T18" s="167">
        <f>R18/R11</f>
        <v>5.355776587605203E-2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14</v>
      </c>
      <c r="O19" s="166">
        <v>107</v>
      </c>
      <c r="P19" s="166">
        <v>121</v>
      </c>
      <c r="Q19" s="166">
        <v>113</v>
      </c>
      <c r="R19" s="166">
        <v>75</v>
      </c>
      <c r="S19" s="167">
        <f t="shared" si="1"/>
        <v>-0.33628318584070793</v>
      </c>
      <c r="T19" s="167">
        <f>R19/R11</f>
        <v>1.4345830145371078E-2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20</v>
      </c>
      <c r="O20" s="166">
        <v>69</v>
      </c>
      <c r="P20" s="166">
        <v>52</v>
      </c>
      <c r="Q20" s="166">
        <v>79</v>
      </c>
      <c r="R20" s="166">
        <v>143</v>
      </c>
      <c r="S20" s="167">
        <f t="shared" si="1"/>
        <v>0.81012658227848111</v>
      </c>
      <c r="T20" s="167">
        <f>R20/R11</f>
        <v>2.7352716143840859E-2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2</v>
      </c>
      <c r="O21" s="166">
        <v>32</v>
      </c>
      <c r="P21" s="166">
        <v>22</v>
      </c>
      <c r="Q21" s="166">
        <v>17</v>
      </c>
      <c r="R21" s="166">
        <v>4</v>
      </c>
      <c r="S21" s="167">
        <f t="shared" si="1"/>
        <v>-0.76470588235294112</v>
      </c>
      <c r="T21" s="167">
        <f>R21/R11</f>
        <v>7.6511094108645751E-4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5</v>
      </c>
      <c r="O22" s="166">
        <v>16</v>
      </c>
      <c r="P22" s="166">
        <v>35</v>
      </c>
      <c r="Q22" s="166">
        <v>32</v>
      </c>
      <c r="R22" s="166">
        <v>42</v>
      </c>
      <c r="S22" s="167">
        <f t="shared" si="1"/>
        <v>0.3125</v>
      </c>
      <c r="T22" s="167">
        <f>R22/R11</f>
        <v>8.0336648814078038E-3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251</v>
      </c>
      <c r="O23" s="171">
        <f>O15-SUM(O16:O22)</f>
        <v>483</v>
      </c>
      <c r="P23" s="171">
        <f>P15-SUM(P16:P22)</f>
        <v>556</v>
      </c>
      <c r="Q23" s="171">
        <f>Q15-SUM(Q16:Q22)</f>
        <v>717</v>
      </c>
      <c r="R23" s="171">
        <f>R15-SUM(R16:R22)</f>
        <v>742</v>
      </c>
      <c r="S23" s="172">
        <f t="shared" si="1"/>
        <v>3.4867503486750273E-2</v>
      </c>
      <c r="T23" s="172">
        <f>R23/R11</f>
        <v>0.14192807957153789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5A25-41C2-40C2-89BD-4104312CADA7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267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4" t="s">
        <v>273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52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22616</v>
      </c>
      <c r="R9" s="178">
        <v>33444</v>
      </c>
      <c r="S9" s="178">
        <v>51485</v>
      </c>
      <c r="T9" s="178">
        <v>58157</v>
      </c>
      <c r="U9" s="178">
        <v>57388</v>
      </c>
      <c r="V9" s="178">
        <v>56585</v>
      </c>
      <c r="W9" s="179">
        <f>IFERROR(V9/U9-1,"-")</f>
        <v>-1.3992472293859359E-2</v>
      </c>
      <c r="X9" s="178">
        <f>V9-U9</f>
        <v>-803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14777</v>
      </c>
      <c r="R10" s="162">
        <v>21732</v>
      </c>
      <c r="S10" s="162">
        <v>33809</v>
      </c>
      <c r="T10" s="162">
        <v>37722</v>
      </c>
      <c r="U10" s="162">
        <v>35821</v>
      </c>
      <c r="V10" s="162">
        <v>35565</v>
      </c>
      <c r="W10" s="180">
        <f>IFERROR(V10/U10-1,"-")</f>
        <v>-7.146645822282971E-3</v>
      </c>
      <c r="X10" s="161">
        <f t="shared" ref="X10:X20" si="5">V10-U10</f>
        <v>-256</v>
      </c>
      <c r="Y10" s="163">
        <f t="shared" si="1"/>
        <v>0.62852346028099315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8025</v>
      </c>
      <c r="R11" s="166">
        <v>11001</v>
      </c>
      <c r="S11" s="166">
        <v>16289</v>
      </c>
      <c r="T11" s="166">
        <v>12024</v>
      </c>
      <c r="U11" s="166">
        <v>11877</v>
      </c>
      <c r="V11" s="166">
        <v>13687</v>
      </c>
      <c r="W11" s="181">
        <f>IFERROR(V11/U11-1,"-")</f>
        <v>0.15239538604024583</v>
      </c>
      <c r="X11" s="165">
        <f t="shared" si="5"/>
        <v>1810</v>
      </c>
      <c r="Y11" s="167">
        <f>V11/V$9</f>
        <v>0.24188389149067774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6752</v>
      </c>
      <c r="R12" s="166">
        <v>10731</v>
      </c>
      <c r="S12" s="166">
        <v>17520</v>
      </c>
      <c r="T12" s="166">
        <v>25698</v>
      </c>
      <c r="U12" s="166">
        <v>23944</v>
      </c>
      <c r="V12" s="166">
        <v>21878</v>
      </c>
      <c r="W12" s="181">
        <f>IFERROR(V12/U12-1,"-")</f>
        <v>-8.6284664216505158E-2</v>
      </c>
      <c r="X12" s="165">
        <f t="shared" si="5"/>
        <v>-2066</v>
      </c>
      <c r="Y12" s="167">
        <f t="shared" si="1"/>
        <v>0.38663956879031547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7839</v>
      </c>
      <c r="R13" s="162">
        <v>11712</v>
      </c>
      <c r="S13" s="162">
        <v>17676</v>
      </c>
      <c r="T13" s="162">
        <v>20435</v>
      </c>
      <c r="U13" s="162">
        <v>21567</v>
      </c>
      <c r="V13" s="162">
        <v>21020</v>
      </c>
      <c r="W13" s="180">
        <f>IFERROR(V13/U13-1,"-")</f>
        <v>-2.5362822831177301E-2</v>
      </c>
      <c r="X13" s="161">
        <f t="shared" si="5"/>
        <v>-547</v>
      </c>
      <c r="Y13" s="163">
        <f t="shared" si="1"/>
        <v>0.37147653971900679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1262</v>
      </c>
      <c r="R14" s="166">
        <v>921</v>
      </c>
      <c r="S14" s="166">
        <v>2403</v>
      </c>
      <c r="T14" s="166">
        <v>2795</v>
      </c>
      <c r="U14" s="166">
        <v>3030</v>
      </c>
      <c r="V14" s="166">
        <v>2551</v>
      </c>
      <c r="W14" s="181">
        <f t="shared" ref="W14:W21" si="7">IFERROR(V14/U14-1,"-")</f>
        <v>-0.15808580858085808</v>
      </c>
      <c r="X14" s="165">
        <f t="shared" si="5"/>
        <v>-479</v>
      </c>
      <c r="Y14" s="167">
        <f t="shared" si="1"/>
        <v>4.5082619068657771E-2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1429</v>
      </c>
      <c r="R15" s="166">
        <v>2395</v>
      </c>
      <c r="S15" s="166">
        <v>3482</v>
      </c>
      <c r="T15" s="166">
        <v>3814</v>
      </c>
      <c r="U15" s="166">
        <v>4234</v>
      </c>
      <c r="V15" s="166">
        <v>3931</v>
      </c>
      <c r="W15" s="181">
        <f t="shared" si="7"/>
        <v>-7.1563533301842175E-2</v>
      </c>
      <c r="X15" s="165">
        <f t="shared" si="5"/>
        <v>-303</v>
      </c>
      <c r="Y15" s="167">
        <f t="shared" si="1"/>
        <v>6.9470707784748606E-2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1899</v>
      </c>
      <c r="R16" s="166">
        <v>3541</v>
      </c>
      <c r="S16" s="166">
        <v>3412</v>
      </c>
      <c r="T16" s="166">
        <v>3885</v>
      </c>
      <c r="U16" s="166">
        <v>3685</v>
      </c>
      <c r="V16" s="166">
        <v>3701</v>
      </c>
      <c r="W16" s="181">
        <f t="shared" si="7"/>
        <v>4.3419267299864561E-3</v>
      </c>
      <c r="X16" s="165">
        <f t="shared" si="5"/>
        <v>16</v>
      </c>
      <c r="Y16" s="167">
        <f t="shared" si="1"/>
        <v>6.5406026332066797E-2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316</v>
      </c>
      <c r="R17" s="166">
        <v>432</v>
      </c>
      <c r="S17" s="166">
        <v>1172</v>
      </c>
      <c r="T17" s="166">
        <v>938</v>
      </c>
      <c r="U17" s="166">
        <v>933</v>
      </c>
      <c r="V17" s="166">
        <v>900</v>
      </c>
      <c r="W17" s="181">
        <f t="shared" si="7"/>
        <v>-3.5369774919614128E-2</v>
      </c>
      <c r="X17" s="165">
        <f t="shared" si="5"/>
        <v>-33</v>
      </c>
      <c r="Y17" s="167">
        <f t="shared" si="1"/>
        <v>1.590527524962446E-2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/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327</v>
      </c>
      <c r="R18" s="166">
        <v>507</v>
      </c>
      <c r="S18" s="166">
        <v>682</v>
      </c>
      <c r="T18" s="166">
        <v>650</v>
      </c>
      <c r="U18" s="166">
        <v>903</v>
      </c>
      <c r="V18" s="166">
        <v>839</v>
      </c>
      <c r="W18" s="181">
        <f t="shared" si="7"/>
        <v>-7.0874861572535974E-2</v>
      </c>
      <c r="X18" s="165">
        <f t="shared" si="5"/>
        <v>-64</v>
      </c>
      <c r="Y18" s="167">
        <f t="shared" si="1"/>
        <v>1.4827251038261022E-2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120</v>
      </c>
      <c r="R19" s="166">
        <v>105</v>
      </c>
      <c r="S19" s="166">
        <v>270</v>
      </c>
      <c r="T19" s="166">
        <v>153</v>
      </c>
      <c r="U19" s="166">
        <v>230</v>
      </c>
      <c r="V19" s="166">
        <v>185</v>
      </c>
      <c r="W19" s="181">
        <f t="shared" si="7"/>
        <v>-0.19565217391304346</v>
      </c>
      <c r="X19" s="165">
        <f t="shared" si="5"/>
        <v>-45</v>
      </c>
      <c r="Y19" s="167">
        <f t="shared" si="1"/>
        <v>3.269417690200583E-3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87</v>
      </c>
      <c r="R20" s="166">
        <v>96</v>
      </c>
      <c r="S20" s="166">
        <v>168</v>
      </c>
      <c r="T20" s="166">
        <v>270</v>
      </c>
      <c r="U20" s="166">
        <v>384</v>
      </c>
      <c r="V20" s="166">
        <v>239</v>
      </c>
      <c r="W20" s="181">
        <f t="shared" si="7"/>
        <v>-0.37760416666666663</v>
      </c>
      <c r="X20" s="165">
        <f t="shared" si="5"/>
        <v>-145</v>
      </c>
      <c r="Y20" s="167">
        <f t="shared" si="1"/>
        <v>4.2237342051780506E-3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2399</v>
      </c>
      <c r="R21" s="171">
        <f t="shared" si="11"/>
        <v>3715</v>
      </c>
      <c r="S21" s="171">
        <f t="shared" si="11"/>
        <v>6087</v>
      </c>
      <c r="T21" s="171">
        <f t="shared" si="11"/>
        <v>7930</v>
      </c>
      <c r="U21" s="171">
        <f t="shared" si="11"/>
        <v>8168</v>
      </c>
      <c r="V21" s="171">
        <f t="shared" si="11"/>
        <v>8674</v>
      </c>
      <c r="W21" s="182">
        <f t="shared" si="7"/>
        <v>6.1949069539666946E-2</v>
      </c>
      <c r="X21" s="170">
        <f>V21-U21</f>
        <v>506</v>
      </c>
      <c r="Y21" s="172">
        <f t="shared" si="1"/>
        <v>0.1532915083502695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8BFD-4A4C-4BB1-BF1C-CD86D71A967D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52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22616</v>
      </c>
      <c r="P9" s="178">
        <f t="shared" si="3"/>
        <v>33444</v>
      </c>
      <c r="Q9" s="178">
        <f t="shared" si="3"/>
        <v>51485</v>
      </c>
      <c r="R9" s="178">
        <f t="shared" si="3"/>
        <v>58157</v>
      </c>
      <c r="S9" s="178">
        <f t="shared" si="3"/>
        <v>57388</v>
      </c>
      <c r="T9" s="178">
        <f t="shared" si="3"/>
        <v>56585</v>
      </c>
      <c r="U9" s="179">
        <f>IFERROR(T9/S9-1,"-")</f>
        <v>-1.3992472293859359E-2</v>
      </c>
      <c r="V9" s="178">
        <f>T9-S9</f>
        <v>-803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14777</v>
      </c>
      <c r="P10" s="162">
        <v>21732</v>
      </c>
      <c r="Q10" s="162">
        <v>33809</v>
      </c>
      <c r="R10" s="162">
        <v>37722</v>
      </c>
      <c r="S10" s="162">
        <v>35821</v>
      </c>
      <c r="T10" s="162">
        <v>35565</v>
      </c>
      <c r="U10" s="180">
        <f>IFERROR(T10/S10-1,"-")</f>
        <v>-7.146645822282971E-3</v>
      </c>
      <c r="V10" s="161">
        <f t="shared" ref="V10:V20" si="5">T10-S10</f>
        <v>-256</v>
      </c>
      <c r="W10" s="163">
        <f t="shared" si="4"/>
        <v>0.62852346028099315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8025</v>
      </c>
      <c r="P11" s="166">
        <v>11001</v>
      </c>
      <c r="Q11" s="166">
        <v>16289</v>
      </c>
      <c r="R11" s="166">
        <v>12024</v>
      </c>
      <c r="S11" s="166">
        <v>11877</v>
      </c>
      <c r="T11" s="166">
        <v>13687</v>
      </c>
      <c r="U11" s="181">
        <f>IFERROR(T11/S11-1,"-")</f>
        <v>0.15239538604024583</v>
      </c>
      <c r="V11" s="165">
        <f t="shared" si="5"/>
        <v>1810</v>
      </c>
      <c r="W11" s="167">
        <f>T11/T$9</f>
        <v>0.24188389149067774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6752</v>
      </c>
      <c r="P12" s="166">
        <v>10731</v>
      </c>
      <c r="Q12" s="166">
        <v>17520</v>
      </c>
      <c r="R12" s="166">
        <v>25698</v>
      </c>
      <c r="S12" s="166">
        <v>23944</v>
      </c>
      <c r="T12" s="166">
        <v>21878</v>
      </c>
      <c r="U12" s="181">
        <f>IFERROR(T12/S12-1,"-")</f>
        <v>-8.6284664216505158E-2</v>
      </c>
      <c r="V12" s="165">
        <f t="shared" si="5"/>
        <v>-2066</v>
      </c>
      <c r="W12" s="167">
        <f t="shared" si="4"/>
        <v>0.38663956879031547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7839</v>
      </c>
      <c r="P13" s="162">
        <v>11712</v>
      </c>
      <c r="Q13" s="162">
        <v>17676</v>
      </c>
      <c r="R13" s="162">
        <v>20435</v>
      </c>
      <c r="S13" s="162">
        <v>21567</v>
      </c>
      <c r="T13" s="162">
        <v>21020</v>
      </c>
      <c r="U13" s="180">
        <f>IFERROR(T13/S13-1,"-")</f>
        <v>-2.5362822831177301E-2</v>
      </c>
      <c r="V13" s="161">
        <f t="shared" si="5"/>
        <v>-547</v>
      </c>
      <c r="W13" s="163">
        <f t="shared" si="4"/>
        <v>0.37147653971900679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1262</v>
      </c>
      <c r="P14" s="166">
        <v>921</v>
      </c>
      <c r="Q14" s="166">
        <v>2403</v>
      </c>
      <c r="R14" s="166">
        <v>2795</v>
      </c>
      <c r="S14" s="166">
        <v>3030</v>
      </c>
      <c r="T14" s="166">
        <v>2551</v>
      </c>
      <c r="U14" s="181">
        <f t="shared" ref="U14:U21" si="7">IFERROR(T14/S14-1,"-")</f>
        <v>-0.15808580858085808</v>
      </c>
      <c r="V14" s="165">
        <f t="shared" si="5"/>
        <v>-479</v>
      </c>
      <c r="W14" s="167">
        <f t="shared" si="4"/>
        <v>4.5082619068657771E-2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1429</v>
      </c>
      <c r="P15" s="166">
        <v>2395</v>
      </c>
      <c r="Q15" s="166">
        <v>3482</v>
      </c>
      <c r="R15" s="166">
        <v>3814</v>
      </c>
      <c r="S15" s="166">
        <v>4234</v>
      </c>
      <c r="T15" s="166">
        <v>3931</v>
      </c>
      <c r="U15" s="181">
        <f t="shared" si="7"/>
        <v>-7.1563533301842175E-2</v>
      </c>
      <c r="V15" s="165">
        <f t="shared" si="5"/>
        <v>-303</v>
      </c>
      <c r="W15" s="167">
        <f t="shared" si="4"/>
        <v>6.9470707784748606E-2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1899</v>
      </c>
      <c r="P16" s="166">
        <v>3541</v>
      </c>
      <c r="Q16" s="166">
        <v>3412</v>
      </c>
      <c r="R16" s="166">
        <v>3885</v>
      </c>
      <c r="S16" s="166">
        <v>3685</v>
      </c>
      <c r="T16" s="166">
        <v>3701</v>
      </c>
      <c r="U16" s="181">
        <f t="shared" si="7"/>
        <v>4.3419267299864561E-3</v>
      </c>
      <c r="V16" s="165">
        <f t="shared" si="5"/>
        <v>16</v>
      </c>
      <c r="W16" s="167">
        <f t="shared" si="4"/>
        <v>6.5406026332066797E-2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316</v>
      </c>
      <c r="P17" s="166">
        <v>432</v>
      </c>
      <c r="Q17" s="166">
        <v>1172</v>
      </c>
      <c r="R17" s="166">
        <v>938</v>
      </c>
      <c r="S17" s="166">
        <v>933</v>
      </c>
      <c r="T17" s="166">
        <v>900</v>
      </c>
      <c r="U17" s="181">
        <f t="shared" si="7"/>
        <v>-3.5369774919614128E-2</v>
      </c>
      <c r="V17" s="165">
        <f t="shared" si="5"/>
        <v>-33</v>
      </c>
      <c r="W17" s="167">
        <f t="shared" si="4"/>
        <v>1.590527524962446E-2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/>
      <c r="K18" s="167">
        <f t="shared" si="2"/>
        <v>3.1495536038566758E-2</v>
      </c>
      <c r="N18" s="165" t="s">
        <v>122</v>
      </c>
      <c r="O18" s="166">
        <v>327</v>
      </c>
      <c r="P18" s="166">
        <v>507</v>
      </c>
      <c r="Q18" s="166">
        <v>682</v>
      </c>
      <c r="R18" s="166">
        <v>650</v>
      </c>
      <c r="S18" s="166">
        <v>903</v>
      </c>
      <c r="T18" s="166">
        <v>839</v>
      </c>
      <c r="U18" s="181">
        <f t="shared" si="7"/>
        <v>-7.0874861572535974E-2</v>
      </c>
      <c r="V18" s="165">
        <f t="shared" si="5"/>
        <v>-64</v>
      </c>
      <c r="W18" s="167">
        <f t="shared" si="4"/>
        <v>1.4827251038261022E-2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120</v>
      </c>
      <c r="P19" s="166">
        <v>105</v>
      </c>
      <c r="Q19" s="166">
        <v>270</v>
      </c>
      <c r="R19" s="166">
        <v>153</v>
      </c>
      <c r="S19" s="166">
        <v>230</v>
      </c>
      <c r="T19" s="166">
        <v>185</v>
      </c>
      <c r="U19" s="181">
        <f t="shared" si="7"/>
        <v>-0.19565217391304346</v>
      </c>
      <c r="V19" s="165">
        <f t="shared" si="5"/>
        <v>-45</v>
      </c>
      <c r="W19" s="167">
        <f t="shared" si="4"/>
        <v>3.269417690200583E-3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87</v>
      </c>
      <c r="P20" s="166">
        <v>96</v>
      </c>
      <c r="Q20" s="166">
        <v>168</v>
      </c>
      <c r="R20" s="166">
        <v>270</v>
      </c>
      <c r="S20" s="166">
        <v>384</v>
      </c>
      <c r="T20" s="166">
        <v>239</v>
      </c>
      <c r="U20" s="181">
        <f t="shared" si="7"/>
        <v>-0.37760416666666663</v>
      </c>
      <c r="V20" s="165">
        <f t="shared" si="5"/>
        <v>-145</v>
      </c>
      <c r="W20" s="167">
        <f t="shared" si="4"/>
        <v>4.2237342051780506E-3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2399</v>
      </c>
      <c r="P21" s="171">
        <f t="shared" si="10"/>
        <v>3715</v>
      </c>
      <c r="Q21" s="171">
        <f t="shared" si="10"/>
        <v>6087</v>
      </c>
      <c r="R21" s="171">
        <f t="shared" si="10"/>
        <v>7930</v>
      </c>
      <c r="S21" s="171">
        <f t="shared" si="10"/>
        <v>8168</v>
      </c>
      <c r="T21" s="171">
        <f t="shared" si="10"/>
        <v>8674</v>
      </c>
      <c r="U21" s="182">
        <f t="shared" si="7"/>
        <v>6.1949069539666946E-2</v>
      </c>
      <c r="V21" s="170">
        <f>T21-S21</f>
        <v>506</v>
      </c>
      <c r="W21" s="172">
        <f t="shared" si="4"/>
        <v>0.1532915083502695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0094-2FE3-4F25-9FC5-F0A6C5AA9932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52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 t="e">
        <f t="shared" ref="O9:T9" si="3">O10+O13</f>
        <v>#REF!</v>
      </c>
      <c r="P9" s="178" t="e">
        <f t="shared" si="3"/>
        <v>#REF!</v>
      </c>
      <c r="Q9" s="178" t="e">
        <f t="shared" si="3"/>
        <v>#REF!</v>
      </c>
      <c r="R9" s="178" t="e">
        <f t="shared" si="3"/>
        <v>#REF!</v>
      </c>
      <c r="S9" s="178" t="e">
        <f t="shared" si="3"/>
        <v>#REF!</v>
      </c>
      <c r="T9" s="178" t="e">
        <f t="shared" si="3"/>
        <v>#REF!</v>
      </c>
      <c r="U9" s="179" t="str">
        <f>IFERROR(T9/S9-1,"-")</f>
        <v>-</v>
      </c>
      <c r="V9" s="178" t="e">
        <f>T9-S9</f>
        <v>#REF!</v>
      </c>
      <c r="W9" s="179" t="e">
        <f t="shared" ref="W9:W21" si="4">T9/T$9</f>
        <v>#REF!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 t="e">
        <v>#REF!</v>
      </c>
      <c r="P10" s="162" t="e">
        <v>#REF!</v>
      </c>
      <c r="Q10" s="162" t="e">
        <v>#REF!</v>
      </c>
      <c r="R10" s="162" t="e">
        <v>#REF!</v>
      </c>
      <c r="S10" s="162" t="e">
        <v>#REF!</v>
      </c>
      <c r="T10" s="162" t="e">
        <v>#REF!</v>
      </c>
      <c r="U10" s="180" t="str">
        <f>IFERROR(T10/S10-1,"-")</f>
        <v>-</v>
      </c>
      <c r="V10" s="161" t="e">
        <f t="shared" ref="V10:V20" si="5">T10-S10</f>
        <v>#REF!</v>
      </c>
      <c r="W10" s="163" t="e">
        <f t="shared" si="4"/>
        <v>#REF!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 t="e">
        <v>#REF!</v>
      </c>
      <c r="P11" s="166" t="e">
        <v>#REF!</v>
      </c>
      <c r="Q11" s="166" t="e">
        <v>#REF!</v>
      </c>
      <c r="R11" s="166" t="e">
        <v>#REF!</v>
      </c>
      <c r="S11" s="166" t="e">
        <v>#REF!</v>
      </c>
      <c r="T11" s="166" t="e">
        <v>#REF!</v>
      </c>
      <c r="U11" s="181" t="str">
        <f>IFERROR(T11/S11-1,"-")</f>
        <v>-</v>
      </c>
      <c r="V11" s="165" t="e">
        <f t="shared" si="5"/>
        <v>#REF!</v>
      </c>
      <c r="W11" s="167" t="e">
        <f>T11/T$9</f>
        <v>#REF!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 t="e">
        <v>#REF!</v>
      </c>
      <c r="P12" s="166" t="e">
        <v>#REF!</v>
      </c>
      <c r="Q12" s="166" t="e">
        <v>#REF!</v>
      </c>
      <c r="R12" s="166" t="e">
        <v>#REF!</v>
      </c>
      <c r="S12" s="166" t="e">
        <v>#REF!</v>
      </c>
      <c r="T12" s="166" t="e">
        <v>#REF!</v>
      </c>
      <c r="U12" s="181" t="str">
        <f>IFERROR(T12/S12-1,"-")</f>
        <v>-</v>
      </c>
      <c r="V12" s="165" t="e">
        <f t="shared" si="5"/>
        <v>#REF!</v>
      </c>
      <c r="W12" s="167" t="e">
        <f t="shared" si="4"/>
        <v>#REF!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 t="e">
        <v>#REF!</v>
      </c>
      <c r="P13" s="162" t="e">
        <v>#REF!</v>
      </c>
      <c r="Q13" s="162" t="e">
        <v>#REF!</v>
      </c>
      <c r="R13" s="162" t="e">
        <v>#REF!</v>
      </c>
      <c r="S13" s="162" t="e">
        <v>#REF!</v>
      </c>
      <c r="T13" s="162" t="e">
        <v>#REF!</v>
      </c>
      <c r="U13" s="180" t="str">
        <f>IFERROR(T13/S13-1,"-")</f>
        <v>-</v>
      </c>
      <c r="V13" s="161" t="e">
        <f t="shared" si="5"/>
        <v>#REF!</v>
      </c>
      <c r="W13" s="163" t="e">
        <f t="shared" si="4"/>
        <v>#REF!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 t="e">
        <v>#REF!</v>
      </c>
      <c r="P14" s="166" t="e">
        <v>#REF!</v>
      </c>
      <c r="Q14" s="166" t="e">
        <v>#REF!</v>
      </c>
      <c r="R14" s="166" t="e">
        <v>#REF!</v>
      </c>
      <c r="S14" s="166" t="e">
        <v>#REF!</v>
      </c>
      <c r="T14" s="166" t="e">
        <v>#REF!</v>
      </c>
      <c r="U14" s="181" t="str">
        <f t="shared" ref="U14:U21" si="7">IFERROR(T14/S14-1,"-")</f>
        <v>-</v>
      </c>
      <c r="V14" s="165" t="e">
        <f t="shared" si="5"/>
        <v>#REF!</v>
      </c>
      <c r="W14" s="167" t="e">
        <f t="shared" si="4"/>
        <v>#REF!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 t="e">
        <v>#REF!</v>
      </c>
      <c r="P15" s="166" t="e">
        <v>#REF!</v>
      </c>
      <c r="Q15" s="166" t="e">
        <v>#REF!</v>
      </c>
      <c r="R15" s="166" t="e">
        <v>#REF!</v>
      </c>
      <c r="S15" s="166" t="e">
        <v>#REF!</v>
      </c>
      <c r="T15" s="166" t="e">
        <v>#REF!</v>
      </c>
      <c r="U15" s="181" t="str">
        <f t="shared" si="7"/>
        <v>-</v>
      </c>
      <c r="V15" s="165" t="e">
        <f t="shared" si="5"/>
        <v>#REF!</v>
      </c>
      <c r="W15" s="167" t="e">
        <f t="shared" si="4"/>
        <v>#REF!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 t="e">
        <v>#REF!</v>
      </c>
      <c r="P16" s="166" t="e">
        <v>#REF!</v>
      </c>
      <c r="Q16" s="166" t="e">
        <v>#REF!</v>
      </c>
      <c r="R16" s="166" t="e">
        <v>#REF!</v>
      </c>
      <c r="S16" s="166" t="e">
        <v>#REF!</v>
      </c>
      <c r="T16" s="166" t="e">
        <v>#REF!</v>
      </c>
      <c r="U16" s="181" t="str">
        <f t="shared" si="7"/>
        <v>-</v>
      </c>
      <c r="V16" s="165" t="e">
        <f t="shared" si="5"/>
        <v>#REF!</v>
      </c>
      <c r="W16" s="167" t="e">
        <f t="shared" si="4"/>
        <v>#REF!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 t="e">
        <v>#REF!</v>
      </c>
      <c r="P17" s="166" t="e">
        <v>#REF!</v>
      </c>
      <c r="Q17" s="166" t="e">
        <v>#REF!</v>
      </c>
      <c r="R17" s="166" t="e">
        <v>#REF!</v>
      </c>
      <c r="S17" s="166" t="e">
        <v>#REF!</v>
      </c>
      <c r="T17" s="166" t="e">
        <v>#REF!</v>
      </c>
      <c r="U17" s="181" t="str">
        <f t="shared" si="7"/>
        <v>-</v>
      </c>
      <c r="V17" s="165" t="e">
        <f t="shared" si="5"/>
        <v>#REF!</v>
      </c>
      <c r="W17" s="167" t="e">
        <f t="shared" si="4"/>
        <v>#REF!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/>
      <c r="K18" s="167">
        <f t="shared" si="2"/>
        <v>1.2705013258342456E-2</v>
      </c>
      <c r="N18" s="165" t="s">
        <v>122</v>
      </c>
      <c r="O18" s="166" t="e">
        <v>#REF!</v>
      </c>
      <c r="P18" s="166" t="e">
        <v>#REF!</v>
      </c>
      <c r="Q18" s="166" t="e">
        <v>#REF!</v>
      </c>
      <c r="R18" s="166" t="e">
        <v>#REF!</v>
      </c>
      <c r="S18" s="166" t="e">
        <v>#REF!</v>
      </c>
      <c r="T18" s="166" t="e">
        <v>#REF!</v>
      </c>
      <c r="U18" s="181" t="str">
        <f t="shared" si="7"/>
        <v>-</v>
      </c>
      <c r="V18" s="165" t="e">
        <f t="shared" si="5"/>
        <v>#REF!</v>
      </c>
      <c r="W18" s="167" t="e">
        <f t="shared" si="4"/>
        <v>#REF!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 t="e">
        <v>#REF!</v>
      </c>
      <c r="P19" s="166" t="e">
        <v>#REF!</v>
      </c>
      <c r="Q19" s="166" t="e">
        <v>#REF!</v>
      </c>
      <c r="R19" s="166" t="e">
        <v>#REF!</v>
      </c>
      <c r="S19" s="166" t="e">
        <v>#REF!</v>
      </c>
      <c r="T19" s="166" t="e">
        <v>#REF!</v>
      </c>
      <c r="U19" s="181" t="str">
        <f t="shared" si="7"/>
        <v>-</v>
      </c>
      <c r="V19" s="165" t="e">
        <f t="shared" si="5"/>
        <v>#REF!</v>
      </c>
      <c r="W19" s="167" t="e">
        <f t="shared" si="4"/>
        <v>#REF!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 t="e">
        <v>#REF!</v>
      </c>
      <c r="P20" s="166" t="e">
        <v>#REF!</v>
      </c>
      <c r="Q20" s="166" t="e">
        <v>#REF!</v>
      </c>
      <c r="R20" s="166" t="e">
        <v>#REF!</v>
      </c>
      <c r="S20" s="166" t="e">
        <v>#REF!</v>
      </c>
      <c r="T20" s="166" t="e">
        <v>#REF!</v>
      </c>
      <c r="U20" s="181" t="str">
        <f t="shared" si="7"/>
        <v>-</v>
      </c>
      <c r="V20" s="165" t="e">
        <f t="shared" si="5"/>
        <v>#REF!</v>
      </c>
      <c r="W20" s="167" t="e">
        <f t="shared" si="4"/>
        <v>#REF!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 t="e">
        <f t="shared" ref="O21:T21" si="10">O13-SUM(O14:O20)</f>
        <v>#REF!</v>
      </c>
      <c r="P21" s="171" t="e">
        <f t="shared" si="10"/>
        <v>#REF!</v>
      </c>
      <c r="Q21" s="171" t="e">
        <f t="shared" si="10"/>
        <v>#REF!</v>
      </c>
      <c r="R21" s="171" t="e">
        <f t="shared" si="10"/>
        <v>#REF!</v>
      </c>
      <c r="S21" s="171" t="e">
        <f t="shared" si="10"/>
        <v>#REF!</v>
      </c>
      <c r="T21" s="171" t="e">
        <f t="shared" si="10"/>
        <v>#REF!</v>
      </c>
      <c r="U21" s="182" t="str">
        <f t="shared" si="7"/>
        <v>-</v>
      </c>
      <c r="V21" s="170" t="e">
        <f>T21-S21</f>
        <v>#REF!</v>
      </c>
      <c r="W21" s="172" t="e">
        <f t="shared" si="4"/>
        <v>#REF!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28DC-10A4-4CC0-ABA4-1CF337A9048A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268</v>
      </c>
      <c r="L6" s="174" t="s">
        <v>269</v>
      </c>
      <c r="M6" s="174" t="s">
        <v>270</v>
      </c>
      <c r="N6" s="174" t="s">
        <v>271</v>
      </c>
      <c r="O6" s="174" t="s">
        <v>272</v>
      </c>
      <c r="P6" s="174" t="s">
        <v>273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268</v>
      </c>
      <c r="T6" s="174" t="s">
        <v>270</v>
      </c>
      <c r="U6" s="174" t="s">
        <v>271</v>
      </c>
      <c r="V6" s="174" t="s">
        <v>272</v>
      </c>
      <c r="W6" s="174" t="s">
        <v>273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/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E499-DFE1-49F9-B568-D88A94826910}">
  <sheetPr>
    <tabColor theme="7" tint="0.79998168889431442"/>
    <pageSetUpPr fitToPage="1"/>
  </sheetPr>
  <dimension ref="A1:Z164"/>
  <sheetViews>
    <sheetView showGridLines="0" topLeftCell="A6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/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BFC6-AA8C-4AC6-B5FA-F48AFAAEB059}">
  <sheetPr>
    <tabColor theme="8" tint="0.59999389629810485"/>
  </sheetPr>
  <dimension ref="A4:L7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52</v>
      </c>
      <c r="C7" s="286" t="s">
        <v>8</v>
      </c>
      <c r="D7" s="15" t="s">
        <v>33</v>
      </c>
      <c r="E7" s="16">
        <v>4543</v>
      </c>
      <c r="F7" s="16">
        <v>5166</v>
      </c>
      <c r="G7" s="16">
        <v>4585</v>
      </c>
      <c r="H7" s="16">
        <v>5228</v>
      </c>
      <c r="I7" s="16">
        <v>5221</v>
      </c>
      <c r="J7" s="17">
        <f>I7/H7-1</f>
        <v>-1.3389441469012775E-3</v>
      </c>
      <c r="K7" s="16">
        <f>I7-H7</f>
        <v>-7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4543</v>
      </c>
      <c r="F8" s="20">
        <v>5166</v>
      </c>
      <c r="G8" s="20">
        <v>4585</v>
      </c>
      <c r="H8" s="20">
        <v>5228</v>
      </c>
      <c r="I8" s="20">
        <v>5221</v>
      </c>
      <c r="J8" s="21">
        <f t="shared" ref="J8:J20" si="0">I8/H8-1</f>
        <v>-1.3389441469012775E-3</v>
      </c>
      <c r="K8" s="20">
        <f t="shared" ref="K8:K17" si="1">I8-H8</f>
        <v>-7</v>
      </c>
      <c r="L8" s="22">
        <f>I8/$I$7</f>
        <v>1</v>
      </c>
    </row>
    <row r="9" spans="2:12" x14ac:dyDescent="0.25">
      <c r="B9" s="284"/>
      <c r="C9" s="288"/>
      <c r="D9" s="23" t="s">
        <v>35</v>
      </c>
      <c r="E9" s="24" t="s">
        <v>236</v>
      </c>
      <c r="F9" s="24" t="s">
        <v>236</v>
      </c>
      <c r="G9" s="24" t="s">
        <v>236</v>
      </c>
      <c r="H9" s="24" t="s">
        <v>236</v>
      </c>
      <c r="I9" s="24" t="s">
        <v>236</v>
      </c>
      <c r="J9" s="25" t="str">
        <f>IFERROR(I9/H9-1,"-")</f>
        <v>-</v>
      </c>
      <c r="K9" s="24" t="str">
        <f>IFERROR(I9-H9,"-")</f>
        <v>-</v>
      </c>
      <c r="L9" s="25" t="str">
        <f>IFERROR(I9/$I$7,"-")</f>
        <v>-</v>
      </c>
    </row>
    <row r="10" spans="2:12" x14ac:dyDescent="0.25">
      <c r="B10" s="284"/>
      <c r="C10" s="289" t="s">
        <v>36</v>
      </c>
      <c r="D10" s="26" t="s">
        <v>33</v>
      </c>
      <c r="E10" s="27">
        <v>4794</v>
      </c>
      <c r="F10" s="27">
        <v>5361</v>
      </c>
      <c r="G10" s="27">
        <v>4792</v>
      </c>
      <c r="H10" s="27">
        <v>5436</v>
      </c>
      <c r="I10" s="27">
        <v>5469</v>
      </c>
      <c r="J10" s="28">
        <f t="shared" si="0"/>
        <v>6.070640176600417E-3</v>
      </c>
      <c r="K10" s="27">
        <f t="shared" si="1"/>
        <v>33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4794</v>
      </c>
      <c r="F11" s="29">
        <v>5361</v>
      </c>
      <c r="G11" s="29">
        <v>4792</v>
      </c>
      <c r="H11" s="29">
        <v>5436</v>
      </c>
      <c r="I11" s="29">
        <v>5469</v>
      </c>
      <c r="J11" s="30">
        <f t="shared" si="0"/>
        <v>6.070640176600417E-3</v>
      </c>
      <c r="K11" s="29">
        <f t="shared" si="1"/>
        <v>33</v>
      </c>
      <c r="L11" s="31">
        <f>I11/$I$10</f>
        <v>1</v>
      </c>
    </row>
    <row r="12" spans="2:12" x14ac:dyDescent="0.25">
      <c r="B12" s="284"/>
      <c r="C12" s="291"/>
      <c r="D12" s="32" t="s">
        <v>35</v>
      </c>
      <c r="E12" s="33" t="s">
        <v>236</v>
      </c>
      <c r="F12" s="33" t="s">
        <v>236</v>
      </c>
      <c r="G12" s="33" t="s">
        <v>236</v>
      </c>
      <c r="H12" s="33" t="s">
        <v>236</v>
      </c>
      <c r="I12" s="33" t="s">
        <v>236</v>
      </c>
      <c r="J12" s="34" t="str">
        <f>IFERROR(I12/H12-1,"-")</f>
        <v>-</v>
      </c>
      <c r="K12" s="33" t="str">
        <f>IFERROR(I12-H12,"-")</f>
        <v>-</v>
      </c>
      <c r="L12" s="34" t="str">
        <f>IFERROR(I12/$I$10,"-")</f>
        <v>-</v>
      </c>
    </row>
    <row r="13" spans="2:12" x14ac:dyDescent="0.25">
      <c r="B13" s="284"/>
      <c r="C13" s="286" t="s">
        <v>22</v>
      </c>
      <c r="D13" s="15" t="s">
        <v>33</v>
      </c>
      <c r="E13" s="16">
        <v>11200</v>
      </c>
      <c r="F13" s="16">
        <v>12114</v>
      </c>
      <c r="G13" s="16">
        <v>11864</v>
      </c>
      <c r="H13" s="16">
        <v>13319</v>
      </c>
      <c r="I13" s="16">
        <v>13103</v>
      </c>
      <c r="J13" s="17">
        <f t="shared" si="0"/>
        <v>-1.6217433741271825E-2</v>
      </c>
      <c r="K13" s="16">
        <f t="shared" si="1"/>
        <v>-216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11200</v>
      </c>
      <c r="F14" s="20">
        <v>12114</v>
      </c>
      <c r="G14" s="20">
        <v>11864</v>
      </c>
      <c r="H14" s="20">
        <v>13319</v>
      </c>
      <c r="I14" s="20">
        <v>13103</v>
      </c>
      <c r="J14" s="21">
        <f t="shared" si="0"/>
        <v>-1.6217433741271825E-2</v>
      </c>
      <c r="K14" s="20">
        <f t="shared" si="1"/>
        <v>-216</v>
      </c>
      <c r="L14" s="22">
        <f>I14/$I$13</f>
        <v>1</v>
      </c>
    </row>
    <row r="15" spans="2:12" x14ac:dyDescent="0.25">
      <c r="B15" s="284"/>
      <c r="C15" s="288"/>
      <c r="D15" s="23" t="s">
        <v>35</v>
      </c>
      <c r="E15" s="24" t="s">
        <v>236</v>
      </c>
      <c r="F15" s="24" t="s">
        <v>236</v>
      </c>
      <c r="G15" s="24" t="s">
        <v>236</v>
      </c>
      <c r="H15" s="24" t="s">
        <v>236</v>
      </c>
      <c r="I15" s="24" t="s">
        <v>236</v>
      </c>
      <c r="J15" s="25" t="str">
        <f>IFERROR(I15/H15-1,"-")</f>
        <v>-</v>
      </c>
      <c r="K15" s="24" t="str">
        <f>IFERROR(I15-H15,"-")</f>
        <v>-</v>
      </c>
      <c r="L15" s="25" t="str">
        <f>IFERROR(I15/$I$13,"-")</f>
        <v>-</v>
      </c>
    </row>
    <row r="16" spans="2:12" x14ac:dyDescent="0.25">
      <c r="B16" s="284"/>
      <c r="C16" s="289" t="s">
        <v>23</v>
      </c>
      <c r="D16" s="26" t="s">
        <v>33</v>
      </c>
      <c r="E16" s="35">
        <v>2.4653312788906008</v>
      </c>
      <c r="F16" s="35">
        <v>2.3449477351916377</v>
      </c>
      <c r="G16" s="35">
        <v>2.587568157033806</v>
      </c>
      <c r="H16" s="35">
        <v>2.5476281560826322</v>
      </c>
      <c r="I16" s="35">
        <v>2.5096724765370619</v>
      </c>
      <c r="J16" s="36">
        <f t="shared" si="0"/>
        <v>-1.4898437770421324E-2</v>
      </c>
      <c r="K16" s="37">
        <f t="shared" si="1"/>
        <v>-3.795567954557022E-2</v>
      </c>
      <c r="L16" s="38"/>
    </row>
    <row r="17" spans="2:12" x14ac:dyDescent="0.25">
      <c r="B17" s="284"/>
      <c r="C17" s="290"/>
      <c r="D17" s="4" t="s">
        <v>34</v>
      </c>
      <c r="E17" s="39">
        <f>E14/E8</f>
        <v>2.4653312788906008</v>
      </c>
      <c r="F17" s="39">
        <f t="shared" ref="F17:I17" si="2">F14/F8</f>
        <v>2.3449477351916377</v>
      </c>
      <c r="G17" s="39">
        <f t="shared" si="2"/>
        <v>2.587568157033806</v>
      </c>
      <c r="H17" s="39">
        <f t="shared" si="2"/>
        <v>2.5476281560826322</v>
      </c>
      <c r="I17" s="39">
        <f t="shared" si="2"/>
        <v>2.5096724765370619</v>
      </c>
      <c r="J17" s="40">
        <f t="shared" si="0"/>
        <v>-1.4898437770421324E-2</v>
      </c>
      <c r="K17" s="41">
        <f t="shared" si="1"/>
        <v>-3.795567954557022E-2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 t="shared" si="3"/>
        <v>-</v>
      </c>
      <c r="J18" s="34"/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0.57810000000000006</v>
      </c>
      <c r="F19" s="18">
        <v>0.58939999999999992</v>
      </c>
      <c r="G19" s="18">
        <v>0.56869999999999998</v>
      </c>
      <c r="H19" s="18">
        <v>0.63840000000000008</v>
      </c>
      <c r="I19" s="18">
        <v>0.628</v>
      </c>
      <c r="J19" s="17">
        <f t="shared" si="0"/>
        <v>-1.6290726817042689E-2</v>
      </c>
      <c r="K19" s="45">
        <f>(I19-H19)*100</f>
        <v>-1.0400000000000076</v>
      </c>
      <c r="L19" s="18"/>
    </row>
    <row r="20" spans="2:12" x14ac:dyDescent="0.25">
      <c r="B20" s="284"/>
      <c r="C20" s="293"/>
      <c r="D20" s="19" t="s">
        <v>34</v>
      </c>
      <c r="E20" s="22">
        <v>0.57810000000000006</v>
      </c>
      <c r="F20" s="22">
        <v>0.58939999999999992</v>
      </c>
      <c r="G20" s="22">
        <v>0.56869999999999998</v>
      </c>
      <c r="H20" s="22">
        <v>0.63840000000000008</v>
      </c>
      <c r="I20" s="22">
        <v>0.628</v>
      </c>
      <c r="J20" s="21">
        <f t="shared" si="0"/>
        <v>-1.6290726817042689E-2</v>
      </c>
      <c r="K20" s="46">
        <f>(I20-H20)*100</f>
        <v>-1.0400000000000076</v>
      </c>
      <c r="L20" s="22"/>
    </row>
    <row r="21" spans="2:12" x14ac:dyDescent="0.25">
      <c r="B21" s="284"/>
      <c r="C21" s="294"/>
      <c r="D21" s="23" t="s">
        <v>35</v>
      </c>
      <c r="E21" s="25" t="s">
        <v>236</v>
      </c>
      <c r="F21" s="25" t="s">
        <v>236</v>
      </c>
      <c r="G21" s="25" t="s">
        <v>236</v>
      </c>
      <c r="H21" s="25" t="s">
        <v>236</v>
      </c>
      <c r="I21" s="25" t="s">
        <v>236</v>
      </c>
      <c r="J21" s="25" t="str">
        <f>IFERROR(I21/H21-1,"-")</f>
        <v>-</v>
      </c>
      <c r="K21" s="47" t="str">
        <f>IFERROR(I21-H21,"-")</f>
        <v>-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625</v>
      </c>
      <c r="F22" s="27">
        <v>663</v>
      </c>
      <c r="G22" s="27">
        <v>673</v>
      </c>
      <c r="H22" s="27">
        <v>673</v>
      </c>
      <c r="I22" s="27">
        <v>673</v>
      </c>
      <c r="J22" s="36">
        <f>I22/H22-1</f>
        <v>0</v>
      </c>
      <c r="K22" s="27">
        <f>I22-H22</f>
        <v>0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625</v>
      </c>
      <c r="F23" s="29">
        <v>663</v>
      </c>
      <c r="G23" s="29">
        <v>673</v>
      </c>
      <c r="H23" s="29">
        <v>673</v>
      </c>
      <c r="I23" s="29">
        <v>673</v>
      </c>
      <c r="J23" s="40">
        <f>I23/H23-1</f>
        <v>0</v>
      </c>
      <c r="K23" s="29">
        <f>I23-H23</f>
        <v>0</v>
      </c>
      <c r="L23" s="42">
        <f>I23/$I$22</f>
        <v>1</v>
      </c>
    </row>
    <row r="24" spans="2:12" x14ac:dyDescent="0.25">
      <c r="B24" s="285"/>
      <c r="C24" s="298"/>
      <c r="D24" s="32" t="s">
        <v>35</v>
      </c>
      <c r="E24" s="33" t="s">
        <v>236</v>
      </c>
      <c r="F24" s="33" t="s">
        <v>236</v>
      </c>
      <c r="G24" s="33" t="s">
        <v>236</v>
      </c>
      <c r="H24" s="33" t="s">
        <v>236</v>
      </c>
      <c r="I24" s="33" t="s">
        <v>236</v>
      </c>
      <c r="J24" s="34" t="str">
        <f>IFERROR(I24/H24-1,"-")</f>
        <v>-</v>
      </c>
      <c r="K24" s="33" t="str">
        <f>IFERROR(I24-H24,"-")</f>
        <v>-</v>
      </c>
      <c r="L24" s="34" t="str">
        <f>IFERROR(I24/$I$22,"-")</f>
        <v>-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52</v>
      </c>
      <c r="C32" s="286" t="s">
        <v>8</v>
      </c>
      <c r="D32" s="15" t="s">
        <v>33</v>
      </c>
      <c r="E32" s="51">
        <v>33444</v>
      </c>
      <c r="F32" s="51">
        <v>51485</v>
      </c>
      <c r="G32" s="51">
        <v>58157</v>
      </c>
      <c r="H32" s="51">
        <v>57388</v>
      </c>
      <c r="I32" s="51">
        <v>56585</v>
      </c>
      <c r="J32" s="17">
        <f>I32/H32-1</f>
        <v>-1.3992472293859359E-2</v>
      </c>
      <c r="K32" s="16">
        <f>I32-H32</f>
        <v>-803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33444</v>
      </c>
      <c r="F33" s="52">
        <v>51485</v>
      </c>
      <c r="G33" s="52">
        <v>58157</v>
      </c>
      <c r="H33" s="52">
        <v>57388</v>
      </c>
      <c r="I33" s="52">
        <v>56585</v>
      </c>
      <c r="J33" s="21">
        <f t="shared" ref="J33:J45" si="4">I33/H33-1</f>
        <v>-1.3992472293859359E-2</v>
      </c>
      <c r="K33" s="20">
        <f t="shared" ref="K33:K42" si="5">I33-H33</f>
        <v>-803</v>
      </c>
      <c r="L33" s="22">
        <f>I33/$I$32</f>
        <v>1</v>
      </c>
    </row>
    <row r="34" spans="1:12" x14ac:dyDescent="0.25">
      <c r="B34" s="284"/>
      <c r="C34" s="288"/>
      <c r="D34" s="23" t="s">
        <v>35</v>
      </c>
      <c r="E34" s="24" t="s">
        <v>236</v>
      </c>
      <c r="F34" s="24" t="s">
        <v>236</v>
      </c>
      <c r="G34" s="24" t="s">
        <v>236</v>
      </c>
      <c r="H34" s="24" t="s">
        <v>236</v>
      </c>
      <c r="I34" s="24" t="s">
        <v>236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84"/>
      <c r="C35" s="289" t="s">
        <v>36</v>
      </c>
      <c r="D35" s="26" t="s">
        <v>33</v>
      </c>
      <c r="E35" s="53">
        <v>33497</v>
      </c>
      <c r="F35" s="53">
        <v>51855</v>
      </c>
      <c r="G35" s="53">
        <v>58492</v>
      </c>
      <c r="H35" s="53">
        <v>57716</v>
      </c>
      <c r="I35" s="53">
        <v>56950</v>
      </c>
      <c r="J35" s="28">
        <f t="shared" si="4"/>
        <v>-1.3271883013375785E-2</v>
      </c>
      <c r="K35" s="27">
        <f t="shared" si="5"/>
        <v>-766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33497</v>
      </c>
      <c r="F36" s="54">
        <v>51855</v>
      </c>
      <c r="G36" s="54">
        <v>58492</v>
      </c>
      <c r="H36" s="54">
        <v>57716</v>
      </c>
      <c r="I36" s="54">
        <v>56950</v>
      </c>
      <c r="J36" s="30">
        <f t="shared" si="4"/>
        <v>-1.3271883013375785E-2</v>
      </c>
      <c r="K36" s="29">
        <f t="shared" si="5"/>
        <v>-766</v>
      </c>
      <c r="L36" s="31">
        <f>I36/$I$35</f>
        <v>1</v>
      </c>
    </row>
    <row r="37" spans="1:12" x14ac:dyDescent="0.25">
      <c r="B37" s="284"/>
      <c r="C37" s="291"/>
      <c r="D37" s="32" t="s">
        <v>35</v>
      </c>
      <c r="E37" s="33" t="e">
        <v>#VALUE!</v>
      </c>
      <c r="F37" s="33" t="e">
        <v>#VALUE!</v>
      </c>
      <c r="G37" s="33" t="e">
        <v>#VALUE!</v>
      </c>
      <c r="H37" s="33" t="e">
        <v>#VALUE!</v>
      </c>
      <c r="I37" s="33" t="e">
        <v>#VALUE!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84"/>
      <c r="C38" s="286" t="s">
        <v>22</v>
      </c>
      <c r="D38" s="15" t="s">
        <v>33</v>
      </c>
      <c r="E38" s="51">
        <v>83402</v>
      </c>
      <c r="F38" s="51">
        <v>137757</v>
      </c>
      <c r="G38" s="51">
        <v>148334</v>
      </c>
      <c r="H38" s="51">
        <v>152300</v>
      </c>
      <c r="I38" s="51">
        <v>152519</v>
      </c>
      <c r="J38" s="17">
        <f t="shared" si="4"/>
        <v>1.4379514116875658E-3</v>
      </c>
      <c r="K38" s="16">
        <f t="shared" si="5"/>
        <v>219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83402</v>
      </c>
      <c r="F39" s="52">
        <v>137757</v>
      </c>
      <c r="G39" s="52">
        <v>148334</v>
      </c>
      <c r="H39" s="52">
        <v>152300</v>
      </c>
      <c r="I39" s="52">
        <v>152519</v>
      </c>
      <c r="J39" s="21">
        <f t="shared" si="4"/>
        <v>1.4379514116875658E-3</v>
      </c>
      <c r="K39" s="20">
        <f t="shared" si="5"/>
        <v>219</v>
      </c>
      <c r="L39" s="22">
        <f>I39/$I$38</f>
        <v>1</v>
      </c>
    </row>
    <row r="40" spans="1:12" x14ac:dyDescent="0.25">
      <c r="B40" s="284"/>
      <c r="C40" s="288"/>
      <c r="D40" s="23" t="s">
        <v>35</v>
      </c>
      <c r="E40" s="24" t="s">
        <v>236</v>
      </c>
      <c r="F40" s="24" t="s">
        <v>236</v>
      </c>
      <c r="G40" s="24" t="s">
        <v>236</v>
      </c>
      <c r="H40" s="24" t="s">
        <v>236</v>
      </c>
      <c r="I40" s="24" t="s">
        <v>236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84"/>
      <c r="C41" s="289" t="s">
        <v>23</v>
      </c>
      <c r="D41" s="26" t="s">
        <v>33</v>
      </c>
      <c r="E41" s="55">
        <v>2.4937806482478173</v>
      </c>
      <c r="F41" s="55">
        <v>2.6756725259784404</v>
      </c>
      <c r="G41" s="55">
        <v>2.5505786061867015</v>
      </c>
      <c r="H41" s="55">
        <v>2.6538649194953647</v>
      </c>
      <c r="I41" s="55">
        <v>2.6953963064416366</v>
      </c>
      <c r="J41" s="36">
        <f t="shared" si="4"/>
        <v>1.5649397466005688E-2</v>
      </c>
      <c r="K41" s="37">
        <f t="shared" si="5"/>
        <v>4.1531386946271898E-2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2.4937806482478173</v>
      </c>
      <c r="F42" s="56">
        <f t="shared" si="6"/>
        <v>2.6756725259784404</v>
      </c>
      <c r="G42" s="56">
        <f t="shared" si="6"/>
        <v>2.5505786061867015</v>
      </c>
      <c r="H42" s="56">
        <f t="shared" si="6"/>
        <v>2.6538649194953647</v>
      </c>
      <c r="I42" s="56">
        <f t="shared" si="6"/>
        <v>2.6953963064416366</v>
      </c>
      <c r="J42" s="40">
        <f t="shared" si="4"/>
        <v>1.5649397466005688E-2</v>
      </c>
      <c r="K42" s="41">
        <f t="shared" si="5"/>
        <v>4.1531386946271898E-2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0.42945341263098274</v>
      </c>
      <c r="F44" s="59">
        <v>0.57741590694750078</v>
      </c>
      <c r="G44" s="59">
        <v>0.61259601883208059</v>
      </c>
      <c r="H44" s="59">
        <v>0.57002556319498765</v>
      </c>
      <c r="I44" s="59">
        <v>0.62089193755215866</v>
      </c>
      <c r="J44" s="59">
        <f t="shared" si="4"/>
        <v>8.9235251261479354E-2</v>
      </c>
      <c r="K44" s="45">
        <f>(I44-H44)*100</f>
        <v>5.0866374357171011</v>
      </c>
      <c r="L44" s="18"/>
    </row>
    <row r="45" spans="1:12" x14ac:dyDescent="0.25">
      <c r="B45" s="284"/>
      <c r="C45" s="293"/>
      <c r="D45" s="19" t="s">
        <v>34</v>
      </c>
      <c r="E45" s="60">
        <v>0.42945341263098274</v>
      </c>
      <c r="F45" s="60">
        <v>0.57741590694750078</v>
      </c>
      <c r="G45" s="60">
        <v>0.61259601883208059</v>
      </c>
      <c r="H45" s="60">
        <v>0.6183064169082243</v>
      </c>
      <c r="I45" s="60">
        <v>0.62089193755215866</v>
      </c>
      <c r="J45" s="60">
        <f t="shared" si="4"/>
        <v>4.1816170319934898E-3</v>
      </c>
      <c r="K45" s="46">
        <f>(I45-H45)*100</f>
        <v>0.25855206439343581</v>
      </c>
      <c r="L45" s="22"/>
    </row>
    <row r="46" spans="1:12" x14ac:dyDescent="0.25">
      <c r="B46" s="284"/>
      <c r="C46" s="294"/>
      <c r="D46" s="23" t="s">
        <v>35</v>
      </c>
      <c r="E46" s="61" t="s">
        <v>236</v>
      </c>
      <c r="F46" s="61" t="s">
        <v>236</v>
      </c>
      <c r="G46" s="61" t="s">
        <v>236</v>
      </c>
      <c r="H46" s="61" t="s">
        <v>236</v>
      </c>
      <c r="I46" s="61" t="s">
        <v>236</v>
      </c>
      <c r="J46" s="25" t="str">
        <f>IFERROR(I46/H46-1,"-")</f>
        <v>-</v>
      </c>
      <c r="K46" s="47" t="str">
        <f>IFERROR(I46-H46,"-")</f>
        <v>-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531.66666666666663</v>
      </c>
      <c r="F47" s="53">
        <v>653.5</v>
      </c>
      <c r="G47" s="53">
        <v>663.41666666666663</v>
      </c>
      <c r="H47" s="53">
        <v>729.08333333333337</v>
      </c>
      <c r="I47" s="53">
        <v>673</v>
      </c>
      <c r="J47" s="36">
        <f>I47/H47-1</f>
        <v>-7.6923076923076983E-2</v>
      </c>
      <c r="K47" s="27">
        <f>I47-H47</f>
        <v>-56.083333333333371</v>
      </c>
      <c r="L47" s="38">
        <f>I47/$I$22</f>
        <v>1</v>
      </c>
    </row>
    <row r="48" spans="1:12" x14ac:dyDescent="0.25">
      <c r="B48" s="284"/>
      <c r="C48" s="290"/>
      <c r="D48" s="4" t="s">
        <v>34</v>
      </c>
      <c r="E48" s="54">
        <v>531.66666666666663</v>
      </c>
      <c r="F48" s="54">
        <v>653.5</v>
      </c>
      <c r="G48" s="54">
        <v>663.41666666666663</v>
      </c>
      <c r="H48" s="54">
        <v>673</v>
      </c>
      <c r="I48" s="54">
        <v>673</v>
      </c>
      <c r="J48" s="40">
        <f>I48/H48-1</f>
        <v>0</v>
      </c>
      <c r="K48" s="29">
        <f>I48-H48</f>
        <v>0</v>
      </c>
      <c r="L48" s="42">
        <f>I48/$I$22</f>
        <v>1</v>
      </c>
    </row>
    <row r="49" spans="2:12" x14ac:dyDescent="0.25">
      <c r="B49" s="285"/>
      <c r="C49" s="291"/>
      <c r="D49" s="32" t="s">
        <v>35</v>
      </c>
      <c r="E49" s="33" t="e">
        <v>#REF!</v>
      </c>
      <c r="F49" s="33" t="e">
        <v>#REF!</v>
      </c>
      <c r="G49" s="33" t="e">
        <v>#REF!</v>
      </c>
      <c r="H49" s="33" t="e">
        <v>#REF!</v>
      </c>
      <c r="I49" s="33" t="e">
        <v>#REF!</v>
      </c>
      <c r="J49" s="34" t="str">
        <f>IFERROR(I49/H49-1,"-")</f>
        <v>-</v>
      </c>
      <c r="K49" s="33" t="str">
        <f>IFERROR(I49-H49,"-")</f>
        <v>-</v>
      </c>
      <c r="L49" s="34" t="str">
        <f>IFERROR(I49/I47,"-")</f>
        <v>-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33444</v>
      </c>
      <c r="F57" s="51">
        <v>51485</v>
      </c>
      <c r="G57" s="51">
        <v>58157</v>
      </c>
      <c r="H57" s="51">
        <v>57388</v>
      </c>
      <c r="I57" s="51">
        <v>56585</v>
      </c>
      <c r="J57" s="17">
        <f>I57/H57-1</f>
        <v>-1.3992472293859359E-2</v>
      </c>
      <c r="K57" s="16">
        <f>I57-H57</f>
        <v>-803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33444</v>
      </c>
      <c r="F58" s="52">
        <v>51485</v>
      </c>
      <c r="G58" s="52">
        <v>58157</v>
      </c>
      <c r="H58" s="52">
        <v>57388</v>
      </c>
      <c r="I58" s="52">
        <v>56585</v>
      </c>
      <c r="J58" s="21">
        <f>I58/H58-1</f>
        <v>-1.3992472293859359E-2</v>
      </c>
      <c r="K58" s="20">
        <f>I58-H58</f>
        <v>-803</v>
      </c>
      <c r="L58" s="21">
        <f>I58/$I$57</f>
        <v>1</v>
      </c>
    </row>
    <row r="59" spans="2:12" x14ac:dyDescent="0.25">
      <c r="B59" s="284"/>
      <c r="C59" s="288"/>
      <c r="D59" s="23" t="s">
        <v>35</v>
      </c>
      <c r="E59" s="24" t="s">
        <v>236</v>
      </c>
      <c r="F59" s="24" t="s">
        <v>236</v>
      </c>
      <c r="G59" s="24" t="s">
        <v>236</v>
      </c>
      <c r="H59" s="24" t="s">
        <v>236</v>
      </c>
      <c r="I59" s="24" t="s">
        <v>236</v>
      </c>
      <c r="J59" s="25" t="str">
        <f>IFERROR(I59/H59-1,"-")</f>
        <v>-</v>
      </c>
      <c r="K59" s="24" t="str">
        <f>IFERROR(I59-H59,"-")</f>
        <v>-</v>
      </c>
      <c r="L59" s="25" t="str">
        <f>IFERROR(I59/I57,"-")</f>
        <v>-</v>
      </c>
    </row>
    <row r="60" spans="2:12" x14ac:dyDescent="0.25">
      <c r="B60" s="284"/>
      <c r="C60" s="289" t="s">
        <v>36</v>
      </c>
      <c r="D60" s="26" t="s">
        <v>33</v>
      </c>
      <c r="E60" s="53">
        <v>33497</v>
      </c>
      <c r="F60" s="53">
        <v>51855</v>
      </c>
      <c r="G60" s="53">
        <v>58492</v>
      </c>
      <c r="H60" s="53">
        <v>57716</v>
      </c>
      <c r="I60" s="53">
        <v>56950</v>
      </c>
      <c r="J60" s="36">
        <f t="shared" ref="J60:J73" si="8">I60/H60-1</f>
        <v>-1.3271883013375785E-2</v>
      </c>
      <c r="K60" s="53">
        <f t="shared" ref="K60:K73" si="9">I60-H60</f>
        <v>-766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33497</v>
      </c>
      <c r="F61" s="54">
        <v>51855</v>
      </c>
      <c r="G61" s="54">
        <v>58492</v>
      </c>
      <c r="H61" s="54">
        <v>57716</v>
      </c>
      <c r="I61" s="54">
        <v>56950</v>
      </c>
      <c r="J61" s="40">
        <f t="shared" si="8"/>
        <v>-1.3271883013375785E-2</v>
      </c>
      <c r="K61" s="54">
        <f t="shared" si="9"/>
        <v>-766</v>
      </c>
      <c r="L61" s="40">
        <f>I61/$I$60</f>
        <v>1</v>
      </c>
    </row>
    <row r="62" spans="2:12" x14ac:dyDescent="0.25">
      <c r="B62" s="284"/>
      <c r="C62" s="291"/>
      <c r="D62" s="32" t="s">
        <v>35</v>
      </c>
      <c r="E62" s="33" t="s">
        <v>236</v>
      </c>
      <c r="F62" s="33" t="s">
        <v>236</v>
      </c>
      <c r="G62" s="33" t="s">
        <v>236</v>
      </c>
      <c r="H62" s="33" t="s">
        <v>236</v>
      </c>
      <c r="I62" s="33" t="s">
        <v>236</v>
      </c>
      <c r="J62" s="34" t="str">
        <f>IFERROR(I62/H62-1,"-")</f>
        <v>-</v>
      </c>
      <c r="K62" s="33" t="str">
        <f>IFERROR(I62-H62,"-")</f>
        <v>-</v>
      </c>
      <c r="L62" s="63" t="str">
        <f>IFERROR(I62/I60,"-")</f>
        <v>-</v>
      </c>
    </row>
    <row r="63" spans="2:12" x14ac:dyDescent="0.25">
      <c r="B63" s="284"/>
      <c r="C63" s="286" t="s">
        <v>22</v>
      </c>
      <c r="D63" s="15" t="s">
        <v>33</v>
      </c>
      <c r="E63" s="51">
        <v>83402</v>
      </c>
      <c r="F63" s="51">
        <v>137757</v>
      </c>
      <c r="G63" s="51">
        <v>148334</v>
      </c>
      <c r="H63" s="51">
        <v>152300</v>
      </c>
      <c r="I63" s="51">
        <v>152519</v>
      </c>
      <c r="J63" s="17">
        <f t="shared" si="8"/>
        <v>1.4379514116875658E-3</v>
      </c>
      <c r="K63" s="16">
        <f t="shared" si="9"/>
        <v>219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83402</v>
      </c>
      <c r="F64" s="52">
        <v>137757</v>
      </c>
      <c r="G64" s="52">
        <v>148334</v>
      </c>
      <c r="H64" s="52">
        <v>152300</v>
      </c>
      <c r="I64" s="52">
        <v>152519</v>
      </c>
      <c r="J64" s="21">
        <f t="shared" si="8"/>
        <v>1.4379514116875658E-3</v>
      </c>
      <c r="K64" s="20">
        <f t="shared" si="9"/>
        <v>219</v>
      </c>
      <c r="L64" s="21">
        <f t="shared" ref="L64" si="10">I64/$I$63</f>
        <v>1</v>
      </c>
    </row>
    <row r="65" spans="2:12" x14ac:dyDescent="0.25">
      <c r="B65" s="284"/>
      <c r="C65" s="288"/>
      <c r="D65" s="23" t="s">
        <v>35</v>
      </c>
      <c r="E65" s="24" t="s">
        <v>236</v>
      </c>
      <c r="F65" s="24" t="s">
        <v>236</v>
      </c>
      <c r="G65" s="24" t="s">
        <v>236</v>
      </c>
      <c r="H65" s="24" t="s">
        <v>236</v>
      </c>
      <c r="I65" s="24" t="s">
        <v>236</v>
      </c>
      <c r="J65" s="25" t="str">
        <f>IFERROR(I65/H65-1,"-")</f>
        <v>-</v>
      </c>
      <c r="K65" s="24" t="str">
        <f>IFERROR(I65-H65,"-")</f>
        <v>-</v>
      </c>
      <c r="L65" s="25" t="str">
        <f>IFERROR(I65/I63,"-")</f>
        <v>-</v>
      </c>
    </row>
    <row r="66" spans="2:12" x14ac:dyDescent="0.25">
      <c r="B66" s="284"/>
      <c r="C66" s="289" t="s">
        <v>23</v>
      </c>
      <c r="D66" s="26" t="s">
        <v>33</v>
      </c>
      <c r="E66" s="55">
        <v>2.4937806482478173</v>
      </c>
      <c r="F66" s="55">
        <v>2.6756725259784404</v>
      </c>
      <c r="G66" s="55">
        <v>2.5505786061867015</v>
      </c>
      <c r="H66" s="55">
        <v>2.6538649194953647</v>
      </c>
      <c r="I66" s="55">
        <v>2.6953963064416366</v>
      </c>
      <c r="J66" s="36">
        <f t="shared" si="8"/>
        <v>1.5649397466005688E-2</v>
      </c>
      <c r="K66" s="37">
        <f t="shared" si="9"/>
        <v>4.1531386946271898E-2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2.4937806482478173</v>
      </c>
      <c r="F67" s="56">
        <f t="shared" si="11"/>
        <v>2.6756725259784404</v>
      </c>
      <c r="G67" s="56">
        <f t="shared" si="11"/>
        <v>2.5505786061867015</v>
      </c>
      <c r="H67" s="56">
        <f t="shared" si="11"/>
        <v>2.6538649194953647</v>
      </c>
      <c r="I67" s="56">
        <f t="shared" si="11"/>
        <v>2.6953963064416366</v>
      </c>
      <c r="J67" s="40">
        <f t="shared" si="8"/>
        <v>1.5649397466005688E-2</v>
      </c>
      <c r="K67" s="41">
        <f t="shared" si="9"/>
        <v>4.1531386946271898E-2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0.42945341263098274</v>
      </c>
      <c r="F69" s="59">
        <v>0.57741590694750078</v>
      </c>
      <c r="G69" s="59">
        <v>0.61259601883208059</v>
      </c>
      <c r="H69" s="59">
        <v>0.57002556319498765</v>
      </c>
      <c r="I69" s="59">
        <v>0.62089193755215866</v>
      </c>
      <c r="J69" s="59">
        <f t="shared" si="8"/>
        <v>8.9235251261479354E-2</v>
      </c>
      <c r="K69" s="45">
        <f t="shared" si="9"/>
        <v>5.0866374357171007E-2</v>
      </c>
      <c r="L69" s="17"/>
    </row>
    <row r="70" spans="2:12" x14ac:dyDescent="0.25">
      <c r="B70" s="284"/>
      <c r="C70" s="293"/>
      <c r="D70" s="19" t="s">
        <v>34</v>
      </c>
      <c r="E70" s="60">
        <v>0.42945341263098274</v>
      </c>
      <c r="F70" s="60">
        <v>0.57741590694750078</v>
      </c>
      <c r="G70" s="60">
        <v>0.61259601883208059</v>
      </c>
      <c r="H70" s="60">
        <v>0.6183064169082243</v>
      </c>
      <c r="I70" s="60">
        <v>0.62089193755215866</v>
      </c>
      <c r="J70" s="60">
        <f t="shared" si="8"/>
        <v>4.1816170319934898E-3</v>
      </c>
      <c r="K70" s="46">
        <f t="shared" si="9"/>
        <v>2.5855206439343581E-3</v>
      </c>
      <c r="L70" s="21"/>
    </row>
    <row r="71" spans="2:12" x14ac:dyDescent="0.25">
      <c r="B71" s="284"/>
      <c r="C71" s="294"/>
      <c r="D71" s="23" t="s">
        <v>35</v>
      </c>
      <c r="E71" s="61" t="s">
        <v>236</v>
      </c>
      <c r="F71" s="61" t="s">
        <v>236</v>
      </c>
      <c r="G71" s="61" t="s">
        <v>236</v>
      </c>
      <c r="H71" s="61" t="s">
        <v>236</v>
      </c>
      <c r="I71" s="61" t="s">
        <v>236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532</v>
      </c>
      <c r="F72" s="53">
        <v>654</v>
      </c>
      <c r="G72" s="53">
        <v>663</v>
      </c>
      <c r="H72" s="53">
        <v>729</v>
      </c>
      <c r="I72" s="53">
        <v>673</v>
      </c>
      <c r="J72" s="36">
        <f t="shared" si="8"/>
        <v>-7.6817558299039801E-2</v>
      </c>
      <c r="K72" s="27">
        <f t="shared" si="9"/>
        <v>-56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532</v>
      </c>
      <c r="F73" s="54">
        <v>654</v>
      </c>
      <c r="G73" s="54">
        <v>663</v>
      </c>
      <c r="H73" s="54">
        <v>729</v>
      </c>
      <c r="I73" s="54">
        <v>673</v>
      </c>
      <c r="J73" s="40">
        <f t="shared" si="8"/>
        <v>-7.6817558299039801E-2</v>
      </c>
      <c r="K73" s="29">
        <f t="shared" si="9"/>
        <v>-56</v>
      </c>
      <c r="L73" s="40">
        <f t="shared" ref="L73" si="13">I73/$I$72</f>
        <v>1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4162-15A2-41AC-8E30-4506E0BB8DBB}">
  <sheetPr>
    <tabColor rgb="FFFFC00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0AB-B916-48E6-8363-7AB9A57145DF}">
  <sheetPr>
    <tabColor rgb="FFFFC000"/>
  </sheetPr>
  <dimension ref="A1:V164"/>
  <sheetViews>
    <sheetView showGridLines="0" topLeftCell="A1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276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52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4794</v>
      </c>
      <c r="M10" s="178">
        <v>5361</v>
      </c>
      <c r="N10" s="178">
        <v>4792</v>
      </c>
      <c r="O10" s="178">
        <v>5436</v>
      </c>
      <c r="P10" s="178">
        <v>5469</v>
      </c>
      <c r="Q10" s="179">
        <f t="shared" ref="Q10:Q22" si="2">IFERROR(P10/O10-1,"-")</f>
        <v>6.070640176600417E-3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3022</v>
      </c>
      <c r="M11" s="162">
        <v>3424</v>
      </c>
      <c r="N11" s="162">
        <v>2617</v>
      </c>
      <c r="O11" s="162">
        <v>3274</v>
      </c>
      <c r="P11" s="162">
        <v>3366</v>
      </c>
      <c r="Q11" s="163">
        <f t="shared" si="2"/>
        <v>2.8100183262064649E-2</v>
      </c>
      <c r="R11" s="163">
        <f t="shared" si="3"/>
        <v>0.61546900713110253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1498</v>
      </c>
      <c r="M12" s="166">
        <v>1825</v>
      </c>
      <c r="N12" s="166">
        <v>1173</v>
      </c>
      <c r="O12" s="166">
        <v>1487</v>
      </c>
      <c r="P12" s="166">
        <v>1803</v>
      </c>
      <c r="Q12" s="167">
        <f t="shared" si="2"/>
        <v>0.21250840618695355</v>
      </c>
      <c r="R12" s="167">
        <f t="shared" si="3"/>
        <v>0.32967635765222159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1524</v>
      </c>
      <c r="M13" s="166">
        <v>1599</v>
      </c>
      <c r="N13" s="166">
        <v>1444</v>
      </c>
      <c r="O13" s="166">
        <v>1787</v>
      </c>
      <c r="P13" s="166">
        <v>1563</v>
      </c>
      <c r="Q13" s="167">
        <f t="shared" si="2"/>
        <v>-0.12534974818130951</v>
      </c>
      <c r="R13" s="167">
        <f>P13/P$10</f>
        <v>0.28579264947888094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1772</v>
      </c>
      <c r="M14" s="162">
        <v>1937</v>
      </c>
      <c r="N14" s="162">
        <v>2175</v>
      </c>
      <c r="O14" s="162">
        <v>2162</v>
      </c>
      <c r="P14" s="162">
        <v>2103</v>
      </c>
      <c r="Q14" s="163">
        <f t="shared" si="2"/>
        <v>-2.7289546716003699E-2</v>
      </c>
      <c r="R14" s="163">
        <f t="shared" si="3"/>
        <v>0.38453099286889741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197</v>
      </c>
      <c r="M15" s="166">
        <v>318</v>
      </c>
      <c r="N15" s="166">
        <v>352</v>
      </c>
      <c r="O15" s="166">
        <v>296</v>
      </c>
      <c r="P15" s="166">
        <v>288</v>
      </c>
      <c r="Q15" s="167">
        <f t="shared" si="2"/>
        <v>-2.7027027027026973E-2</v>
      </c>
      <c r="R15" s="167">
        <f t="shared" si="3"/>
        <v>5.2660449808008776E-2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406</v>
      </c>
      <c r="M16" s="166">
        <v>412</v>
      </c>
      <c r="N16" s="166">
        <v>481</v>
      </c>
      <c r="O16" s="166">
        <v>512</v>
      </c>
      <c r="P16" s="166">
        <v>464</v>
      </c>
      <c r="Q16" s="167">
        <f t="shared" si="2"/>
        <v>-9.375E-2</v>
      </c>
      <c r="R16" s="167">
        <f t="shared" si="3"/>
        <v>8.4841835801791915E-2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371</v>
      </c>
      <c r="M17" s="166">
        <v>358</v>
      </c>
      <c r="N17" s="166">
        <v>313</v>
      </c>
      <c r="O17" s="166">
        <v>299</v>
      </c>
      <c r="P17" s="166">
        <v>355</v>
      </c>
      <c r="Q17" s="167">
        <f t="shared" si="2"/>
        <v>0.18729096989966565</v>
      </c>
      <c r="R17" s="167">
        <f t="shared" si="3"/>
        <v>6.4911318339733043E-2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111</v>
      </c>
      <c r="M18" s="166">
        <v>126</v>
      </c>
      <c r="N18" s="166">
        <v>117</v>
      </c>
      <c r="O18" s="166">
        <v>83</v>
      </c>
      <c r="P18" s="166">
        <v>92</v>
      </c>
      <c r="Q18" s="167">
        <f t="shared" si="2"/>
        <v>0.10843373493975905</v>
      </c>
      <c r="R18" s="167">
        <f t="shared" si="3"/>
        <v>1.6822088133113915E-2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75</v>
      </c>
      <c r="M19" s="166">
        <v>53</v>
      </c>
      <c r="N19" s="166">
        <v>82</v>
      </c>
      <c r="O19" s="166">
        <v>143</v>
      </c>
      <c r="P19" s="166">
        <v>99</v>
      </c>
      <c r="Q19" s="167">
        <f t="shared" si="2"/>
        <v>-0.30769230769230771</v>
      </c>
      <c r="R19" s="167">
        <f t="shared" si="3"/>
        <v>1.8102029621503018E-2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33</v>
      </c>
      <c r="M20" s="166">
        <v>24</v>
      </c>
      <c r="N20" s="166">
        <v>18</v>
      </c>
      <c r="O20" s="166">
        <v>4</v>
      </c>
      <c r="P20" s="166">
        <v>10</v>
      </c>
      <c r="Q20" s="167">
        <f t="shared" si="2"/>
        <v>1.5</v>
      </c>
      <c r="R20" s="167">
        <f t="shared" si="3"/>
        <v>1.8284878405558603E-3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17</v>
      </c>
      <c r="M21" s="166">
        <v>35</v>
      </c>
      <c r="N21" s="166">
        <v>36</v>
      </c>
      <c r="O21" s="166">
        <v>42</v>
      </c>
      <c r="P21" s="166">
        <v>8</v>
      </c>
      <c r="Q21" s="167">
        <f t="shared" si="2"/>
        <v>-0.80952380952380953</v>
      </c>
      <c r="R21" s="167">
        <f t="shared" si="3"/>
        <v>1.4627902724446882E-3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562</v>
      </c>
      <c r="M22" s="171">
        <f>M14-SUM(M15:M21)</f>
        <v>611</v>
      </c>
      <c r="N22" s="171">
        <f>N14-SUM(N15:N21)</f>
        <v>776</v>
      </c>
      <c r="O22" s="171">
        <f>O14-SUM(O15:O21)</f>
        <v>783</v>
      </c>
      <c r="P22" s="171">
        <f>P14-SUM(P15:P21)</f>
        <v>787</v>
      </c>
      <c r="Q22" s="172">
        <f t="shared" si="2"/>
        <v>5.1085568326947328E-3</v>
      </c>
      <c r="R22" s="172">
        <f t="shared" si="3"/>
        <v>0.1439019930517462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5352-77E6-4974-8B27-D8B443CAB440}">
  <sheetPr>
    <tabColor rgb="FFFFC000"/>
    <pageSetUpPr fitToPage="1"/>
  </sheetPr>
  <dimension ref="A1:X16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276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4" t="s">
        <v>273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52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23723</v>
      </c>
      <c r="Q9" s="178">
        <v>34780</v>
      </c>
      <c r="R9" s="178">
        <v>53822</v>
      </c>
      <c r="S9" s="178">
        <v>60906</v>
      </c>
      <c r="T9" s="178">
        <v>60178</v>
      </c>
      <c r="U9" s="178">
        <v>59478</v>
      </c>
      <c r="V9" s="179">
        <f>IFERROR(U9/T9-1,"-")</f>
        <v>-1.1632157931469989E-2</v>
      </c>
      <c r="W9" s="178">
        <f>U9-T9</f>
        <v>-700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15260</v>
      </c>
      <c r="Q10" s="162">
        <v>22124</v>
      </c>
      <c r="R10" s="162">
        <v>34543</v>
      </c>
      <c r="S10" s="162">
        <v>38696</v>
      </c>
      <c r="T10" s="162">
        <v>36730</v>
      </c>
      <c r="U10" s="162">
        <v>36670</v>
      </c>
      <c r="V10" s="180">
        <f>IFERROR(U10/T10-1,"-")</f>
        <v>-1.6335420637081377E-3</v>
      </c>
      <c r="W10" s="161">
        <f t="shared" ref="W10:W20" si="3">U10-T10</f>
        <v>-60</v>
      </c>
      <c r="X10" s="163">
        <f t="shared" si="2"/>
        <v>0.61653048185883852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8252</v>
      </c>
      <c r="Q11" s="166">
        <v>11116</v>
      </c>
      <c r="R11" s="166">
        <v>16275</v>
      </c>
      <c r="S11" s="166">
        <v>12241</v>
      </c>
      <c r="T11" s="166">
        <v>12042</v>
      </c>
      <c r="U11" s="166">
        <v>14077</v>
      </c>
      <c r="V11" s="181">
        <f>IFERROR(U11/T11-1,"-")</f>
        <v>0.1689918618169739</v>
      </c>
      <c r="W11" s="165">
        <f t="shared" si="3"/>
        <v>2035</v>
      </c>
      <c r="X11" s="167">
        <f t="shared" si="2"/>
        <v>0.23667574565385521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7008</v>
      </c>
      <c r="Q12" s="166">
        <v>11008</v>
      </c>
      <c r="R12" s="166">
        <v>18268</v>
      </c>
      <c r="S12" s="166">
        <v>26455</v>
      </c>
      <c r="T12" s="166">
        <v>24688</v>
      </c>
      <c r="U12" s="166">
        <v>22593</v>
      </c>
      <c r="V12" s="181">
        <f>IFERROR(U12/T12-1,"-")</f>
        <v>-8.4859040829552868E-2</v>
      </c>
      <c r="W12" s="165">
        <f t="shared" si="3"/>
        <v>-2095</v>
      </c>
      <c r="X12" s="167">
        <f t="shared" si="2"/>
        <v>0.37985473620498333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8463</v>
      </c>
      <c r="Q13" s="162">
        <v>12656</v>
      </c>
      <c r="R13" s="162">
        <v>19279</v>
      </c>
      <c r="S13" s="162">
        <v>22210</v>
      </c>
      <c r="T13" s="162">
        <v>23448</v>
      </c>
      <c r="U13" s="162">
        <v>22808</v>
      </c>
      <c r="V13" s="180">
        <f>IFERROR(U13/T13-1,"-")</f>
        <v>-2.7294438758103001E-2</v>
      </c>
      <c r="W13" s="161">
        <f t="shared" si="3"/>
        <v>-640</v>
      </c>
      <c r="X13" s="163">
        <f t="shared" si="2"/>
        <v>0.38346951814116143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1373</v>
      </c>
      <c r="Q14" s="166">
        <v>1001</v>
      </c>
      <c r="R14" s="166">
        <v>2638</v>
      </c>
      <c r="S14" s="166">
        <v>3128</v>
      </c>
      <c r="T14" s="166">
        <v>3308</v>
      </c>
      <c r="U14" s="166">
        <v>2774</v>
      </c>
      <c r="V14" s="181">
        <f t="shared" ref="V14:V21" si="5">IFERROR(U14/T14-1,"-")</f>
        <v>-0.16142684401451024</v>
      </c>
      <c r="W14" s="165">
        <f t="shared" si="3"/>
        <v>-534</v>
      </c>
      <c r="X14" s="167">
        <f t="shared" si="2"/>
        <v>4.6639093446316282E-2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1673</v>
      </c>
      <c r="Q15" s="166">
        <v>2803</v>
      </c>
      <c r="R15" s="166">
        <v>4064</v>
      </c>
      <c r="S15" s="166">
        <v>4429</v>
      </c>
      <c r="T15" s="166">
        <v>4895</v>
      </c>
      <c r="U15" s="166">
        <v>4616</v>
      </c>
      <c r="V15" s="181">
        <f t="shared" si="5"/>
        <v>-5.6996935648621072E-2</v>
      </c>
      <c r="W15" s="165">
        <f t="shared" si="3"/>
        <v>-279</v>
      </c>
      <c r="X15" s="167">
        <f t="shared" si="2"/>
        <v>7.7608527522781537E-2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1976</v>
      </c>
      <c r="Q16" s="166">
        <v>3669</v>
      </c>
      <c r="R16" s="166">
        <v>3550</v>
      </c>
      <c r="S16" s="166">
        <v>4014</v>
      </c>
      <c r="T16" s="166">
        <v>3859</v>
      </c>
      <c r="U16" s="166">
        <v>3841</v>
      </c>
      <c r="V16" s="181">
        <f t="shared" si="5"/>
        <v>-4.6644208344130966E-3</v>
      </c>
      <c r="W16" s="165">
        <f t="shared" si="3"/>
        <v>-18</v>
      </c>
      <c r="X16" s="167">
        <f t="shared" si="2"/>
        <v>6.4578499613302393E-2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335</v>
      </c>
      <c r="Q17" s="166">
        <v>459</v>
      </c>
      <c r="R17" s="166">
        <v>1303</v>
      </c>
      <c r="S17" s="166">
        <v>1030</v>
      </c>
      <c r="T17" s="166">
        <v>1034</v>
      </c>
      <c r="U17" s="166">
        <v>957</v>
      </c>
      <c r="V17" s="181">
        <f t="shared" si="5"/>
        <v>-7.4468085106383031E-2</v>
      </c>
      <c r="W17" s="165">
        <f t="shared" si="3"/>
        <v>-77</v>
      </c>
      <c r="X17" s="167">
        <f t="shared" si="2"/>
        <v>1.6089982850801977E-2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/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338</v>
      </c>
      <c r="Q18" s="166">
        <v>539</v>
      </c>
      <c r="R18" s="166">
        <v>726</v>
      </c>
      <c r="S18" s="166">
        <v>692</v>
      </c>
      <c r="T18" s="166">
        <v>954</v>
      </c>
      <c r="U18" s="166">
        <v>909</v>
      </c>
      <c r="V18" s="181">
        <f t="shared" si="5"/>
        <v>-4.7169811320754707E-2</v>
      </c>
      <c r="W18" s="165">
        <f t="shared" si="3"/>
        <v>-45</v>
      </c>
      <c r="X18" s="167">
        <f t="shared" si="2"/>
        <v>1.5282961767376172E-2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133</v>
      </c>
      <c r="Q19" s="166">
        <v>106</v>
      </c>
      <c r="R19" s="166">
        <v>276</v>
      </c>
      <c r="S19" s="166">
        <v>157</v>
      </c>
      <c r="T19" s="166">
        <v>244</v>
      </c>
      <c r="U19" s="166">
        <v>189</v>
      </c>
      <c r="V19" s="181">
        <f t="shared" si="5"/>
        <v>-0.22540983606557374</v>
      </c>
      <c r="W19" s="165">
        <f t="shared" si="3"/>
        <v>-55</v>
      </c>
      <c r="X19" s="167">
        <f t="shared" si="2"/>
        <v>3.1776455159891054E-3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96</v>
      </c>
      <c r="Q20" s="166">
        <v>102</v>
      </c>
      <c r="R20" s="166">
        <v>170</v>
      </c>
      <c r="S20" s="166">
        <v>287</v>
      </c>
      <c r="T20" s="166">
        <v>442</v>
      </c>
      <c r="U20" s="166">
        <v>250</v>
      </c>
      <c r="V20" s="181">
        <f t="shared" si="5"/>
        <v>-0.43438914027149322</v>
      </c>
      <c r="W20" s="165">
        <f t="shared" si="3"/>
        <v>-192</v>
      </c>
      <c r="X20" s="167">
        <f t="shared" si="2"/>
        <v>4.203234809509398E-3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2539</v>
      </c>
      <c r="Q21" s="171">
        <f t="shared" si="8"/>
        <v>3977</v>
      </c>
      <c r="R21" s="171">
        <f t="shared" si="8"/>
        <v>6552</v>
      </c>
      <c r="S21" s="171">
        <f t="shared" si="8"/>
        <v>8473</v>
      </c>
      <c r="T21" s="171">
        <f t="shared" si="8"/>
        <v>8712</v>
      </c>
      <c r="U21" s="171">
        <f t="shared" si="8"/>
        <v>9272</v>
      </c>
      <c r="V21" s="182">
        <f t="shared" si="5"/>
        <v>6.4279155188246007E-2</v>
      </c>
      <c r="W21" s="170">
        <f>U21-T21</f>
        <v>560</v>
      </c>
      <c r="X21" s="172">
        <f t="shared" si="2"/>
        <v>0.15588957261508457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26EA-3B4C-4F5F-B89C-13A2AA0FEB46}">
  <sheetPr>
    <tabColor rgb="FFFFC000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52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56230</v>
      </c>
      <c r="P8" s="159">
        <v>24525</v>
      </c>
      <c r="Q8" s="159">
        <v>33497</v>
      </c>
      <c r="R8" s="159">
        <v>51855</v>
      </c>
      <c r="S8" s="159">
        <v>58492</v>
      </c>
      <c r="T8" s="159">
        <v>57716</v>
      </c>
      <c r="U8" s="160">
        <f>IFERROR(T8/S8-1,"-")</f>
        <v>-1.3266771524310994E-2</v>
      </c>
      <c r="V8" s="159">
        <f>T8-S8</f>
        <v>-776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37202</v>
      </c>
      <c r="P9" s="162">
        <v>16099</v>
      </c>
      <c r="Q9" s="162">
        <v>21736</v>
      </c>
      <c r="R9" s="162">
        <v>33927</v>
      </c>
      <c r="S9" s="162">
        <v>37822</v>
      </c>
      <c r="T9" s="162">
        <v>35882</v>
      </c>
      <c r="U9" s="163">
        <f>IFERROR(T9/S9-1,"-")</f>
        <v>-5.1292898313151092E-2</v>
      </c>
      <c r="V9" s="162">
        <f t="shared" ref="V9:V19" si="1">T9-S9</f>
        <v>-1940</v>
      </c>
      <c r="W9" s="163">
        <f>T9/T$8</f>
        <v>0.62169935546468913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19167</v>
      </c>
      <c r="P10" s="166">
        <v>8718</v>
      </c>
      <c r="Q10" s="166">
        <v>11001</v>
      </c>
      <c r="R10" s="166">
        <v>16313</v>
      </c>
      <c r="S10" s="166">
        <v>12040</v>
      </c>
      <c r="T10" s="166">
        <v>11879</v>
      </c>
      <c r="U10" s="167">
        <f>IFERROR(T10/S10-1,"-")</f>
        <v>-1.3372093023255816E-2</v>
      </c>
      <c r="V10" s="166">
        <f t="shared" si="1"/>
        <v>-161</v>
      </c>
      <c r="W10" s="167">
        <f>T10/T$8</f>
        <v>0.20581814401552428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18035</v>
      </c>
      <c r="P11" s="166">
        <v>7381</v>
      </c>
      <c r="Q11" s="166">
        <v>10735</v>
      </c>
      <c r="R11" s="166">
        <v>17614</v>
      </c>
      <c r="S11" s="166">
        <v>25782</v>
      </c>
      <c r="T11" s="166">
        <v>24003</v>
      </c>
      <c r="U11" s="167">
        <f>IFERROR(T11/S11-1,"-")</f>
        <v>-6.9001629043518697E-2</v>
      </c>
      <c r="V11" s="166">
        <f t="shared" si="1"/>
        <v>-1779</v>
      </c>
      <c r="W11" s="167">
        <f>T11/T$8</f>
        <v>0.4158812114491649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19028</v>
      </c>
      <c r="P12" s="162">
        <v>8426</v>
      </c>
      <c r="Q12" s="162">
        <v>11761</v>
      </c>
      <c r="R12" s="162">
        <v>17928</v>
      </c>
      <c r="S12" s="162">
        <v>20670</v>
      </c>
      <c r="T12" s="162">
        <v>21834</v>
      </c>
      <c r="U12" s="163">
        <f>IFERROR(T12/S12-1,"-")</f>
        <v>5.6313497822931824E-2</v>
      </c>
      <c r="V12" s="162">
        <f t="shared" si="1"/>
        <v>1164</v>
      </c>
      <c r="W12" s="163">
        <f>T12/T$8</f>
        <v>0.37830064453531081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2444</v>
      </c>
      <c r="P13" s="166">
        <v>1322</v>
      </c>
      <c r="Q13" s="166">
        <v>921</v>
      </c>
      <c r="R13" s="166">
        <v>2452</v>
      </c>
      <c r="S13" s="166">
        <v>2854</v>
      </c>
      <c r="T13" s="166">
        <v>3049</v>
      </c>
      <c r="U13" s="167">
        <f t="shared" ref="U13:U20" si="3">IFERROR(T13/S13-1,"-")</f>
        <v>6.8325157673440717E-2</v>
      </c>
      <c r="V13" s="166">
        <f t="shared" si="1"/>
        <v>195</v>
      </c>
      <c r="W13" s="167">
        <f t="shared" ref="W13:W20" si="4">T13/T$8</f>
        <v>5.2827638783006448E-2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4049</v>
      </c>
      <c r="P14" s="166">
        <v>1580</v>
      </c>
      <c r="Q14" s="166">
        <v>2403</v>
      </c>
      <c r="R14" s="166">
        <v>3583</v>
      </c>
      <c r="S14" s="166">
        <v>3895</v>
      </c>
      <c r="T14" s="166">
        <v>4329</v>
      </c>
      <c r="U14" s="167">
        <f t="shared" si="3"/>
        <v>0.11142490372272151</v>
      </c>
      <c r="V14" s="166">
        <f t="shared" si="1"/>
        <v>434</v>
      </c>
      <c r="W14" s="167">
        <f t="shared" si="4"/>
        <v>7.5005197865409934E-2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3873</v>
      </c>
      <c r="P15" s="166">
        <v>1996</v>
      </c>
      <c r="Q15" s="166">
        <v>3569</v>
      </c>
      <c r="R15" s="166">
        <v>3436</v>
      </c>
      <c r="S15" s="166">
        <v>3896</v>
      </c>
      <c r="T15" s="166">
        <v>3724</v>
      </c>
      <c r="U15" s="167">
        <f t="shared" si="3"/>
        <v>-4.4147843942505149E-2</v>
      </c>
      <c r="V15" s="166">
        <f t="shared" si="1"/>
        <v>-172</v>
      </c>
      <c r="W15" s="167">
        <f t="shared" si="4"/>
        <v>6.4522835955367661E-2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707</v>
      </c>
      <c r="P16" s="166">
        <v>327</v>
      </c>
      <c r="Q16" s="166">
        <v>432</v>
      </c>
      <c r="R16" s="166">
        <v>1179</v>
      </c>
      <c r="S16" s="166">
        <v>952</v>
      </c>
      <c r="T16" s="166">
        <v>948</v>
      </c>
      <c r="U16" s="167">
        <f t="shared" si="3"/>
        <v>-4.2016806722688926E-3</v>
      </c>
      <c r="V16" s="166">
        <f t="shared" si="1"/>
        <v>-4</v>
      </c>
      <c r="W16" s="167">
        <f t="shared" si="4"/>
        <v>1.6425254695405088E-2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526</v>
      </c>
      <c r="P17" s="166">
        <v>354</v>
      </c>
      <c r="Q17" s="166">
        <v>507</v>
      </c>
      <c r="R17" s="166">
        <v>697</v>
      </c>
      <c r="S17" s="166">
        <v>659</v>
      </c>
      <c r="T17" s="166">
        <v>908</v>
      </c>
      <c r="U17" s="167">
        <f t="shared" si="3"/>
        <v>0.37784522003034904</v>
      </c>
      <c r="V17" s="166">
        <f t="shared" si="1"/>
        <v>249</v>
      </c>
      <c r="W17" s="167">
        <f t="shared" si="4"/>
        <v>1.5732205974079979E-2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/>
      <c r="K18" s="167">
        <f t="shared" ref="K18:K20" si="5">H18/H$8</f>
        <v>1.1726023488964659E-2</v>
      </c>
      <c r="L18" s="81"/>
      <c r="N18" s="165" t="s">
        <v>131</v>
      </c>
      <c r="O18" s="166">
        <v>167</v>
      </c>
      <c r="P18" s="166">
        <v>129</v>
      </c>
      <c r="Q18" s="166">
        <v>105</v>
      </c>
      <c r="R18" s="166">
        <v>270</v>
      </c>
      <c r="S18" s="166">
        <v>156</v>
      </c>
      <c r="T18" s="166">
        <v>238</v>
      </c>
      <c r="U18" s="167">
        <f t="shared" si="3"/>
        <v>0.52564102564102555</v>
      </c>
      <c r="V18" s="166">
        <f t="shared" si="1"/>
        <v>82</v>
      </c>
      <c r="W18" s="167">
        <f t="shared" si="4"/>
        <v>4.1236398918843998E-3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273</v>
      </c>
      <c r="P19" s="166">
        <v>96</v>
      </c>
      <c r="Q19" s="166">
        <v>96</v>
      </c>
      <c r="R19" s="166">
        <v>168</v>
      </c>
      <c r="S19" s="166">
        <v>270</v>
      </c>
      <c r="T19" s="166">
        <v>384</v>
      </c>
      <c r="U19" s="167">
        <f t="shared" si="3"/>
        <v>0.42222222222222228</v>
      </c>
      <c r="V19" s="166">
        <f t="shared" si="1"/>
        <v>114</v>
      </c>
      <c r="W19" s="167">
        <f t="shared" si="4"/>
        <v>6.653267724721048E-3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6989</v>
      </c>
      <c r="P20" s="171">
        <f t="shared" si="7"/>
        <v>2622</v>
      </c>
      <c r="Q20" s="171">
        <f t="shared" si="7"/>
        <v>3728</v>
      </c>
      <c r="R20" s="171">
        <f t="shared" si="7"/>
        <v>6143</v>
      </c>
      <c r="S20" s="171">
        <f t="shared" si="7"/>
        <v>7988</v>
      </c>
      <c r="T20" s="171">
        <f t="shared" si="7"/>
        <v>8254</v>
      </c>
      <c r="U20" s="172">
        <f t="shared" si="3"/>
        <v>3.3299949924887384E-2</v>
      </c>
      <c r="V20" s="171">
        <f>T20-S20</f>
        <v>266</v>
      </c>
      <c r="W20" s="172">
        <f t="shared" si="4"/>
        <v>0.14301060364543627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CCC3-C262-45E1-A60C-22D8D50D50ED}">
  <sheetPr>
    <tabColor rgb="FFFFC000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57716</v>
      </c>
      <c r="D8" s="121">
        <f t="shared" ref="D8:D10" si="0">C8/C9-1</f>
        <v>-1.3266771524310994E-2</v>
      </c>
    </row>
    <row r="9" spans="1:5" x14ac:dyDescent="0.25">
      <c r="A9" s="1"/>
      <c r="B9" s="119">
        <v>2023</v>
      </c>
      <c r="C9" s="120">
        <v>58492</v>
      </c>
      <c r="D9" s="121">
        <f t="shared" si="0"/>
        <v>0.127991514800887</v>
      </c>
    </row>
    <row r="10" spans="1:5" x14ac:dyDescent="0.25">
      <c r="A10" s="1"/>
      <c r="B10" s="119">
        <v>2022</v>
      </c>
      <c r="C10" s="120">
        <v>51855</v>
      </c>
      <c r="D10" s="121">
        <f t="shared" si="0"/>
        <v>0.54804907902200206</v>
      </c>
      <c r="E10" s="81">
        <f>C8/C17-1</f>
        <v>0.38474088291746633</v>
      </c>
    </row>
    <row r="11" spans="1:5" x14ac:dyDescent="0.25">
      <c r="A11" s="1"/>
      <c r="B11" s="119">
        <v>2021</v>
      </c>
      <c r="C11" s="120">
        <v>33497</v>
      </c>
      <c r="D11" s="121">
        <f>C11/C12-1</f>
        <v>0.36583078491335375</v>
      </c>
    </row>
    <row r="12" spans="1:5" x14ac:dyDescent="0.25">
      <c r="A12" s="1" t="s">
        <v>75</v>
      </c>
      <c r="B12" s="119">
        <v>2020</v>
      </c>
      <c r="C12" s="120">
        <v>24525</v>
      </c>
      <c r="D12" s="121">
        <f t="shared" ref="D12:D21" si="1">C12/C13-1</f>
        <v>-0.56384492263916064</v>
      </c>
    </row>
    <row r="13" spans="1:5" x14ac:dyDescent="0.25">
      <c r="A13" s="1" t="s">
        <v>77</v>
      </c>
      <c r="B13" s="119">
        <v>2019</v>
      </c>
      <c r="C13" s="120">
        <v>56230</v>
      </c>
      <c r="D13" s="121">
        <f t="shared" si="1"/>
        <v>3.3373764104825954E-2</v>
      </c>
    </row>
    <row r="14" spans="1:5" x14ac:dyDescent="0.25">
      <c r="A14" s="1" t="s">
        <v>79</v>
      </c>
      <c r="B14" s="119">
        <v>2018</v>
      </c>
      <c r="C14" s="120">
        <v>54414</v>
      </c>
      <c r="D14" s="121">
        <f t="shared" si="1"/>
        <v>-6.2312596932621034E-2</v>
      </c>
    </row>
    <row r="15" spans="1:5" x14ac:dyDescent="0.25">
      <c r="A15" s="1" t="s">
        <v>81</v>
      </c>
      <c r="B15" s="119">
        <v>2017</v>
      </c>
      <c r="C15" s="120">
        <v>58030</v>
      </c>
      <c r="D15" s="121">
        <f>C15/C16-1</f>
        <v>7.3417065907031009E-2</v>
      </c>
    </row>
    <row r="16" spans="1:5" x14ac:dyDescent="0.25">
      <c r="A16" s="1" t="s">
        <v>83</v>
      </c>
      <c r="B16" s="119">
        <v>2016</v>
      </c>
      <c r="C16" s="120">
        <v>54061</v>
      </c>
      <c r="D16" s="121">
        <f>C16/C17-1</f>
        <v>0.29704894433781193</v>
      </c>
    </row>
    <row r="17" spans="1:5" x14ac:dyDescent="0.25">
      <c r="A17" s="1" t="s">
        <v>85</v>
      </c>
      <c r="B17" s="119">
        <v>2015</v>
      </c>
      <c r="C17" s="120">
        <v>41680</v>
      </c>
      <c r="D17" s="121">
        <f t="shared" si="1"/>
        <v>0.2237587715434981</v>
      </c>
    </row>
    <row r="18" spans="1:5" x14ac:dyDescent="0.25">
      <c r="A18" s="1" t="s">
        <v>87</v>
      </c>
      <c r="B18" s="119">
        <v>2014</v>
      </c>
      <c r="C18" s="120">
        <v>34059</v>
      </c>
      <c r="D18" s="121">
        <f t="shared" si="1"/>
        <v>0.11944124897288422</v>
      </c>
    </row>
    <row r="19" spans="1:5" x14ac:dyDescent="0.25">
      <c r="A19" s="1" t="s">
        <v>89</v>
      </c>
      <c r="B19" s="119">
        <v>2013</v>
      </c>
      <c r="C19" s="120">
        <v>30425</v>
      </c>
      <c r="D19" s="121">
        <f t="shared" si="1"/>
        <v>-4.8534884448197091E-2</v>
      </c>
    </row>
    <row r="20" spans="1:5" x14ac:dyDescent="0.25">
      <c r="A20" s="1" t="s">
        <v>91</v>
      </c>
      <c r="B20" s="119">
        <v>2012</v>
      </c>
      <c r="C20" s="120">
        <v>31977</v>
      </c>
      <c r="D20" s="121">
        <f>C20/C21-1</f>
        <v>-1.4940545869016053E-2</v>
      </c>
    </row>
    <row r="21" spans="1:5" x14ac:dyDescent="0.25">
      <c r="A21" s="1" t="s">
        <v>93</v>
      </c>
      <c r="B21" s="119">
        <v>2011</v>
      </c>
      <c r="C21" s="120">
        <v>32462</v>
      </c>
      <c r="D21" s="121">
        <f t="shared" si="1"/>
        <v>-0.1990031337133269</v>
      </c>
    </row>
    <row r="22" spans="1:5" x14ac:dyDescent="0.25">
      <c r="A22" s="1" t="s">
        <v>95</v>
      </c>
      <c r="B22" s="119">
        <v>2010</v>
      </c>
      <c r="C22" s="120">
        <v>40527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279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57716</v>
      </c>
      <c r="D31" s="121">
        <f t="shared" ref="D31:D44" si="2">C31/C32-1</f>
        <v>-1.3266771524310994E-2</v>
      </c>
    </row>
    <row r="32" spans="1:5" x14ac:dyDescent="0.25">
      <c r="B32" s="119">
        <v>2023</v>
      </c>
      <c r="C32" s="120">
        <v>58492</v>
      </c>
      <c r="D32" s="121">
        <f t="shared" si="2"/>
        <v>0.127991514800887</v>
      </c>
    </row>
    <row r="33" spans="2:4" x14ac:dyDescent="0.25">
      <c r="B33" s="119">
        <v>2022</v>
      </c>
      <c r="C33" s="120">
        <v>51855</v>
      </c>
      <c r="D33" s="121">
        <f t="shared" si="2"/>
        <v>0.54804907902200206</v>
      </c>
    </row>
    <row r="34" spans="2:4" x14ac:dyDescent="0.25">
      <c r="B34" s="119">
        <v>2021</v>
      </c>
      <c r="C34" s="120">
        <v>33497</v>
      </c>
      <c r="D34" s="121">
        <f t="shared" si="2"/>
        <v>0.36583078491335375</v>
      </c>
    </row>
    <row r="35" spans="2:4" x14ac:dyDescent="0.25">
      <c r="B35" s="119">
        <v>2020</v>
      </c>
      <c r="C35" s="120">
        <v>24525</v>
      </c>
      <c r="D35" s="121">
        <f t="shared" si="2"/>
        <v>-0.56384492263916064</v>
      </c>
    </row>
    <row r="36" spans="2:4" x14ac:dyDescent="0.25">
      <c r="B36" s="119">
        <v>2019</v>
      </c>
      <c r="C36" s="120">
        <v>56230</v>
      </c>
      <c r="D36" s="121">
        <f t="shared" si="2"/>
        <v>3.3373764104825954E-2</v>
      </c>
    </row>
    <row r="37" spans="2:4" x14ac:dyDescent="0.25">
      <c r="B37" s="119">
        <v>2018</v>
      </c>
      <c r="C37" s="120">
        <v>54414</v>
      </c>
      <c r="D37" s="121">
        <f t="shared" si="2"/>
        <v>-6.1455404729461649E-2</v>
      </c>
    </row>
    <row r="38" spans="2:4" x14ac:dyDescent="0.25">
      <c r="B38" s="119">
        <v>2017</v>
      </c>
      <c r="C38" s="120">
        <v>57977</v>
      </c>
      <c r="D38" s="121">
        <f>C38/C39-1</f>
        <v>7.5739864551442659E-2</v>
      </c>
    </row>
    <row r="39" spans="2:4" x14ac:dyDescent="0.25">
      <c r="B39" s="119">
        <v>2016</v>
      </c>
      <c r="C39" s="120">
        <v>53895</v>
      </c>
      <c r="D39" s="121">
        <f>C39/C40-1</f>
        <v>0.30231490431084485</v>
      </c>
    </row>
    <row r="40" spans="2:4" x14ac:dyDescent="0.25">
      <c r="B40" s="119">
        <v>2015</v>
      </c>
      <c r="C40" s="120">
        <v>41384</v>
      </c>
      <c r="D40" s="121">
        <f t="shared" si="2"/>
        <v>0.22593832390319046</v>
      </c>
    </row>
    <row r="41" spans="2:4" x14ac:dyDescent="0.25">
      <c r="B41" s="119">
        <v>2014</v>
      </c>
      <c r="C41" s="120">
        <v>33757</v>
      </c>
      <c r="D41" s="121">
        <f t="shared" si="2"/>
        <v>0.11681995632898823</v>
      </c>
    </row>
    <row r="42" spans="2:4" x14ac:dyDescent="0.25">
      <c r="B42" s="119">
        <v>2013</v>
      </c>
      <c r="C42" s="120">
        <v>30226</v>
      </c>
      <c r="D42" s="121">
        <f t="shared" si="2"/>
        <v>-5.003457162612357E-2</v>
      </c>
    </row>
    <row r="43" spans="2:4" x14ac:dyDescent="0.25">
      <c r="B43" s="119">
        <v>2012</v>
      </c>
      <c r="C43" s="120">
        <v>31818</v>
      </c>
      <c r="D43" s="121">
        <f>C43/C44-1</f>
        <v>4.7816637028255338E-2</v>
      </c>
    </row>
    <row r="44" spans="2:4" x14ac:dyDescent="0.25">
      <c r="B44" s="119">
        <v>2011</v>
      </c>
      <c r="C44" s="120">
        <v>30366</v>
      </c>
      <c r="D44" s="121">
        <f t="shared" si="2"/>
        <v>-0.18519909842223892</v>
      </c>
    </row>
    <row r="45" spans="2:4" x14ac:dyDescent="0.25">
      <c r="B45" s="119">
        <v>2010</v>
      </c>
      <c r="C45" s="120">
        <v>37268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280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49774</v>
      </c>
      <c r="D54" s="121">
        <f t="shared" ref="D54:D56" si="3">C54/C55-1</f>
        <v>-2.1737421383647759E-2</v>
      </c>
    </row>
    <row r="55" spans="1:5" x14ac:dyDescent="0.25">
      <c r="A55" s="1"/>
      <c r="B55" s="119">
        <v>2023</v>
      </c>
      <c r="C55" s="120">
        <v>50880</v>
      </c>
      <c r="D55" s="121">
        <f t="shared" si="3"/>
        <v>8.9017786434365753E-2</v>
      </c>
    </row>
    <row r="56" spans="1:5" x14ac:dyDescent="0.25">
      <c r="A56" s="1"/>
      <c r="B56" s="119">
        <v>2022</v>
      </c>
      <c r="C56" s="120">
        <v>46721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42788</v>
      </c>
      <c r="D59" s="121">
        <f t="shared" si="4"/>
        <v>7.7837674442037486E-2</v>
      </c>
    </row>
    <row r="60" spans="1:5" x14ac:dyDescent="0.25">
      <c r="A60" s="1">
        <v>4</v>
      </c>
      <c r="B60" s="119">
        <v>2018</v>
      </c>
      <c r="C60" s="120">
        <v>39698</v>
      </c>
      <c r="D60" s="121">
        <f t="shared" si="4"/>
        <v>0.53250463248919089</v>
      </c>
    </row>
    <row r="61" spans="1:5" x14ac:dyDescent="0.25">
      <c r="A61" s="1">
        <v>5</v>
      </c>
      <c r="B61" s="119">
        <v>2017</v>
      </c>
      <c r="C61" s="120">
        <v>25904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 t="e">
        <f t="shared" si="4"/>
        <v>#DIV/0!</v>
      </c>
    </row>
    <row r="64" spans="1:5" x14ac:dyDescent="0.25">
      <c r="A64" s="1">
        <v>8</v>
      </c>
      <c r="B64" s="119">
        <v>2014</v>
      </c>
      <c r="C64" s="120">
        <v>0</v>
      </c>
      <c r="D64" s="121" t="e">
        <f t="shared" si="4"/>
        <v>#DIV/0!</v>
      </c>
    </row>
    <row r="65" spans="1:5" x14ac:dyDescent="0.25">
      <c r="A65" s="1">
        <v>9</v>
      </c>
      <c r="B65" s="119">
        <v>2013</v>
      </c>
      <c r="C65" s="120">
        <v>0</v>
      </c>
      <c r="D65" s="121" t="e">
        <f t="shared" si="4"/>
        <v>#DIV/0!</v>
      </c>
    </row>
    <row r="66" spans="1:5" x14ac:dyDescent="0.25">
      <c r="A66" s="1">
        <v>10</v>
      </c>
      <c r="B66" s="119">
        <v>2012</v>
      </c>
      <c r="C66" s="120">
        <v>0</v>
      </c>
      <c r="D66" s="121" t="e">
        <f>C66/C67-1</f>
        <v>#DIV/0!</v>
      </c>
    </row>
    <row r="67" spans="1:5" x14ac:dyDescent="0.25">
      <c r="A67" s="1">
        <v>11</v>
      </c>
      <c r="B67" s="119">
        <v>2011</v>
      </c>
      <c r="C67" s="120">
        <v>0</v>
      </c>
      <c r="D67" s="121" t="e">
        <f t="shared" si="4"/>
        <v>#DIV/0!</v>
      </c>
    </row>
    <row r="68" spans="1:5" x14ac:dyDescent="0.25">
      <c r="A68" s="1">
        <v>12</v>
      </c>
      <c r="B68" s="119">
        <v>2010</v>
      </c>
      <c r="C68" s="120">
        <v>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7942</v>
      </c>
      <c r="D77" s="121">
        <f t="shared" ref="D77:D83" si="5">C77/C78-1</f>
        <v>4.3352601156069426E-2</v>
      </c>
    </row>
    <row r="78" spans="1:5" x14ac:dyDescent="0.25">
      <c r="A78" s="1"/>
      <c r="B78" s="119">
        <v>2023</v>
      </c>
      <c r="C78" s="120">
        <v>7612</v>
      </c>
      <c r="D78" s="121">
        <f t="shared" si="5"/>
        <v>0.48266458901441367</v>
      </c>
    </row>
    <row r="79" spans="1:5" x14ac:dyDescent="0.25">
      <c r="A79" s="1"/>
      <c r="B79" s="119">
        <v>2022</v>
      </c>
      <c r="C79" s="120">
        <v>5134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13442</v>
      </c>
      <c r="D82" s="121">
        <f t="shared" si="5"/>
        <v>-8.6572438162544119E-2</v>
      </c>
    </row>
    <row r="83" spans="1:5" x14ac:dyDescent="0.25">
      <c r="A83" s="1">
        <v>4</v>
      </c>
      <c r="B83" s="119">
        <v>2018</v>
      </c>
      <c r="C83" s="120">
        <v>14716</v>
      </c>
      <c r="D83" s="121">
        <f t="shared" si="5"/>
        <v>-0.54117170205468779</v>
      </c>
    </row>
    <row r="84" spans="1:5" x14ac:dyDescent="0.25">
      <c r="A84" s="1">
        <v>5</v>
      </c>
      <c r="B84" s="119">
        <v>2017</v>
      </c>
      <c r="C84" s="120">
        <v>32073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>
        <f t="shared" ref="D90" si="7">C90/C91-1</f>
        <v>-1</v>
      </c>
    </row>
    <row r="91" spans="1:5" x14ac:dyDescent="0.25">
      <c r="A91" s="1">
        <v>12</v>
      </c>
      <c r="B91" s="119">
        <v>2010</v>
      </c>
      <c r="C91" s="120">
        <v>37268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281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 t="s">
        <v>236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236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236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236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236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236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236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236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236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236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236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236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236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236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236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A141-78A3-4141-A4A6-4038D392A639}">
  <sheetPr>
    <tabColor rgb="FFBB5C0D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EE9C-35A6-4C15-AEE7-6467545FB0AA}">
  <sheetPr>
    <tabColor rgb="FFF29140"/>
  </sheetPr>
  <dimension ref="A4:O270"/>
  <sheetViews>
    <sheetView showGridLines="0" topLeftCell="J1" zoomScaleNormal="100" workbookViewId="0">
      <selection activeCell="P256" sqref="P25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13603</v>
      </c>
      <c r="D9" s="121">
        <v>9.4456512993804864E-2</v>
      </c>
      <c r="E9" s="120">
        <v>2763</v>
      </c>
      <c r="F9" s="121">
        <f t="shared" ref="F9:L21" si="4">IFERROR(E9/C9-1,"-")</f>
        <v>-0.79688304050577075</v>
      </c>
      <c r="G9" s="120">
        <v>11400</v>
      </c>
      <c r="H9" s="121">
        <f t="shared" si="4"/>
        <v>3.1259500542888166</v>
      </c>
      <c r="I9" s="120">
        <v>14353</v>
      </c>
      <c r="J9" s="121">
        <f t="shared" si="4"/>
        <v>0.25903508771929817</v>
      </c>
      <c r="K9" s="120">
        <v>14581</v>
      </c>
      <c r="L9" s="121">
        <f t="shared" si="4"/>
        <v>1.5885180798439258E-2</v>
      </c>
      <c r="M9" s="120">
        <v>14255</v>
      </c>
      <c r="N9" s="121">
        <f>IFERROR(M9/K9-1,"-")</f>
        <v>-2.2357862972361309E-2</v>
      </c>
    </row>
    <row r="10" spans="1:15" x14ac:dyDescent="0.25">
      <c r="A10" s="1" t="s">
        <v>75</v>
      </c>
      <c r="B10" s="119" t="s">
        <v>76</v>
      </c>
      <c r="C10" s="120">
        <v>14342</v>
      </c>
      <c r="D10" s="121">
        <v>6.6081914814539511E-2</v>
      </c>
      <c r="E10" s="120">
        <v>3097</v>
      </c>
      <c r="F10" s="121">
        <f t="shared" si="4"/>
        <v>-0.78406080044624182</v>
      </c>
      <c r="G10" s="120">
        <v>11383</v>
      </c>
      <c r="H10" s="121">
        <f t="shared" si="4"/>
        <v>2.6754924120116241</v>
      </c>
      <c r="I10" s="120">
        <v>14251</v>
      </c>
      <c r="J10" s="121">
        <f t="shared" si="4"/>
        <v>0.25195466924360899</v>
      </c>
      <c r="K10" s="120">
        <v>15138</v>
      </c>
      <c r="L10" s="121">
        <f t="shared" si="4"/>
        <v>6.2241246228334823E-2</v>
      </c>
      <c r="M10" s="120">
        <v>13111</v>
      </c>
      <c r="N10" s="121">
        <f t="shared" ref="N10:N20" si="5">IFERROR(M10/K10-1,"-")</f>
        <v>-0.1339014400845554</v>
      </c>
    </row>
    <row r="11" spans="1:15" x14ac:dyDescent="0.25">
      <c r="A11" s="1" t="s">
        <v>77</v>
      </c>
      <c r="B11" s="119" t="s">
        <v>78</v>
      </c>
      <c r="C11" s="120">
        <v>5714</v>
      </c>
      <c r="D11" s="121">
        <v>-0.58980617372577171</v>
      </c>
      <c r="E11" s="120">
        <v>4959</v>
      </c>
      <c r="F11" s="121">
        <f t="shared" si="4"/>
        <v>-0.13213160658032896</v>
      </c>
      <c r="G11" s="120">
        <v>12710</v>
      </c>
      <c r="H11" s="121">
        <f t="shared" si="4"/>
        <v>1.5630167372454125</v>
      </c>
      <c r="I11" s="120">
        <v>15603</v>
      </c>
      <c r="J11" s="121">
        <f t="shared" si="4"/>
        <v>0.22761605035405186</v>
      </c>
      <c r="K11" s="120">
        <v>15292</v>
      </c>
      <c r="L11" s="121">
        <f t="shared" si="4"/>
        <v>-1.9932064346599998E-2</v>
      </c>
      <c r="M11" s="120">
        <v>14094</v>
      </c>
      <c r="N11" s="121">
        <f t="shared" si="5"/>
        <v>-7.834161653151972E-2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4088</v>
      </c>
      <c r="F12" s="121" t="str">
        <f t="shared" si="4"/>
        <v>-</v>
      </c>
      <c r="G12" s="120">
        <v>12193</v>
      </c>
      <c r="H12" s="121">
        <f t="shared" si="4"/>
        <v>1.9826320939334638</v>
      </c>
      <c r="I12" s="120">
        <v>12703</v>
      </c>
      <c r="J12" s="121">
        <f t="shared" si="4"/>
        <v>4.1827277946362651E-2</v>
      </c>
      <c r="K12" s="120">
        <v>13439</v>
      </c>
      <c r="L12" s="121">
        <f t="shared" si="4"/>
        <v>5.793906951113903E-2</v>
      </c>
      <c r="M12" s="120">
        <v>11979</v>
      </c>
      <c r="N12" s="121">
        <f t="shared" si="5"/>
        <v>-0.10863903564253297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5644</v>
      </c>
      <c r="F13" s="121" t="str">
        <f t="shared" si="4"/>
        <v>-</v>
      </c>
      <c r="G13" s="120">
        <v>10085</v>
      </c>
      <c r="H13" s="121">
        <f t="shared" si="4"/>
        <v>0.78685329553508154</v>
      </c>
      <c r="I13" s="120">
        <v>12793</v>
      </c>
      <c r="J13" s="121">
        <f t="shared" si="4"/>
        <v>0.26851760039662875</v>
      </c>
      <c r="K13" s="120">
        <v>12513</v>
      </c>
      <c r="L13" s="121">
        <f t="shared" si="4"/>
        <v>-2.1886969436410553E-2</v>
      </c>
      <c r="M13" s="120">
        <v>13411</v>
      </c>
      <c r="N13" s="121">
        <f t="shared" si="5"/>
        <v>7.1765364021417755E-2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5487</v>
      </c>
      <c r="F14" s="121" t="str">
        <f t="shared" si="4"/>
        <v>-</v>
      </c>
      <c r="G14" s="120">
        <v>11277</v>
      </c>
      <c r="H14" s="121">
        <f t="shared" si="4"/>
        <v>1.0552214324767633</v>
      </c>
      <c r="I14" s="120">
        <v>10373</v>
      </c>
      <c r="J14" s="121">
        <f t="shared" si="4"/>
        <v>-8.0163163962046591E-2</v>
      </c>
      <c r="K14" s="120">
        <v>10115</v>
      </c>
      <c r="L14" s="121">
        <f t="shared" si="4"/>
        <v>-2.4872264532922017E-2</v>
      </c>
      <c r="M14" s="120">
        <v>11658</v>
      </c>
      <c r="N14" s="121">
        <f t="shared" si="5"/>
        <v>0.15254572417202183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5672</v>
      </c>
      <c r="F15" s="121" t="str">
        <f t="shared" si="4"/>
        <v>-</v>
      </c>
      <c r="G15" s="120">
        <v>10710</v>
      </c>
      <c r="H15" s="121">
        <f t="shared" si="4"/>
        <v>0.8882228490832158</v>
      </c>
      <c r="I15" s="120">
        <v>9594</v>
      </c>
      <c r="J15" s="121">
        <f t="shared" si="4"/>
        <v>-0.10420168067226887</v>
      </c>
      <c r="K15" s="120">
        <v>10140</v>
      </c>
      <c r="L15" s="121">
        <f t="shared" si="4"/>
        <v>5.6910569105691033E-2</v>
      </c>
      <c r="M15" s="120">
        <v>9995</v>
      </c>
      <c r="N15" s="121">
        <f t="shared" si="5"/>
        <v>-1.429980276134124E-2</v>
      </c>
    </row>
    <row r="16" spans="1:15" x14ac:dyDescent="0.25">
      <c r="A16" s="1" t="s">
        <v>87</v>
      </c>
      <c r="B16" s="119" t="s">
        <v>88</v>
      </c>
      <c r="C16" s="120">
        <v>6941</v>
      </c>
      <c r="D16" s="121">
        <v>-0.24357018308631206</v>
      </c>
      <c r="E16" s="120">
        <v>8587</v>
      </c>
      <c r="F16" s="121">
        <f t="shared" si="4"/>
        <v>0.23714162224463342</v>
      </c>
      <c r="G16" s="120">
        <v>10270</v>
      </c>
      <c r="H16" s="121">
        <f t="shared" si="4"/>
        <v>0.19599394433445916</v>
      </c>
      <c r="I16" s="120">
        <v>11871</v>
      </c>
      <c r="J16" s="121">
        <f t="shared" si="4"/>
        <v>0.15589094449853946</v>
      </c>
      <c r="K16" s="120">
        <v>9259</v>
      </c>
      <c r="L16" s="121">
        <f t="shared" si="4"/>
        <v>-0.22003201078257939</v>
      </c>
      <c r="M16" s="120">
        <v>11761</v>
      </c>
      <c r="N16" s="121">
        <f t="shared" si="5"/>
        <v>0.27022356625985533</v>
      </c>
    </row>
    <row r="17" spans="1:15" x14ac:dyDescent="0.25">
      <c r="A17" s="1" t="s">
        <v>89</v>
      </c>
      <c r="B17" s="119" t="s">
        <v>90</v>
      </c>
      <c r="C17" s="120">
        <v>3767</v>
      </c>
      <c r="D17" s="121">
        <v>-0.5293015119330251</v>
      </c>
      <c r="E17" s="120">
        <v>9600</v>
      </c>
      <c r="F17" s="121">
        <f t="shared" si="4"/>
        <v>1.5484470400849482</v>
      </c>
      <c r="G17" s="120">
        <v>10967</v>
      </c>
      <c r="H17" s="121">
        <f t="shared" si="4"/>
        <v>0.14239583333333328</v>
      </c>
      <c r="I17" s="120">
        <v>10606</v>
      </c>
      <c r="J17" s="121">
        <f t="shared" si="4"/>
        <v>-3.2916932616029904E-2</v>
      </c>
      <c r="K17" s="120">
        <v>11345</v>
      </c>
      <c r="L17" s="121">
        <f t="shared" si="4"/>
        <v>6.9677541014520061E-2</v>
      </c>
      <c r="M17" s="120">
        <v>10902</v>
      </c>
      <c r="N17" s="121">
        <f t="shared" si="5"/>
        <v>-3.9048038783605077E-2</v>
      </c>
    </row>
    <row r="18" spans="1:15" x14ac:dyDescent="0.25">
      <c r="A18" s="1" t="s">
        <v>91</v>
      </c>
      <c r="B18" s="119" t="s">
        <v>92</v>
      </c>
      <c r="C18" s="120">
        <v>3603</v>
      </c>
      <c r="D18" s="121">
        <v>-0.66124482888303882</v>
      </c>
      <c r="E18" s="120">
        <v>10119</v>
      </c>
      <c r="F18" s="121">
        <f t="shared" si="4"/>
        <v>1.8084929225645294</v>
      </c>
      <c r="G18" s="120">
        <v>11595</v>
      </c>
      <c r="H18" s="121">
        <f t="shared" si="4"/>
        <v>0.14586421583160392</v>
      </c>
      <c r="I18" s="120">
        <v>11107</v>
      </c>
      <c r="J18" s="121"/>
      <c r="K18" s="120">
        <v>12187</v>
      </c>
      <c r="L18" s="121">
        <f t="shared" si="4"/>
        <v>9.7235977311605382E-2</v>
      </c>
      <c r="M18" s="120">
        <v>14433</v>
      </c>
      <c r="N18" s="121">
        <f t="shared" si="5"/>
        <v>0.18429474029703785</v>
      </c>
    </row>
    <row r="19" spans="1:15" x14ac:dyDescent="0.25">
      <c r="A19" s="1" t="s">
        <v>93</v>
      </c>
      <c r="B19" s="119" t="s">
        <v>94</v>
      </c>
      <c r="C19" s="120">
        <v>3555</v>
      </c>
      <c r="D19" s="121">
        <v>-0.74897613331450352</v>
      </c>
      <c r="E19" s="120">
        <v>12186</v>
      </c>
      <c r="F19" s="121">
        <f t="shared" si="4"/>
        <v>2.4278481012658228</v>
      </c>
      <c r="G19" s="120">
        <v>13053</v>
      </c>
      <c r="H19" s="121">
        <f t="shared" si="4"/>
        <v>7.1147218119153033E-2</v>
      </c>
      <c r="I19" s="120">
        <v>13216</v>
      </c>
      <c r="J19" s="121">
        <f t="shared" si="4"/>
        <v>1.2487550754615828E-2</v>
      </c>
      <c r="K19" s="120">
        <v>14972</v>
      </c>
      <c r="L19" s="121">
        <f t="shared" si="4"/>
        <v>0.13286924939467304</v>
      </c>
      <c r="M19" s="120">
        <v>13817</v>
      </c>
      <c r="N19" s="121">
        <f t="shared" si="5"/>
        <v>-7.7144002137322976E-2</v>
      </c>
    </row>
    <row r="20" spans="1:15" x14ac:dyDescent="0.25">
      <c r="A20" s="1" t="s">
        <v>95</v>
      </c>
      <c r="B20" s="119" t="s">
        <v>96</v>
      </c>
      <c r="C20" s="120">
        <v>4049</v>
      </c>
      <c r="D20" s="121">
        <v>-0.68901689708141323</v>
      </c>
      <c r="E20" s="120">
        <v>11200</v>
      </c>
      <c r="F20" s="121">
        <f t="shared" si="4"/>
        <v>1.766115090145715</v>
      </c>
      <c r="G20" s="120">
        <v>12114</v>
      </c>
      <c r="H20" s="121">
        <f t="shared" si="4"/>
        <v>8.1607142857142767E-2</v>
      </c>
      <c r="I20" s="120">
        <v>11864</v>
      </c>
      <c r="J20" s="121">
        <f t="shared" si="4"/>
        <v>-2.06372791811128E-2</v>
      </c>
      <c r="K20" s="120">
        <v>13319</v>
      </c>
      <c r="L20" s="121">
        <f t="shared" si="4"/>
        <v>0.12263991908293992</v>
      </c>
      <c r="M20" s="120">
        <v>13103</v>
      </c>
      <c r="N20" s="121">
        <f t="shared" si="5"/>
        <v>-1.6217433741271825E-2</v>
      </c>
    </row>
    <row r="21" spans="1:15" ht="15.75" x14ac:dyDescent="0.25">
      <c r="A21" s="1" t="s">
        <v>0</v>
      </c>
      <c r="B21" s="122" t="s">
        <v>33</v>
      </c>
      <c r="C21" s="123">
        <v>59047</v>
      </c>
      <c r="D21" s="124">
        <v>-0.56623275494762204</v>
      </c>
      <c r="E21" s="123">
        <v>83402</v>
      </c>
      <c r="F21" s="124">
        <f t="shared" si="4"/>
        <v>0.41246803393906539</v>
      </c>
      <c r="G21" s="123">
        <v>137757</v>
      </c>
      <c r="H21" s="124">
        <f t="shared" si="4"/>
        <v>0.65172298026426234</v>
      </c>
      <c r="I21" s="123">
        <v>148334</v>
      </c>
      <c r="J21" s="124">
        <f t="shared" si="4"/>
        <v>7.6780127325653202E-2</v>
      </c>
      <c r="K21" s="123">
        <v>152300</v>
      </c>
      <c r="L21" s="124">
        <f t="shared" si="4"/>
        <v>2.6736958485579887E-2</v>
      </c>
      <c r="M21" s="123">
        <v>152519</v>
      </c>
      <c r="N21" s="124">
        <v>1.4379514116875658E-3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284</v>
      </c>
    </row>
    <row r="31" spans="1:15" x14ac:dyDescent="0.25">
      <c r="B31" s="119" t="s">
        <v>74</v>
      </c>
      <c r="C31" s="120">
        <v>5825</v>
      </c>
      <c r="D31" s="121">
        <v>0.11249045072574493</v>
      </c>
      <c r="E31" s="120">
        <v>1115</v>
      </c>
      <c r="F31" s="121">
        <f t="shared" ref="F31:L43" si="6">IFERROR(E31/C31-1,"-")</f>
        <v>-0.80858369098712446</v>
      </c>
      <c r="G31" s="120">
        <v>4881</v>
      </c>
      <c r="H31" s="121">
        <f t="shared" si="6"/>
        <v>3.3775784753363229</v>
      </c>
      <c r="I31" s="120">
        <v>5640</v>
      </c>
      <c r="J31" s="121">
        <f t="shared" si="6"/>
        <v>0.15550092194222498</v>
      </c>
      <c r="K31" s="120">
        <v>3830</v>
      </c>
      <c r="L31" s="121">
        <f t="shared" si="6"/>
        <v>-0.32092198581560283</v>
      </c>
      <c r="M31" s="120">
        <v>4817</v>
      </c>
      <c r="N31" s="121">
        <f t="shared" ref="N31:N42" si="7">IFERROR(M31/K31-1,"-")</f>
        <v>0.25770234986945173</v>
      </c>
    </row>
    <row r="32" spans="1:15" x14ac:dyDescent="0.25">
      <c r="B32" s="119" t="s">
        <v>76</v>
      </c>
      <c r="C32" s="120">
        <v>5371</v>
      </c>
      <c r="D32" s="121">
        <v>-2.3099308839578003E-2</v>
      </c>
      <c r="E32" s="120">
        <v>1325</v>
      </c>
      <c r="F32" s="121">
        <f t="shared" si="6"/>
        <v>-0.75330478495624653</v>
      </c>
      <c r="G32" s="120">
        <v>4475</v>
      </c>
      <c r="H32" s="121">
        <f t="shared" si="6"/>
        <v>2.3773584905660377</v>
      </c>
      <c r="I32" s="120">
        <v>5737</v>
      </c>
      <c r="J32" s="121">
        <f t="shared" si="6"/>
        <v>0.28201117318435753</v>
      </c>
      <c r="K32" s="120">
        <v>4983</v>
      </c>
      <c r="L32" s="121">
        <f t="shared" si="6"/>
        <v>-0.13142757538783334</v>
      </c>
      <c r="M32" s="120">
        <v>3847</v>
      </c>
      <c r="N32" s="121">
        <f t="shared" si="7"/>
        <v>-0.22797511539233395</v>
      </c>
    </row>
    <row r="33" spans="2:15" x14ac:dyDescent="0.25">
      <c r="B33" s="119" t="s">
        <v>78</v>
      </c>
      <c r="C33" s="120">
        <v>2182</v>
      </c>
      <c r="D33" s="121">
        <v>-0.61035714285714282</v>
      </c>
      <c r="E33" s="120">
        <v>2482</v>
      </c>
      <c r="F33" s="121">
        <f t="shared" si="6"/>
        <v>0.13748854262144827</v>
      </c>
      <c r="G33" s="120">
        <v>5439</v>
      </c>
      <c r="H33" s="121">
        <f t="shared" si="6"/>
        <v>1.1913779210314264</v>
      </c>
      <c r="I33" s="120">
        <v>6448</v>
      </c>
      <c r="J33" s="121">
        <f t="shared" si="6"/>
        <v>0.18551204265489973</v>
      </c>
      <c r="K33" s="120">
        <v>5213</v>
      </c>
      <c r="L33" s="121">
        <f t="shared" si="6"/>
        <v>-0.19153225806451613</v>
      </c>
      <c r="M33" s="120">
        <v>4829</v>
      </c>
      <c r="N33" s="121">
        <f t="shared" si="7"/>
        <v>-7.3661998849031241E-2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1862</v>
      </c>
      <c r="F34" s="121" t="str">
        <f t="shared" si="6"/>
        <v>-</v>
      </c>
      <c r="G34" s="120">
        <v>5937</v>
      </c>
      <c r="H34" s="121">
        <f t="shared" si="6"/>
        <v>2.1885069817400646</v>
      </c>
      <c r="I34" s="120">
        <v>6231</v>
      </c>
      <c r="J34" s="121">
        <f t="shared" si="6"/>
        <v>4.9519959575543115E-2</v>
      </c>
      <c r="K34" s="120">
        <v>5955</v>
      </c>
      <c r="L34" s="121">
        <f t="shared" si="6"/>
        <v>-4.4294655753490564E-2</v>
      </c>
      <c r="M34" s="120">
        <v>6149</v>
      </c>
      <c r="N34" s="121">
        <f t="shared" si="7"/>
        <v>3.2577665827036029E-2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3198</v>
      </c>
      <c r="F35" s="121" t="str">
        <f t="shared" si="6"/>
        <v>-</v>
      </c>
      <c r="G35" s="120">
        <v>5218</v>
      </c>
      <c r="H35" s="121">
        <f t="shared" si="6"/>
        <v>0.6316447779862413</v>
      </c>
      <c r="I35" s="120">
        <v>7187</v>
      </c>
      <c r="J35" s="121">
        <f t="shared" si="6"/>
        <v>0.37734764277500954</v>
      </c>
      <c r="K35" s="120">
        <v>6735</v>
      </c>
      <c r="L35" s="121">
        <f t="shared" si="6"/>
        <v>-6.2891331570891884E-2</v>
      </c>
      <c r="M35" s="120">
        <v>7528</v>
      </c>
      <c r="N35" s="121">
        <f t="shared" si="7"/>
        <v>0.11774313288789906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3249</v>
      </c>
      <c r="F36" s="121" t="str">
        <f t="shared" si="6"/>
        <v>-</v>
      </c>
      <c r="G36" s="120">
        <v>7954</v>
      </c>
      <c r="H36" s="121">
        <f t="shared" si="6"/>
        <v>1.448137888581102</v>
      </c>
      <c r="I36" s="120">
        <v>6546</v>
      </c>
      <c r="J36" s="121">
        <f t="shared" si="6"/>
        <v>-0.17701785265275338</v>
      </c>
      <c r="K36" s="120">
        <v>6147</v>
      </c>
      <c r="L36" s="121">
        <f t="shared" si="6"/>
        <v>-6.0953253895508652E-2</v>
      </c>
      <c r="M36" s="120">
        <v>7419</v>
      </c>
      <c r="N36" s="121">
        <f t="shared" si="7"/>
        <v>0.20693020985846755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3172</v>
      </c>
      <c r="F37" s="121" t="str">
        <f t="shared" si="6"/>
        <v>-</v>
      </c>
      <c r="G37" s="120">
        <v>6763</v>
      </c>
      <c r="H37" s="121">
        <f t="shared" si="6"/>
        <v>1.1320933165195459</v>
      </c>
      <c r="I37" s="120">
        <v>6308</v>
      </c>
      <c r="J37" s="121">
        <f t="shared" si="6"/>
        <v>-6.7277835280201148E-2</v>
      </c>
      <c r="K37" s="120">
        <v>6741</v>
      </c>
      <c r="L37" s="121">
        <f t="shared" si="6"/>
        <v>6.8642993024730536E-2</v>
      </c>
      <c r="M37" s="120">
        <v>6401</v>
      </c>
      <c r="N37" s="121">
        <f t="shared" si="7"/>
        <v>-5.0437620531078475E-2</v>
      </c>
    </row>
    <row r="38" spans="2:15" x14ac:dyDescent="0.25">
      <c r="B38" s="119" t="s">
        <v>88</v>
      </c>
      <c r="C38" s="120">
        <v>5019</v>
      </c>
      <c r="D38" s="121">
        <v>-0.20358616312281819</v>
      </c>
      <c r="E38" s="120">
        <v>4452</v>
      </c>
      <c r="F38" s="121">
        <f t="shared" si="6"/>
        <v>-0.11297071129707115</v>
      </c>
      <c r="G38" s="120">
        <v>6043</v>
      </c>
      <c r="H38" s="121">
        <f t="shared" si="6"/>
        <v>0.35736747529200352</v>
      </c>
      <c r="I38" s="120">
        <v>7150</v>
      </c>
      <c r="J38" s="121">
        <f t="shared" si="6"/>
        <v>0.18318715869601188</v>
      </c>
      <c r="K38" s="120">
        <v>4695</v>
      </c>
      <c r="L38" s="121">
        <f t="shared" si="6"/>
        <v>-0.3433566433566434</v>
      </c>
      <c r="M38" s="120">
        <v>7231</v>
      </c>
      <c r="N38" s="121">
        <f t="shared" si="7"/>
        <v>0.54014909478168271</v>
      </c>
    </row>
    <row r="39" spans="2:15" x14ac:dyDescent="0.25">
      <c r="B39" s="119" t="s">
        <v>90</v>
      </c>
      <c r="C39" s="120">
        <v>3075</v>
      </c>
      <c r="D39" s="121">
        <v>-0.40910837817063794</v>
      </c>
      <c r="E39" s="120">
        <v>6546</v>
      </c>
      <c r="F39" s="121">
        <f t="shared" si="6"/>
        <v>1.1287804878048782</v>
      </c>
      <c r="G39" s="120">
        <v>6733</v>
      </c>
      <c r="H39" s="121">
        <f t="shared" si="6"/>
        <v>2.8567063855789776E-2</v>
      </c>
      <c r="I39" s="120">
        <v>6420</v>
      </c>
      <c r="J39" s="121">
        <f t="shared" si="6"/>
        <v>-4.6487449873756082E-2</v>
      </c>
      <c r="K39" s="120">
        <v>7407</v>
      </c>
      <c r="L39" s="121">
        <f t="shared" si="6"/>
        <v>0.1537383177570093</v>
      </c>
      <c r="M39" s="120">
        <v>6574</v>
      </c>
      <c r="N39" s="121">
        <f t="shared" si="7"/>
        <v>-0.11246118536519512</v>
      </c>
    </row>
    <row r="40" spans="2:15" x14ac:dyDescent="0.25">
      <c r="B40" s="119" t="s">
        <v>92</v>
      </c>
      <c r="C40" s="120">
        <v>2778</v>
      </c>
      <c r="D40" s="121">
        <v>-0.53216571236106436</v>
      </c>
      <c r="E40" s="120">
        <v>3923</v>
      </c>
      <c r="F40" s="121">
        <f t="shared" si="6"/>
        <v>0.41216702663786897</v>
      </c>
      <c r="G40" s="120">
        <v>5470</v>
      </c>
      <c r="H40" s="121">
        <f t="shared" si="6"/>
        <v>0.39434106551108838</v>
      </c>
      <c r="I40" s="120">
        <v>5517</v>
      </c>
      <c r="J40" s="121">
        <f t="shared" si="6"/>
        <v>8.5923217550274433E-3</v>
      </c>
      <c r="K40" s="120">
        <v>5734</v>
      </c>
      <c r="L40" s="121">
        <f t="shared" si="6"/>
        <v>3.9332970817473223E-2</v>
      </c>
      <c r="M40" s="120">
        <v>7715</v>
      </c>
      <c r="N40" s="121">
        <f t="shared" si="7"/>
        <v>0.34548308336239963</v>
      </c>
    </row>
    <row r="41" spans="2:15" x14ac:dyDescent="0.25">
      <c r="B41" s="119" t="s">
        <v>94</v>
      </c>
      <c r="C41" s="120">
        <v>2443</v>
      </c>
      <c r="D41" s="121">
        <v>-0.62945548308812382</v>
      </c>
      <c r="E41" s="120">
        <v>5062</v>
      </c>
      <c r="F41" s="121">
        <f t="shared" si="6"/>
        <v>1.0720425706099057</v>
      </c>
      <c r="G41" s="120">
        <v>5918</v>
      </c>
      <c r="H41" s="121">
        <f t="shared" si="6"/>
        <v>0.16910312129593041</v>
      </c>
      <c r="I41" s="120">
        <v>4448</v>
      </c>
      <c r="J41" s="121">
        <f t="shared" si="6"/>
        <v>-0.24839472794863127</v>
      </c>
      <c r="K41" s="120">
        <v>7338</v>
      </c>
      <c r="L41" s="121">
        <f t="shared" si="6"/>
        <v>0.64973021582733814</v>
      </c>
      <c r="M41" s="120">
        <v>5164</v>
      </c>
      <c r="N41" s="121">
        <f t="shared" si="7"/>
        <v>-0.2962660125374762</v>
      </c>
    </row>
    <row r="42" spans="2:15" x14ac:dyDescent="0.25">
      <c r="B42" s="119" t="s">
        <v>96</v>
      </c>
      <c r="C42" s="120">
        <v>2474</v>
      </c>
      <c r="D42" s="121">
        <v>-0.64176078772082246</v>
      </c>
      <c r="E42" s="120">
        <v>5677</v>
      </c>
      <c r="F42" s="121">
        <f t="shared" si="6"/>
        <v>1.2946645109135004</v>
      </c>
      <c r="G42" s="120">
        <v>6120</v>
      </c>
      <c r="H42" s="121">
        <f t="shared" si="6"/>
        <v>7.8034172978685978E-2</v>
      </c>
      <c r="I42" s="120">
        <v>4800</v>
      </c>
      <c r="J42" s="121">
        <f t="shared" si="6"/>
        <v>-0.21568627450980393</v>
      </c>
      <c r="K42" s="120">
        <v>6283</v>
      </c>
      <c r="L42" s="121">
        <f t="shared" si="6"/>
        <v>0.30895833333333322</v>
      </c>
      <c r="M42" s="120">
        <v>6261</v>
      </c>
      <c r="N42" s="121">
        <f t="shared" si="7"/>
        <v>-3.501512016552577E-3</v>
      </c>
    </row>
    <row r="43" spans="2:15" ht="15.75" x14ac:dyDescent="0.25">
      <c r="B43" s="122" t="s">
        <v>33</v>
      </c>
      <c r="C43" s="123">
        <v>31800</v>
      </c>
      <c r="D43" s="124">
        <v>-0.56397740360884119</v>
      </c>
      <c r="E43" s="123">
        <v>42063</v>
      </c>
      <c r="F43" s="124">
        <f t="shared" si="6"/>
        <v>0.32273584905660369</v>
      </c>
      <c r="G43" s="123">
        <v>70951</v>
      </c>
      <c r="H43" s="124">
        <f t="shared" si="6"/>
        <v>0.68677935477735774</v>
      </c>
      <c r="I43" s="123">
        <v>72432</v>
      </c>
      <c r="J43" s="124">
        <f t="shared" si="6"/>
        <v>2.0873560626347709E-2</v>
      </c>
      <c r="K43" s="123">
        <v>71061</v>
      </c>
      <c r="L43" s="124">
        <f t="shared" si="6"/>
        <v>-1.8928098078197508E-2</v>
      </c>
      <c r="M43" s="123">
        <v>73935</v>
      </c>
      <c r="N43" s="124">
        <v>4.0444125469666803E-2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284</v>
      </c>
    </row>
    <row r="53" spans="1:15" x14ac:dyDescent="0.25">
      <c r="A53" s="1">
        <v>1</v>
      </c>
      <c r="B53" s="119" t="s">
        <v>74</v>
      </c>
      <c r="C53" s="120">
        <v>2984</v>
      </c>
      <c r="D53" s="121">
        <v>5.0704225352112609E-2</v>
      </c>
      <c r="E53" s="120">
        <v>572</v>
      </c>
      <c r="F53" s="121">
        <f>IFERROR(E53/C53-1,"-")</f>
        <v>-0.80831099195710454</v>
      </c>
      <c r="G53" s="120">
        <v>2810</v>
      </c>
      <c r="H53" s="121">
        <f>IFERROR(G53/E53-1,"-")</f>
        <v>3.9125874125874125</v>
      </c>
      <c r="I53" s="120">
        <v>3391</v>
      </c>
      <c r="J53" s="121">
        <f>IFERROR(I53/G53-1,"-")</f>
        <v>0.2067615658362989</v>
      </c>
      <c r="K53" s="120">
        <v>2615</v>
      </c>
      <c r="L53" s="121">
        <f>IFERROR(K53/I53-1,"-")</f>
        <v>-0.22884104983780595</v>
      </c>
      <c r="M53" s="120">
        <v>3451</v>
      </c>
      <c r="N53" s="121">
        <f t="shared" ref="N53:N64" si="8">IFERROR(M53/K53-1,"-")</f>
        <v>0.31969407265774374</v>
      </c>
    </row>
    <row r="54" spans="1:15" x14ac:dyDescent="0.25">
      <c r="A54" s="1">
        <v>2</v>
      </c>
      <c r="B54" s="119" t="s">
        <v>76</v>
      </c>
      <c r="C54" s="120">
        <v>2825</v>
      </c>
      <c r="D54" s="121">
        <v>-0.1149749373433584</v>
      </c>
      <c r="E54" s="120">
        <v>604</v>
      </c>
      <c r="F54" s="121">
        <f t="shared" ref="F54:L65" si="9">IFERROR(E54/C54-1,"-")</f>
        <v>-0.78619469026548672</v>
      </c>
      <c r="G54" s="120">
        <v>2634</v>
      </c>
      <c r="H54" s="121">
        <f t="shared" si="9"/>
        <v>3.3609271523178812</v>
      </c>
      <c r="I54" s="120">
        <v>4989</v>
      </c>
      <c r="J54" s="121">
        <f t="shared" si="9"/>
        <v>0.89407744874715256</v>
      </c>
      <c r="K54" s="120">
        <v>3734</v>
      </c>
      <c r="L54" s="121">
        <f t="shared" si="9"/>
        <v>-0.25155341751854077</v>
      </c>
      <c r="M54" s="120">
        <v>2525</v>
      </c>
      <c r="N54" s="121">
        <f t="shared" si="8"/>
        <v>-0.32378146759507231</v>
      </c>
    </row>
    <row r="55" spans="1:15" x14ac:dyDescent="0.25">
      <c r="A55" s="1">
        <v>3</v>
      </c>
      <c r="B55" s="119" t="s">
        <v>78</v>
      </c>
      <c r="C55" s="120">
        <v>1144</v>
      </c>
      <c r="D55" s="121">
        <v>-0.65312310491206793</v>
      </c>
      <c r="E55" s="120">
        <v>907</v>
      </c>
      <c r="F55" s="121">
        <f t="shared" si="9"/>
        <v>-0.20716783216783219</v>
      </c>
      <c r="G55" s="120">
        <v>2645</v>
      </c>
      <c r="H55" s="121">
        <f t="shared" si="9"/>
        <v>1.9162072767364937</v>
      </c>
      <c r="I55" s="120">
        <v>5342</v>
      </c>
      <c r="J55" s="121">
        <f t="shared" si="9"/>
        <v>1.0196597353497165</v>
      </c>
      <c r="K55" s="120">
        <v>3989</v>
      </c>
      <c r="L55" s="121">
        <f t="shared" si="9"/>
        <v>-0.2532759266192437</v>
      </c>
      <c r="M55" s="120">
        <v>3569</v>
      </c>
      <c r="N55" s="121">
        <f t="shared" si="8"/>
        <v>-0.10528954625219356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961</v>
      </c>
      <c r="F56" s="121" t="str">
        <f t="shared" si="9"/>
        <v>-</v>
      </c>
      <c r="G56" s="120">
        <v>3480</v>
      </c>
      <c r="H56" s="121">
        <f t="shared" si="9"/>
        <v>2.6212278876170654</v>
      </c>
      <c r="I56" s="120">
        <v>4282</v>
      </c>
      <c r="J56" s="121">
        <f t="shared" si="9"/>
        <v>0.23045977011494245</v>
      </c>
      <c r="K56" s="120">
        <v>4847</v>
      </c>
      <c r="L56" s="121">
        <f t="shared" si="9"/>
        <v>0.13194768799626333</v>
      </c>
      <c r="M56" s="120">
        <v>4818</v>
      </c>
      <c r="N56" s="121">
        <f t="shared" si="8"/>
        <v>-5.9830823189601645E-3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1298</v>
      </c>
      <c r="F57" s="121" t="str">
        <f t="shared" si="9"/>
        <v>-</v>
      </c>
      <c r="G57" s="120">
        <v>3533</v>
      </c>
      <c r="H57" s="121">
        <f t="shared" si="9"/>
        <v>1.721879815100154</v>
      </c>
      <c r="I57" s="120">
        <v>5072</v>
      </c>
      <c r="J57" s="121">
        <f t="shared" si="9"/>
        <v>0.43560713274837259</v>
      </c>
      <c r="K57" s="120">
        <v>4477</v>
      </c>
      <c r="L57" s="121">
        <f t="shared" si="9"/>
        <v>-0.11731072555205047</v>
      </c>
      <c r="M57" s="120">
        <v>4362</v>
      </c>
      <c r="N57" s="121">
        <f t="shared" si="8"/>
        <v>-2.5686843868662046E-2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1478</v>
      </c>
      <c r="F58" s="121" t="str">
        <f t="shared" si="9"/>
        <v>-</v>
      </c>
      <c r="G58" s="120">
        <v>3726</v>
      </c>
      <c r="H58" s="121">
        <f t="shared" si="9"/>
        <v>1.5209742895805141</v>
      </c>
      <c r="I58" s="120">
        <v>5380</v>
      </c>
      <c r="J58" s="121">
        <f t="shared" si="9"/>
        <v>0.44390767579173374</v>
      </c>
      <c r="K58" s="120">
        <v>4983</v>
      </c>
      <c r="L58" s="121">
        <f t="shared" si="9"/>
        <v>-7.3791821561338344E-2</v>
      </c>
      <c r="M58" s="120">
        <v>4317</v>
      </c>
      <c r="N58" s="121">
        <f t="shared" si="8"/>
        <v>-0.13365442504515357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1981</v>
      </c>
      <c r="F59" s="121" t="str">
        <f t="shared" si="9"/>
        <v>-</v>
      </c>
      <c r="G59" s="120">
        <v>3912</v>
      </c>
      <c r="H59" s="121">
        <f t="shared" si="9"/>
        <v>0.97476022211004554</v>
      </c>
      <c r="I59" s="120">
        <v>4305</v>
      </c>
      <c r="J59" s="121">
        <f t="shared" si="9"/>
        <v>0.10046012269938642</v>
      </c>
      <c r="K59" s="120">
        <v>4074</v>
      </c>
      <c r="L59" s="121">
        <f t="shared" si="9"/>
        <v>-5.3658536585365901E-2</v>
      </c>
      <c r="M59" s="120">
        <v>4339</v>
      </c>
      <c r="N59" s="121">
        <f t="shared" si="8"/>
        <v>6.5046637211585656E-2</v>
      </c>
    </row>
    <row r="60" spans="1:15" x14ac:dyDescent="0.25">
      <c r="A60" s="1">
        <v>8</v>
      </c>
      <c r="B60" s="119" t="s">
        <v>88</v>
      </c>
      <c r="C60" s="120">
        <v>2716</v>
      </c>
      <c r="D60" s="121">
        <v>-0.20491803278688525</v>
      </c>
      <c r="E60" s="120">
        <v>3096</v>
      </c>
      <c r="F60" s="121">
        <f t="shared" si="9"/>
        <v>0.13991163475699553</v>
      </c>
      <c r="G60" s="120">
        <v>3999</v>
      </c>
      <c r="H60" s="121">
        <f t="shared" si="9"/>
        <v>0.29166666666666674</v>
      </c>
      <c r="I60" s="120">
        <v>4444</v>
      </c>
      <c r="J60" s="121">
        <f t="shared" si="9"/>
        <v>0.11127781945486381</v>
      </c>
      <c r="K60" s="120">
        <v>3603</v>
      </c>
      <c r="L60" s="121">
        <f t="shared" si="9"/>
        <v>-0.1892439243924392</v>
      </c>
      <c r="M60" s="120">
        <v>3570</v>
      </c>
      <c r="N60" s="121">
        <f t="shared" si="8"/>
        <v>-9.1590341382181695E-3</v>
      </c>
    </row>
    <row r="61" spans="1:15" x14ac:dyDescent="0.25">
      <c r="A61" s="1">
        <v>9</v>
      </c>
      <c r="B61" s="119" t="s">
        <v>90</v>
      </c>
      <c r="C61" s="120">
        <v>1767</v>
      </c>
      <c r="D61" s="121">
        <v>-0.38921534739025232</v>
      </c>
      <c r="E61" s="120">
        <v>3457</v>
      </c>
      <c r="F61" s="121">
        <f t="shared" si="9"/>
        <v>0.95642331635540456</v>
      </c>
      <c r="G61" s="120">
        <v>3921</v>
      </c>
      <c r="H61" s="121">
        <f t="shared" si="9"/>
        <v>0.13422042233150133</v>
      </c>
      <c r="I61" s="120">
        <v>4892</v>
      </c>
      <c r="J61" s="121">
        <f t="shared" si="9"/>
        <v>0.24764090793165017</v>
      </c>
      <c r="K61" s="120">
        <v>4736</v>
      </c>
      <c r="L61" s="121">
        <f t="shared" si="9"/>
        <v>-3.1888798037612465E-2</v>
      </c>
      <c r="M61" s="120">
        <v>4766</v>
      </c>
      <c r="N61" s="121">
        <f t="shared" si="8"/>
        <v>6.3344594594594295E-3</v>
      </c>
    </row>
    <row r="62" spans="1:15" x14ac:dyDescent="0.25">
      <c r="A62" s="1">
        <v>10</v>
      </c>
      <c r="B62" s="119" t="s">
        <v>92</v>
      </c>
      <c r="C62" s="120">
        <v>1904</v>
      </c>
      <c r="D62" s="121">
        <v>-0.33888888888888891</v>
      </c>
      <c r="E62" s="120">
        <v>1744</v>
      </c>
      <c r="F62" s="121">
        <f t="shared" si="9"/>
        <v>-8.4033613445378186E-2</v>
      </c>
      <c r="G62" s="120">
        <v>3593</v>
      </c>
      <c r="H62" s="121">
        <f t="shared" si="9"/>
        <v>1.0602064220183487</v>
      </c>
      <c r="I62" s="120">
        <v>4470</v>
      </c>
      <c r="J62" s="121">
        <f t="shared" si="9"/>
        <v>0.24408572223768443</v>
      </c>
      <c r="K62" s="120">
        <v>4427</v>
      </c>
      <c r="L62" s="121">
        <f t="shared" si="9"/>
        <v>-9.6196868008948666E-3</v>
      </c>
      <c r="M62" s="120">
        <v>4745</v>
      </c>
      <c r="N62" s="121">
        <f t="shared" si="8"/>
        <v>7.1831940365936209E-2</v>
      </c>
    </row>
    <row r="63" spans="1:15" x14ac:dyDescent="0.25">
      <c r="A63" s="1">
        <v>11</v>
      </c>
      <c r="B63" s="119" t="s">
        <v>94</v>
      </c>
      <c r="C63" s="120">
        <v>1069</v>
      </c>
      <c r="D63" s="121">
        <v>-0.67438318611026493</v>
      </c>
      <c r="E63" s="120">
        <v>2739</v>
      </c>
      <c r="F63" s="121">
        <f t="shared" si="9"/>
        <v>1.5622076707202992</v>
      </c>
      <c r="G63" s="120">
        <v>3349</v>
      </c>
      <c r="H63" s="121">
        <f t="shared" si="9"/>
        <v>0.22270901788974085</v>
      </c>
      <c r="I63" s="120">
        <v>3373</v>
      </c>
      <c r="J63" s="121">
        <f t="shared" si="9"/>
        <v>7.1663183039714085E-3</v>
      </c>
      <c r="K63" s="120">
        <v>4221</v>
      </c>
      <c r="L63" s="121">
        <f t="shared" si="9"/>
        <v>0.25140824192113853</v>
      </c>
      <c r="M63" s="120">
        <v>3591</v>
      </c>
      <c r="N63" s="121">
        <f t="shared" si="8"/>
        <v>-0.14925373134328357</v>
      </c>
    </row>
    <row r="64" spans="1:15" x14ac:dyDescent="0.25">
      <c r="A64" s="1">
        <v>12</v>
      </c>
      <c r="B64" s="119" t="s">
        <v>96</v>
      </c>
      <c r="C64" s="120">
        <v>681</v>
      </c>
      <c r="D64" s="121">
        <v>-0.7561761546723953</v>
      </c>
      <c r="E64" s="120">
        <v>3189</v>
      </c>
      <c r="F64" s="121">
        <f t="shared" si="9"/>
        <v>3.6828193832599121</v>
      </c>
      <c r="G64" s="120">
        <v>3121</v>
      </c>
      <c r="H64" s="121">
        <f t="shared" si="9"/>
        <v>-2.1323298839761695E-2</v>
      </c>
      <c r="I64" s="120">
        <v>2886</v>
      </c>
      <c r="J64" s="121">
        <f t="shared" si="9"/>
        <v>-7.5296379365587973E-2</v>
      </c>
      <c r="K64" s="120">
        <v>3709</v>
      </c>
      <c r="L64" s="121">
        <f t="shared" si="9"/>
        <v>0.28516978516978519</v>
      </c>
      <c r="M64" s="120">
        <v>3246</v>
      </c>
      <c r="N64" s="121">
        <f t="shared" si="8"/>
        <v>-0.1248314909679159</v>
      </c>
    </row>
    <row r="65" spans="1:15" ht="15.75" x14ac:dyDescent="0.25">
      <c r="B65" s="122" t="s">
        <v>33</v>
      </c>
      <c r="C65" s="123">
        <v>16251</v>
      </c>
      <c r="D65" s="124">
        <v>-0.59300257957875235</v>
      </c>
      <c r="E65" s="123">
        <v>22026</v>
      </c>
      <c r="F65" s="124">
        <f t="shared" si="9"/>
        <v>0.35536274690788261</v>
      </c>
      <c r="G65" s="123">
        <v>40723</v>
      </c>
      <c r="H65" s="124">
        <f t="shared" si="9"/>
        <v>0.8488604376645783</v>
      </c>
      <c r="I65" s="123">
        <v>52826</v>
      </c>
      <c r="J65" s="124">
        <f t="shared" si="9"/>
        <v>0.29720305478476527</v>
      </c>
      <c r="K65" s="123">
        <v>49415</v>
      </c>
      <c r="L65" s="124">
        <f t="shared" si="9"/>
        <v>-6.4570476659220888E-2</v>
      </c>
      <c r="M65" s="123">
        <v>47299</v>
      </c>
      <c r="N65" s="124">
        <v>-4.2821005767479492E-2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284</v>
      </c>
    </row>
    <row r="75" spans="1:15" x14ac:dyDescent="0.25">
      <c r="A75" s="1">
        <v>1</v>
      </c>
      <c r="B75" s="119" t="s">
        <v>74</v>
      </c>
      <c r="C75" s="120">
        <v>2841</v>
      </c>
      <c r="D75" s="121">
        <v>0.18572621035058434</v>
      </c>
      <c r="E75" s="120">
        <v>543</v>
      </c>
      <c r="F75" s="121">
        <f>IFERROR(E75/C75-1,"-")</f>
        <v>-0.80887011615628301</v>
      </c>
      <c r="G75" s="120">
        <v>2071</v>
      </c>
      <c r="H75" s="121">
        <f>IFERROR(G75/E75-1,"-")</f>
        <v>2.8139963167587476</v>
      </c>
      <c r="I75" s="120">
        <v>2249</v>
      </c>
      <c r="J75" s="121">
        <f>IFERROR(I75/G75-1,"-")</f>
        <v>8.5948816996620048E-2</v>
      </c>
      <c r="K75" s="120">
        <v>1215</v>
      </c>
      <c r="L75" s="121">
        <f>IFERROR(K75/I75-1,"-")</f>
        <v>-0.45975989328590483</v>
      </c>
      <c r="M75" s="120">
        <v>1366</v>
      </c>
      <c r="N75" s="121">
        <f t="shared" ref="N75:N86" si="10">IFERROR(M75/K75-1,"-")</f>
        <v>0.12427983539094645</v>
      </c>
    </row>
    <row r="76" spans="1:15" x14ac:dyDescent="0.25">
      <c r="A76" s="1">
        <v>2</v>
      </c>
      <c r="B76" s="119" t="s">
        <v>76</v>
      </c>
      <c r="C76" s="120">
        <v>2546</v>
      </c>
      <c r="D76" s="121">
        <v>0.10407632263660016</v>
      </c>
      <c r="E76" s="120">
        <v>721</v>
      </c>
      <c r="F76" s="121">
        <f t="shared" ref="F76:L87" si="11">IFERROR(E76/C76-1,"-")</f>
        <v>-0.71681068342498033</v>
      </c>
      <c r="G76" s="120">
        <v>1841</v>
      </c>
      <c r="H76" s="121">
        <f t="shared" si="11"/>
        <v>1.5533980582524274</v>
      </c>
      <c r="I76" s="120">
        <v>748</v>
      </c>
      <c r="J76" s="121">
        <f t="shared" si="11"/>
        <v>-0.59369907658881038</v>
      </c>
      <c r="K76" s="120">
        <v>1249</v>
      </c>
      <c r="L76" s="121">
        <f t="shared" si="11"/>
        <v>0.66978609625668439</v>
      </c>
      <c r="M76" s="120">
        <v>1322</v>
      </c>
      <c r="N76" s="121">
        <f t="shared" si="10"/>
        <v>5.8446757405924643E-2</v>
      </c>
    </row>
    <row r="77" spans="1:15" x14ac:dyDescent="0.25">
      <c r="A77" s="1">
        <v>3</v>
      </c>
      <c r="B77" s="119" t="s">
        <v>78</v>
      </c>
      <c r="C77" s="120">
        <v>1038</v>
      </c>
      <c r="D77" s="121">
        <v>-0.54908774978279751</v>
      </c>
      <c r="E77" s="120">
        <v>1575</v>
      </c>
      <c r="F77" s="121">
        <f t="shared" si="11"/>
        <v>0.51734104046242768</v>
      </c>
      <c r="G77" s="120">
        <v>2794</v>
      </c>
      <c r="H77" s="121">
        <f t="shared" si="11"/>
        <v>0.77396825396825397</v>
      </c>
      <c r="I77" s="120">
        <v>1106</v>
      </c>
      <c r="J77" s="121">
        <f t="shared" si="11"/>
        <v>-0.60415175375805297</v>
      </c>
      <c r="K77" s="120">
        <v>1224</v>
      </c>
      <c r="L77" s="121">
        <f t="shared" si="11"/>
        <v>0.10669077757685352</v>
      </c>
      <c r="M77" s="120">
        <v>1260</v>
      </c>
      <c r="N77" s="121">
        <f t="shared" si="10"/>
        <v>2.9411764705882248E-2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901</v>
      </c>
      <c r="F78" s="121" t="str">
        <f t="shared" si="11"/>
        <v>-</v>
      </c>
      <c r="G78" s="120">
        <v>2457</v>
      </c>
      <c r="H78" s="121">
        <f t="shared" si="11"/>
        <v>1.7269700332963374</v>
      </c>
      <c r="I78" s="120">
        <v>1949</v>
      </c>
      <c r="J78" s="121">
        <f t="shared" si="11"/>
        <v>-0.20675620675620676</v>
      </c>
      <c r="K78" s="120">
        <v>1108</v>
      </c>
      <c r="L78" s="121">
        <f t="shared" si="11"/>
        <v>-0.43150333504361216</v>
      </c>
      <c r="M78" s="120">
        <v>1331</v>
      </c>
      <c r="N78" s="121">
        <f t="shared" si="10"/>
        <v>0.20126353790613716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1900</v>
      </c>
      <c r="F79" s="121" t="str">
        <f t="shared" si="11"/>
        <v>-</v>
      </c>
      <c r="G79" s="120">
        <v>1685</v>
      </c>
      <c r="H79" s="121">
        <f t="shared" si="11"/>
        <v>-0.11315789473684212</v>
      </c>
      <c r="I79" s="120">
        <v>2115</v>
      </c>
      <c r="J79" s="121">
        <f t="shared" si="11"/>
        <v>0.25519287833827886</v>
      </c>
      <c r="K79" s="120">
        <v>2258</v>
      </c>
      <c r="L79" s="121">
        <f t="shared" si="11"/>
        <v>6.7612293144208024E-2</v>
      </c>
      <c r="M79" s="120">
        <v>3166</v>
      </c>
      <c r="N79" s="121">
        <f t="shared" si="10"/>
        <v>0.40212577502214342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1771</v>
      </c>
      <c r="F80" s="121" t="str">
        <f t="shared" si="11"/>
        <v>-</v>
      </c>
      <c r="G80" s="120">
        <v>4228</v>
      </c>
      <c r="H80" s="121">
        <f t="shared" si="11"/>
        <v>1.3873517786561265</v>
      </c>
      <c r="I80" s="120">
        <v>1166</v>
      </c>
      <c r="J80" s="121">
        <f t="shared" si="11"/>
        <v>-0.72421948912015144</v>
      </c>
      <c r="K80" s="120">
        <v>1164</v>
      </c>
      <c r="L80" s="121">
        <f t="shared" si="11"/>
        <v>-1.7152658662092923E-3</v>
      </c>
      <c r="M80" s="120">
        <v>3102</v>
      </c>
      <c r="N80" s="121">
        <f t="shared" si="10"/>
        <v>1.6649484536082473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1191</v>
      </c>
      <c r="F81" s="121" t="str">
        <f t="shared" si="11"/>
        <v>-</v>
      </c>
      <c r="G81" s="120">
        <v>2851</v>
      </c>
      <c r="H81" s="121">
        <f t="shared" si="11"/>
        <v>1.3937867338371115</v>
      </c>
      <c r="I81" s="120">
        <v>2003</v>
      </c>
      <c r="J81" s="121">
        <f t="shared" si="11"/>
        <v>-0.29743949491406529</v>
      </c>
      <c r="K81" s="120">
        <v>2667</v>
      </c>
      <c r="L81" s="121">
        <f t="shared" si="11"/>
        <v>0.33150274588117834</v>
      </c>
      <c r="M81" s="120">
        <v>2062</v>
      </c>
      <c r="N81" s="121">
        <f t="shared" si="10"/>
        <v>-0.22684664416947886</v>
      </c>
    </row>
    <row r="82" spans="1:15" x14ac:dyDescent="0.25">
      <c r="A82" s="1">
        <v>8</v>
      </c>
      <c r="B82" s="119" t="s">
        <v>88</v>
      </c>
      <c r="C82" s="120">
        <v>2303</v>
      </c>
      <c r="D82" s="121">
        <v>-0.20200970200970203</v>
      </c>
      <c r="E82" s="120">
        <v>1356</v>
      </c>
      <c r="F82" s="121">
        <f t="shared" si="11"/>
        <v>-0.41120277898393398</v>
      </c>
      <c r="G82" s="120">
        <v>2044</v>
      </c>
      <c r="H82" s="121">
        <f t="shared" si="11"/>
        <v>0.50737463126843663</v>
      </c>
      <c r="I82" s="120">
        <v>2706</v>
      </c>
      <c r="J82" s="121">
        <f t="shared" si="11"/>
        <v>0.3238747553816046</v>
      </c>
      <c r="K82" s="120">
        <v>1092</v>
      </c>
      <c r="L82" s="121">
        <f t="shared" si="11"/>
        <v>-0.59645232815964522</v>
      </c>
      <c r="M82" s="120">
        <v>3661</v>
      </c>
      <c r="N82" s="121">
        <f t="shared" si="10"/>
        <v>2.3525641025641026</v>
      </c>
    </row>
    <row r="83" spans="1:15" x14ac:dyDescent="0.25">
      <c r="A83" s="1">
        <v>9</v>
      </c>
      <c r="B83" s="119" t="s">
        <v>90</v>
      </c>
      <c r="C83" s="120">
        <v>1308</v>
      </c>
      <c r="D83" s="121">
        <v>-0.4340112505408914</v>
      </c>
      <c r="E83" s="120">
        <v>3089</v>
      </c>
      <c r="F83" s="121">
        <f t="shared" si="11"/>
        <v>1.3616207951070338</v>
      </c>
      <c r="G83" s="120">
        <v>2812</v>
      </c>
      <c r="H83" s="121">
        <f t="shared" si="11"/>
        <v>-8.9673033344124353E-2</v>
      </c>
      <c r="I83" s="120">
        <v>1528</v>
      </c>
      <c r="J83" s="121">
        <f t="shared" si="11"/>
        <v>-0.45661450924608815</v>
      </c>
      <c r="K83" s="120">
        <v>2671</v>
      </c>
      <c r="L83" s="121">
        <f t="shared" si="11"/>
        <v>0.74803664921465973</v>
      </c>
      <c r="M83" s="120">
        <v>1808</v>
      </c>
      <c r="N83" s="121">
        <f t="shared" si="10"/>
        <v>-0.32309996256083862</v>
      </c>
    </row>
    <row r="84" spans="1:15" x14ac:dyDescent="0.25">
      <c r="A84" s="1">
        <v>10</v>
      </c>
      <c r="B84" s="119" t="s">
        <v>92</v>
      </c>
      <c r="C84" s="120">
        <v>874</v>
      </c>
      <c r="D84" s="121">
        <v>-0.71419228253760636</v>
      </c>
      <c r="E84" s="120">
        <v>2179</v>
      </c>
      <c r="F84" s="121">
        <f t="shared" si="11"/>
        <v>1.4931350114416477</v>
      </c>
      <c r="G84" s="120">
        <v>1877</v>
      </c>
      <c r="H84" s="121">
        <f t="shared" si="11"/>
        <v>-0.13859568609453876</v>
      </c>
      <c r="I84" s="120">
        <v>1047</v>
      </c>
      <c r="J84" s="121">
        <f t="shared" si="11"/>
        <v>-0.44219499200852419</v>
      </c>
      <c r="K84" s="120">
        <v>1307</v>
      </c>
      <c r="L84" s="121">
        <f t="shared" si="11"/>
        <v>0.2483285577841452</v>
      </c>
      <c r="M84" s="120">
        <v>2970</v>
      </c>
      <c r="N84" s="121">
        <f t="shared" si="10"/>
        <v>1.2723794950267791</v>
      </c>
    </row>
    <row r="85" spans="1:15" x14ac:dyDescent="0.25">
      <c r="A85" s="1">
        <v>11</v>
      </c>
      <c r="B85" s="119" t="s">
        <v>94</v>
      </c>
      <c r="C85" s="120">
        <v>1374</v>
      </c>
      <c r="D85" s="121">
        <v>-0.58489425981873111</v>
      </c>
      <c r="E85" s="120">
        <v>2323</v>
      </c>
      <c r="F85" s="121">
        <f t="shared" si="11"/>
        <v>0.69068413391557493</v>
      </c>
      <c r="G85" s="120">
        <v>2569</v>
      </c>
      <c r="H85" s="121">
        <f t="shared" si="11"/>
        <v>0.10589754627636672</v>
      </c>
      <c r="I85" s="120">
        <v>1075</v>
      </c>
      <c r="J85" s="121">
        <f t="shared" si="11"/>
        <v>-0.58154924094978588</v>
      </c>
      <c r="K85" s="120">
        <v>3117</v>
      </c>
      <c r="L85" s="121">
        <f t="shared" si="11"/>
        <v>1.8995348837209303</v>
      </c>
      <c r="M85" s="120">
        <v>1573</v>
      </c>
      <c r="N85" s="121">
        <f t="shared" si="10"/>
        <v>-0.49534809111324996</v>
      </c>
    </row>
    <row r="86" spans="1:15" x14ac:dyDescent="0.25">
      <c r="A86" s="1">
        <v>12</v>
      </c>
      <c r="B86" s="119" t="s">
        <v>96</v>
      </c>
      <c r="C86" s="120">
        <v>1793</v>
      </c>
      <c r="D86" s="121">
        <v>-0.56406515925115486</v>
      </c>
      <c r="E86" s="120">
        <v>2488</v>
      </c>
      <c r="F86" s="121">
        <f t="shared" si="11"/>
        <v>0.38761851645287226</v>
      </c>
      <c r="G86" s="120">
        <v>2999</v>
      </c>
      <c r="H86" s="121">
        <f t="shared" si="11"/>
        <v>0.20538585209003224</v>
      </c>
      <c r="I86" s="120">
        <v>1914</v>
      </c>
      <c r="J86" s="121">
        <f t="shared" si="11"/>
        <v>-0.36178726242080694</v>
      </c>
      <c r="K86" s="120">
        <v>2574</v>
      </c>
      <c r="L86" s="121">
        <f t="shared" si="11"/>
        <v>0.34482758620689657</v>
      </c>
      <c r="M86" s="120">
        <v>3015</v>
      </c>
      <c r="N86" s="121">
        <f t="shared" si="10"/>
        <v>0.17132867132867124</v>
      </c>
    </row>
    <row r="87" spans="1:15" ht="15.75" x14ac:dyDescent="0.25">
      <c r="B87" s="122" t="s">
        <v>33</v>
      </c>
      <c r="C87" s="123">
        <v>15549</v>
      </c>
      <c r="D87" s="124">
        <v>-0.5288610126352149</v>
      </c>
      <c r="E87" s="123">
        <v>20037</v>
      </c>
      <c r="F87" s="124">
        <f t="shared" si="11"/>
        <v>0.28863592513988046</v>
      </c>
      <c r="G87" s="123">
        <v>30228</v>
      </c>
      <c r="H87" s="124">
        <f t="shared" si="11"/>
        <v>0.50860907321455318</v>
      </c>
      <c r="I87" s="123">
        <v>19606</v>
      </c>
      <c r="J87" s="124">
        <f t="shared" si="11"/>
        <v>-0.3513960566362313</v>
      </c>
      <c r="K87" s="123">
        <v>21646</v>
      </c>
      <c r="L87" s="124">
        <f t="shared" si="11"/>
        <v>0.10404978067938386</v>
      </c>
      <c r="M87" s="123">
        <v>26636</v>
      </c>
      <c r="N87" s="124">
        <v>0.23052758015337704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284</v>
      </c>
    </row>
    <row r="97" spans="2:14" x14ac:dyDescent="0.25">
      <c r="B97" s="119" t="s">
        <v>74</v>
      </c>
      <c r="C97" s="120">
        <v>7778</v>
      </c>
      <c r="D97" s="121">
        <v>8.132906992909783E-2</v>
      </c>
      <c r="E97" s="120">
        <v>1648</v>
      </c>
      <c r="F97" s="121">
        <f t="shared" ref="F97:L109" si="12">IFERROR(E97/C97-1,"-")</f>
        <v>-0.78812033941887372</v>
      </c>
      <c r="G97" s="120">
        <v>6519</v>
      </c>
      <c r="H97" s="121">
        <f t="shared" si="12"/>
        <v>2.9557038834951457</v>
      </c>
      <c r="I97" s="120">
        <v>8713</v>
      </c>
      <c r="J97" s="121">
        <f t="shared" si="12"/>
        <v>0.33655468630158003</v>
      </c>
      <c r="K97" s="120">
        <v>10751</v>
      </c>
      <c r="L97" s="121">
        <f t="shared" si="12"/>
        <v>0.23390336279123147</v>
      </c>
      <c r="M97" s="120">
        <v>9438</v>
      </c>
      <c r="N97" s="121">
        <f t="shared" ref="N97:N108" si="13">IFERROR(M97/K97-1,"-")</f>
        <v>-0.12212817412333732</v>
      </c>
    </row>
    <row r="98" spans="2:14" x14ac:dyDescent="0.25">
      <c r="B98" s="119" t="s">
        <v>76</v>
      </c>
      <c r="C98" s="120">
        <v>8971</v>
      </c>
      <c r="D98" s="121">
        <v>0.12771841609050916</v>
      </c>
      <c r="E98" s="120">
        <v>1772</v>
      </c>
      <c r="F98" s="121">
        <f t="shared" si="12"/>
        <v>-0.80247464050830453</v>
      </c>
      <c r="G98" s="120">
        <v>6908</v>
      </c>
      <c r="H98" s="121">
        <f t="shared" si="12"/>
        <v>2.8984198645598194</v>
      </c>
      <c r="I98" s="120">
        <v>8514</v>
      </c>
      <c r="J98" s="121">
        <f t="shared" si="12"/>
        <v>0.23248407643312108</v>
      </c>
      <c r="K98" s="120">
        <v>10155</v>
      </c>
      <c r="L98" s="121">
        <f t="shared" si="12"/>
        <v>0.19274136715997181</v>
      </c>
      <c r="M98" s="120">
        <v>9264</v>
      </c>
      <c r="N98" s="121">
        <f t="shared" si="13"/>
        <v>-8.7740029542097475E-2</v>
      </c>
    </row>
    <row r="99" spans="2:14" x14ac:dyDescent="0.25">
      <c r="B99" s="119" t="s">
        <v>78</v>
      </c>
      <c r="C99" s="120">
        <v>3532</v>
      </c>
      <c r="D99" s="121">
        <v>-0.57599039615846337</v>
      </c>
      <c r="E99" s="120">
        <v>2477</v>
      </c>
      <c r="F99" s="121">
        <f t="shared" si="12"/>
        <v>-0.29869762174405434</v>
      </c>
      <c r="G99" s="120">
        <v>7271</v>
      </c>
      <c r="H99" s="121">
        <f t="shared" si="12"/>
        <v>1.9354057327412191</v>
      </c>
      <c r="I99" s="120">
        <v>9155</v>
      </c>
      <c r="J99" s="121">
        <f t="shared" si="12"/>
        <v>0.25911153899051032</v>
      </c>
      <c r="K99" s="120">
        <v>10079</v>
      </c>
      <c r="L99" s="121">
        <f t="shared" si="12"/>
        <v>0.10092845439650455</v>
      </c>
      <c r="M99" s="120">
        <v>9265</v>
      </c>
      <c r="N99" s="121">
        <f t="shared" si="13"/>
        <v>-8.0761980355193996E-2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2226</v>
      </c>
      <c r="F100" s="121" t="str">
        <f t="shared" si="12"/>
        <v>-</v>
      </c>
      <c r="G100" s="120">
        <v>6256</v>
      </c>
      <c r="H100" s="121">
        <f t="shared" si="12"/>
        <v>1.8104222821203955</v>
      </c>
      <c r="I100" s="120">
        <v>6472</v>
      </c>
      <c r="J100" s="121">
        <f t="shared" si="12"/>
        <v>3.4526854219948833E-2</v>
      </c>
      <c r="K100" s="120">
        <v>7484</v>
      </c>
      <c r="L100" s="121">
        <f t="shared" si="12"/>
        <v>0.15636588380716931</v>
      </c>
      <c r="M100" s="120">
        <v>5830</v>
      </c>
      <c r="N100" s="121">
        <f t="shared" si="13"/>
        <v>-0.221004810261892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2446</v>
      </c>
      <c r="F101" s="121" t="str">
        <f t="shared" si="12"/>
        <v>-</v>
      </c>
      <c r="G101" s="120">
        <v>4867</v>
      </c>
      <c r="H101" s="121">
        <f t="shared" si="12"/>
        <v>0.98977923139820123</v>
      </c>
      <c r="I101" s="120">
        <v>5606</v>
      </c>
      <c r="J101" s="121">
        <f t="shared" si="12"/>
        <v>0.15183891514279835</v>
      </c>
      <c r="K101" s="120">
        <v>5778</v>
      </c>
      <c r="L101" s="121">
        <f t="shared" si="12"/>
        <v>3.068141277203007E-2</v>
      </c>
      <c r="M101" s="120">
        <v>5883</v>
      </c>
      <c r="N101" s="121">
        <f t="shared" si="13"/>
        <v>1.8172377985462118E-2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2238</v>
      </c>
      <c r="F102" s="121" t="str">
        <f t="shared" si="12"/>
        <v>-</v>
      </c>
      <c r="G102" s="120">
        <v>3323</v>
      </c>
      <c r="H102" s="121">
        <f t="shared" si="12"/>
        <v>0.48480786416443244</v>
      </c>
      <c r="I102" s="120">
        <v>3827</v>
      </c>
      <c r="J102" s="121">
        <f t="shared" si="12"/>
        <v>0.15167017755040635</v>
      </c>
      <c r="K102" s="120">
        <v>3968</v>
      </c>
      <c r="L102" s="121">
        <f t="shared" si="12"/>
        <v>3.684348053305464E-2</v>
      </c>
      <c r="M102" s="120">
        <v>4239</v>
      </c>
      <c r="N102" s="121">
        <f t="shared" si="13"/>
        <v>6.8296370967741993E-2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2500</v>
      </c>
      <c r="F103" s="121" t="str">
        <f t="shared" si="12"/>
        <v>-</v>
      </c>
      <c r="G103" s="120">
        <v>3947</v>
      </c>
      <c r="H103" s="121">
        <f t="shared" si="12"/>
        <v>0.57879999999999998</v>
      </c>
      <c r="I103" s="120">
        <v>3286</v>
      </c>
      <c r="J103" s="121">
        <f t="shared" si="12"/>
        <v>-0.16746896376995191</v>
      </c>
      <c r="K103" s="120">
        <v>3399</v>
      </c>
      <c r="L103" s="121">
        <f t="shared" si="12"/>
        <v>3.438831405964704E-2</v>
      </c>
      <c r="M103" s="120">
        <v>3594</v>
      </c>
      <c r="N103" s="121">
        <f t="shared" si="13"/>
        <v>5.7369814651368145E-2</v>
      </c>
    </row>
    <row r="104" spans="2:14" x14ac:dyDescent="0.25">
      <c r="B104" s="119" t="s">
        <v>88</v>
      </c>
      <c r="C104" s="120">
        <v>1922</v>
      </c>
      <c r="D104" s="121">
        <v>-0.33124565066109957</v>
      </c>
      <c r="E104" s="120">
        <v>4135</v>
      </c>
      <c r="F104" s="121">
        <f t="shared" si="12"/>
        <v>1.151404786680541</v>
      </c>
      <c r="G104" s="120">
        <v>4227</v>
      </c>
      <c r="H104" s="121">
        <f t="shared" si="12"/>
        <v>2.2249093107617801E-2</v>
      </c>
      <c r="I104" s="120">
        <v>4721</v>
      </c>
      <c r="J104" s="121">
        <f t="shared" si="12"/>
        <v>0.11686775490891876</v>
      </c>
      <c r="K104" s="120">
        <v>4564</v>
      </c>
      <c r="L104" s="121">
        <f t="shared" si="12"/>
        <v>-3.325566617242115E-2</v>
      </c>
      <c r="M104" s="120">
        <v>4530</v>
      </c>
      <c r="N104" s="121">
        <f t="shared" si="13"/>
        <v>-7.4496056091147844E-3</v>
      </c>
    </row>
    <row r="105" spans="2:14" x14ac:dyDescent="0.25">
      <c r="B105" s="119" t="s">
        <v>90</v>
      </c>
      <c r="C105" s="120">
        <v>692</v>
      </c>
      <c r="D105" s="121">
        <v>-0.75276884601643446</v>
      </c>
      <c r="E105" s="120">
        <v>3054</v>
      </c>
      <c r="F105" s="121">
        <f t="shared" si="12"/>
        <v>3.4132947976878611</v>
      </c>
      <c r="G105" s="120">
        <v>4234</v>
      </c>
      <c r="H105" s="121">
        <f t="shared" si="12"/>
        <v>0.38637851997380479</v>
      </c>
      <c r="I105" s="120">
        <v>4186</v>
      </c>
      <c r="J105" s="121">
        <f t="shared" si="12"/>
        <v>-1.1336797354747241E-2</v>
      </c>
      <c r="K105" s="120">
        <v>3938</v>
      </c>
      <c r="L105" s="121">
        <f t="shared" si="12"/>
        <v>-5.9245102723363585E-2</v>
      </c>
      <c r="M105" s="120">
        <v>4328</v>
      </c>
      <c r="N105" s="121">
        <f t="shared" si="13"/>
        <v>9.9035043169121373E-2</v>
      </c>
    </row>
    <row r="106" spans="2:14" x14ac:dyDescent="0.25">
      <c r="B106" s="119" t="s">
        <v>92</v>
      </c>
      <c r="C106" s="120">
        <v>825</v>
      </c>
      <c r="D106" s="121">
        <v>-0.82439335887611753</v>
      </c>
      <c r="E106" s="120">
        <v>6196</v>
      </c>
      <c r="F106" s="121">
        <f t="shared" si="12"/>
        <v>6.5103030303030307</v>
      </c>
      <c r="G106" s="120">
        <v>6125</v>
      </c>
      <c r="H106" s="121">
        <f t="shared" si="12"/>
        <v>-1.1459005810200096E-2</v>
      </c>
      <c r="I106" s="120">
        <v>5590</v>
      </c>
      <c r="J106" s="121">
        <f t="shared" si="12"/>
        <v>-8.7346938775510252E-2</v>
      </c>
      <c r="K106" s="120">
        <v>6453</v>
      </c>
      <c r="L106" s="121">
        <f t="shared" si="12"/>
        <v>0.15438282647584978</v>
      </c>
      <c r="M106" s="120">
        <v>6718</v>
      </c>
      <c r="N106" s="121">
        <f t="shared" si="13"/>
        <v>4.1066170773283783E-2</v>
      </c>
    </row>
    <row r="107" spans="2:14" x14ac:dyDescent="0.25">
      <c r="B107" s="119" t="s">
        <v>94</v>
      </c>
      <c r="C107" s="120">
        <v>1112</v>
      </c>
      <c r="D107" s="121">
        <v>-0.85308495177698507</v>
      </c>
      <c r="E107" s="120">
        <v>7124</v>
      </c>
      <c r="F107" s="121">
        <f t="shared" si="12"/>
        <v>5.4064748201438846</v>
      </c>
      <c r="G107" s="120">
        <v>7135</v>
      </c>
      <c r="H107" s="121">
        <f t="shared" si="12"/>
        <v>1.5440763615945929E-3</v>
      </c>
      <c r="I107" s="120">
        <v>8768</v>
      </c>
      <c r="J107" s="121">
        <f t="shared" si="12"/>
        <v>0.22887175893482836</v>
      </c>
      <c r="K107" s="120">
        <v>7634</v>
      </c>
      <c r="L107" s="121">
        <f t="shared" si="12"/>
        <v>-0.12933394160583944</v>
      </c>
      <c r="M107" s="120">
        <v>8653</v>
      </c>
      <c r="N107" s="121">
        <f t="shared" si="13"/>
        <v>0.13348179198323296</v>
      </c>
    </row>
    <row r="108" spans="2:14" x14ac:dyDescent="0.25">
      <c r="B108" s="119" t="s">
        <v>96</v>
      </c>
      <c r="C108" s="120">
        <v>1575</v>
      </c>
      <c r="D108" s="121">
        <v>-0.74239450441609423</v>
      </c>
      <c r="E108" s="120">
        <v>5523</v>
      </c>
      <c r="F108" s="121">
        <f t="shared" si="12"/>
        <v>2.5066666666666668</v>
      </c>
      <c r="G108" s="120">
        <v>5994</v>
      </c>
      <c r="H108" s="121">
        <f t="shared" si="12"/>
        <v>8.5279739272134725E-2</v>
      </c>
      <c r="I108" s="120">
        <v>7064</v>
      </c>
      <c r="J108" s="121">
        <f t="shared" si="12"/>
        <v>0.17851184517851193</v>
      </c>
      <c r="K108" s="120">
        <v>7036</v>
      </c>
      <c r="L108" s="121">
        <f t="shared" si="12"/>
        <v>-3.9637599093997888E-3</v>
      </c>
      <c r="M108" s="120">
        <v>6842</v>
      </c>
      <c r="N108" s="121">
        <f t="shared" si="13"/>
        <v>-2.7572484366117145E-2</v>
      </c>
    </row>
    <row r="109" spans="2:14" ht="15.75" x14ac:dyDescent="0.25">
      <c r="B109" s="122" t="s">
        <v>33</v>
      </c>
      <c r="C109" s="123">
        <v>27247</v>
      </c>
      <c r="D109" s="124">
        <v>-0.56883564895401462</v>
      </c>
      <c r="E109" s="123">
        <v>41339</v>
      </c>
      <c r="F109" s="124">
        <f t="shared" si="12"/>
        <v>0.51719455352882893</v>
      </c>
      <c r="G109" s="123">
        <v>66806</v>
      </c>
      <c r="H109" s="124">
        <f t="shared" si="12"/>
        <v>0.61605263794479792</v>
      </c>
      <c r="I109" s="123">
        <v>75902</v>
      </c>
      <c r="J109" s="124">
        <f t="shared" si="12"/>
        <v>0.13615543514055628</v>
      </c>
      <c r="K109" s="123">
        <v>81239</v>
      </c>
      <c r="L109" s="124">
        <f t="shared" si="12"/>
        <v>7.0314352717978368E-2</v>
      </c>
      <c r="M109" s="123">
        <v>78584</v>
      </c>
      <c r="N109" s="124">
        <v>-3.2681347628601976E-2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284</v>
      </c>
    </row>
    <row r="119" spans="1:15" x14ac:dyDescent="0.25">
      <c r="B119" s="119" t="s">
        <v>74</v>
      </c>
      <c r="C119" s="120">
        <v>1433</v>
      </c>
      <c r="D119" s="121">
        <v>5.4451802796173565E-2</v>
      </c>
      <c r="E119" s="120">
        <v>40</v>
      </c>
      <c r="F119" s="121">
        <f t="shared" ref="F119:L131" si="14">IFERROR(E119/C119-1,"-")</f>
        <v>-0.97208653175157012</v>
      </c>
      <c r="G119" s="120">
        <v>1082</v>
      </c>
      <c r="H119" s="121">
        <f t="shared" si="14"/>
        <v>26.05</v>
      </c>
      <c r="I119" s="120">
        <v>1714</v>
      </c>
      <c r="J119" s="121">
        <f t="shared" si="14"/>
        <v>0.5841035120147875</v>
      </c>
      <c r="K119" s="120">
        <v>1480</v>
      </c>
      <c r="L119" s="121">
        <f t="shared" si="14"/>
        <v>-0.13652275379229872</v>
      </c>
      <c r="M119" s="120">
        <v>1352</v>
      </c>
      <c r="N119" s="121">
        <f t="shared" ref="N119:N130" si="15">IFERROR(M119/K119-1,"-")</f>
        <v>-8.6486486486486491E-2</v>
      </c>
    </row>
    <row r="120" spans="1:15" x14ac:dyDescent="0.25">
      <c r="B120" s="119" t="s">
        <v>76</v>
      </c>
      <c r="C120" s="120">
        <v>2393</v>
      </c>
      <c r="D120" s="121">
        <v>0.48357098574085544</v>
      </c>
      <c r="E120" s="120">
        <v>45</v>
      </c>
      <c r="F120" s="121">
        <f t="shared" si="14"/>
        <v>-0.98119515252820722</v>
      </c>
      <c r="G120" s="120">
        <v>1253</v>
      </c>
      <c r="H120" s="121">
        <f t="shared" si="14"/>
        <v>26.844444444444445</v>
      </c>
      <c r="I120" s="120">
        <v>1744</v>
      </c>
      <c r="J120" s="121">
        <f t="shared" si="14"/>
        <v>0.39185953711093369</v>
      </c>
      <c r="K120" s="120">
        <v>2068</v>
      </c>
      <c r="L120" s="121">
        <f t="shared" si="14"/>
        <v>0.18577981651376141</v>
      </c>
      <c r="M120" s="120">
        <v>1741</v>
      </c>
      <c r="N120" s="121">
        <f t="shared" si="15"/>
        <v>-0.15812379110251451</v>
      </c>
    </row>
    <row r="121" spans="1:15" x14ac:dyDescent="0.25">
      <c r="B121" s="119" t="s">
        <v>78</v>
      </c>
      <c r="C121" s="120">
        <v>615</v>
      </c>
      <c r="D121" s="121">
        <v>-0.45138269402319353</v>
      </c>
      <c r="E121" s="120">
        <v>44</v>
      </c>
      <c r="F121" s="121">
        <f t="shared" si="14"/>
        <v>-0.92845528455284554</v>
      </c>
      <c r="G121" s="120">
        <v>1088</v>
      </c>
      <c r="H121" s="121">
        <f t="shared" si="14"/>
        <v>23.727272727272727</v>
      </c>
      <c r="I121" s="120">
        <v>1558</v>
      </c>
      <c r="J121" s="121">
        <f t="shared" si="14"/>
        <v>0.43198529411764697</v>
      </c>
      <c r="K121" s="120">
        <v>1890</v>
      </c>
      <c r="L121" s="121">
        <f t="shared" si="14"/>
        <v>0.21309370988446719</v>
      </c>
      <c r="M121" s="120">
        <v>1246</v>
      </c>
      <c r="N121" s="121">
        <f t="shared" si="15"/>
        <v>-0.34074074074074079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55</v>
      </c>
      <c r="F122" s="121" t="str">
        <f t="shared" si="14"/>
        <v>-</v>
      </c>
      <c r="G122" s="120">
        <v>541</v>
      </c>
      <c r="H122" s="121">
        <f t="shared" si="14"/>
        <v>8.836363636363636</v>
      </c>
      <c r="I122" s="120">
        <v>682</v>
      </c>
      <c r="J122" s="121">
        <f t="shared" si="14"/>
        <v>0.26062846580406651</v>
      </c>
      <c r="K122" s="120">
        <v>1379</v>
      </c>
      <c r="L122" s="121">
        <f t="shared" si="14"/>
        <v>1.0219941348973607</v>
      </c>
      <c r="M122" s="120">
        <v>652</v>
      </c>
      <c r="N122" s="121">
        <f t="shared" si="15"/>
        <v>-0.52719361856417701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44</v>
      </c>
      <c r="F123" s="121" t="str">
        <f t="shared" si="14"/>
        <v>-</v>
      </c>
      <c r="G123" s="120">
        <v>524</v>
      </c>
      <c r="H123" s="121">
        <f t="shared" si="14"/>
        <v>10.909090909090908</v>
      </c>
      <c r="I123" s="120">
        <v>550</v>
      </c>
      <c r="J123" s="121">
        <f t="shared" si="14"/>
        <v>4.961832061068705E-2</v>
      </c>
      <c r="K123" s="120">
        <v>732</v>
      </c>
      <c r="L123" s="121">
        <f t="shared" si="14"/>
        <v>0.33090909090909082</v>
      </c>
      <c r="M123" s="120">
        <v>482</v>
      </c>
      <c r="N123" s="121">
        <f t="shared" si="15"/>
        <v>-0.34153005464480879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121</v>
      </c>
      <c r="F124" s="121" t="str">
        <f t="shared" si="14"/>
        <v>-</v>
      </c>
      <c r="G124" s="120">
        <v>530</v>
      </c>
      <c r="H124" s="121">
        <f t="shared" si="14"/>
        <v>3.3801652892561984</v>
      </c>
      <c r="I124" s="120">
        <v>510</v>
      </c>
      <c r="J124" s="121">
        <f t="shared" si="14"/>
        <v>-3.7735849056603765E-2</v>
      </c>
      <c r="K124" s="120">
        <v>471</v>
      </c>
      <c r="L124" s="121">
        <f t="shared" si="14"/>
        <v>-7.6470588235294068E-2</v>
      </c>
      <c r="M124" s="120">
        <v>452</v>
      </c>
      <c r="N124" s="121">
        <f t="shared" si="15"/>
        <v>-4.0339702760084917E-2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184</v>
      </c>
      <c r="F125" s="121" t="str">
        <f t="shared" si="14"/>
        <v>-</v>
      </c>
      <c r="G125" s="120">
        <v>456</v>
      </c>
      <c r="H125" s="121">
        <f t="shared" si="14"/>
        <v>1.4782608695652173</v>
      </c>
      <c r="I125" s="120">
        <v>444</v>
      </c>
      <c r="J125" s="121">
        <f t="shared" si="14"/>
        <v>-2.6315789473684181E-2</v>
      </c>
      <c r="K125" s="120">
        <v>401</v>
      </c>
      <c r="L125" s="121">
        <f t="shared" si="14"/>
        <v>-9.6846846846846857E-2</v>
      </c>
      <c r="M125" s="120">
        <v>401</v>
      </c>
      <c r="N125" s="121">
        <f t="shared" si="15"/>
        <v>0</v>
      </c>
    </row>
    <row r="126" spans="1:15" x14ac:dyDescent="0.25">
      <c r="B126" s="119" t="s">
        <v>88</v>
      </c>
      <c r="C126" s="120">
        <v>66</v>
      </c>
      <c r="D126" s="121">
        <v>-0.70403587443946192</v>
      </c>
      <c r="E126" s="120">
        <v>415</v>
      </c>
      <c r="F126" s="121">
        <f t="shared" si="14"/>
        <v>5.2878787878787881</v>
      </c>
      <c r="G126" s="120">
        <v>482</v>
      </c>
      <c r="H126" s="121">
        <f t="shared" si="14"/>
        <v>0.16144578313253022</v>
      </c>
      <c r="I126" s="120">
        <v>571</v>
      </c>
      <c r="J126" s="121">
        <f t="shared" si="14"/>
        <v>0.18464730290456433</v>
      </c>
      <c r="K126" s="120">
        <v>572</v>
      </c>
      <c r="L126" s="121">
        <f t="shared" si="14"/>
        <v>1.7513134851139256E-3</v>
      </c>
      <c r="M126" s="120">
        <v>348</v>
      </c>
      <c r="N126" s="121">
        <f t="shared" si="15"/>
        <v>-0.39160839160839156</v>
      </c>
    </row>
    <row r="127" spans="1:15" x14ac:dyDescent="0.25">
      <c r="B127" s="119" t="s">
        <v>90</v>
      </c>
      <c r="C127" s="120">
        <v>42</v>
      </c>
      <c r="D127" s="121">
        <v>-0.88617886178861793</v>
      </c>
      <c r="E127" s="120">
        <v>273</v>
      </c>
      <c r="F127" s="121">
        <f t="shared" si="14"/>
        <v>5.5</v>
      </c>
      <c r="G127" s="120">
        <v>722</v>
      </c>
      <c r="H127" s="121">
        <f t="shared" si="14"/>
        <v>1.6446886446886446</v>
      </c>
      <c r="I127" s="120">
        <v>664</v>
      </c>
      <c r="J127" s="121">
        <f t="shared" si="14"/>
        <v>-8.0332409972299179E-2</v>
      </c>
      <c r="K127" s="120">
        <v>519</v>
      </c>
      <c r="L127" s="121">
        <f t="shared" si="14"/>
        <v>-0.21837349397590367</v>
      </c>
      <c r="M127" s="120">
        <v>478</v>
      </c>
      <c r="N127" s="121">
        <f t="shared" si="15"/>
        <v>-7.899807321772645E-2</v>
      </c>
    </row>
    <row r="128" spans="1:15" x14ac:dyDescent="0.25">
      <c r="A128" s="125"/>
      <c r="B128" s="119" t="s">
        <v>92</v>
      </c>
      <c r="C128" s="120">
        <v>90</v>
      </c>
      <c r="D128" s="121">
        <v>-0.71153846153846156</v>
      </c>
      <c r="E128" s="120">
        <v>757</v>
      </c>
      <c r="F128" s="121">
        <f t="shared" si="14"/>
        <v>7.4111111111111114</v>
      </c>
      <c r="G128" s="120">
        <v>676</v>
      </c>
      <c r="H128" s="121">
        <f t="shared" si="14"/>
        <v>-0.10700132100396298</v>
      </c>
      <c r="I128" s="120">
        <v>658</v>
      </c>
      <c r="J128" s="121">
        <f t="shared" si="14"/>
        <v>-2.6627218934911268E-2</v>
      </c>
      <c r="K128" s="120">
        <v>850</v>
      </c>
      <c r="L128" s="121">
        <f t="shared" si="14"/>
        <v>0.29179331306990886</v>
      </c>
      <c r="M128" s="120">
        <v>773</v>
      </c>
      <c r="N128" s="121">
        <f t="shared" si="15"/>
        <v>-9.0588235294117636E-2</v>
      </c>
    </row>
    <row r="129" spans="2:15" x14ac:dyDescent="0.25">
      <c r="B129" s="119" t="s">
        <v>94</v>
      </c>
      <c r="C129" s="120">
        <v>206</v>
      </c>
      <c r="D129" s="121">
        <v>-0.73071895424836608</v>
      </c>
      <c r="E129" s="120">
        <v>836</v>
      </c>
      <c r="F129" s="121">
        <f t="shared" si="14"/>
        <v>3.058252427184466</v>
      </c>
      <c r="G129" s="120">
        <v>947</v>
      </c>
      <c r="H129" s="121">
        <f t="shared" si="14"/>
        <v>0.13277511961722488</v>
      </c>
      <c r="I129" s="120">
        <v>849</v>
      </c>
      <c r="J129" s="121">
        <f t="shared" si="14"/>
        <v>-0.10348468848996828</v>
      </c>
      <c r="K129" s="120">
        <v>1075</v>
      </c>
      <c r="L129" s="121">
        <f t="shared" si="14"/>
        <v>0.26619552414605407</v>
      </c>
      <c r="M129" s="120">
        <v>973</v>
      </c>
      <c r="N129" s="121">
        <f t="shared" si="15"/>
        <v>-9.4883720930232562E-2</v>
      </c>
    </row>
    <row r="130" spans="2:15" x14ac:dyDescent="0.25">
      <c r="B130" s="119" t="s">
        <v>96</v>
      </c>
      <c r="C130" s="120">
        <v>136</v>
      </c>
      <c r="D130" s="121">
        <v>-0.82268578878748366</v>
      </c>
      <c r="E130" s="120">
        <v>680</v>
      </c>
      <c r="F130" s="121">
        <f t="shared" si="14"/>
        <v>4</v>
      </c>
      <c r="G130" s="120">
        <v>948</v>
      </c>
      <c r="H130" s="121">
        <f t="shared" si="14"/>
        <v>0.39411764705882346</v>
      </c>
      <c r="I130" s="120">
        <v>1233</v>
      </c>
      <c r="J130" s="121">
        <f t="shared" si="14"/>
        <v>0.30063291139240511</v>
      </c>
      <c r="K130" s="120">
        <v>859</v>
      </c>
      <c r="L130" s="121">
        <f t="shared" si="14"/>
        <v>-0.30332522303325227</v>
      </c>
      <c r="M130" s="120">
        <v>836</v>
      </c>
      <c r="N130" s="121">
        <f t="shared" si="15"/>
        <v>-2.6775320139697301E-2</v>
      </c>
    </row>
    <row r="131" spans="2:15" ht="15.75" x14ac:dyDescent="0.25">
      <c r="B131" s="122" t="s">
        <v>33</v>
      </c>
      <c r="C131" s="123">
        <v>5019</v>
      </c>
      <c r="D131" s="124">
        <v>-0.37899034892353378</v>
      </c>
      <c r="E131" s="123">
        <v>3494</v>
      </c>
      <c r="F131" s="124">
        <f t="shared" si="14"/>
        <v>-0.30384538752739587</v>
      </c>
      <c r="G131" s="123">
        <v>9249</v>
      </c>
      <c r="H131" s="124">
        <f t="shared" si="14"/>
        <v>1.6471093302804807</v>
      </c>
      <c r="I131" s="123">
        <v>11177</v>
      </c>
      <c r="J131" s="124">
        <f t="shared" si="14"/>
        <v>0.20845496810465991</v>
      </c>
      <c r="K131" s="123">
        <v>12296</v>
      </c>
      <c r="L131" s="124">
        <f t="shared" si="14"/>
        <v>0.10011631028003931</v>
      </c>
      <c r="M131" s="123">
        <v>9734</v>
      </c>
      <c r="N131" s="124">
        <v>-0.20836044242029927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284</v>
      </c>
    </row>
    <row r="141" spans="2:15" x14ac:dyDescent="0.25">
      <c r="B141" s="119" t="s">
        <v>74</v>
      </c>
      <c r="C141" s="120">
        <v>2551</v>
      </c>
      <c r="D141" s="121">
        <v>2.9459241323648078E-2</v>
      </c>
      <c r="E141" s="120">
        <v>513</v>
      </c>
      <c r="F141" s="121">
        <f t="shared" ref="F141:L153" si="16">IFERROR(E141/C141-1,"-")</f>
        <v>-0.79890239121912976</v>
      </c>
      <c r="G141" s="120">
        <v>1768</v>
      </c>
      <c r="H141" s="121">
        <f t="shared" si="16"/>
        <v>2.4463937621832357</v>
      </c>
      <c r="I141" s="120">
        <v>2687</v>
      </c>
      <c r="J141" s="121">
        <f t="shared" si="16"/>
        <v>0.51979638009049767</v>
      </c>
      <c r="K141" s="120">
        <v>3551</v>
      </c>
      <c r="L141" s="121">
        <f t="shared" si="16"/>
        <v>0.32154819501302567</v>
      </c>
      <c r="M141" s="120">
        <v>2661</v>
      </c>
      <c r="N141" s="121">
        <f t="shared" ref="N141:N152" si="17">IFERROR(M141/K141-1,"-")</f>
        <v>-0.25063362433117431</v>
      </c>
    </row>
    <row r="142" spans="2:15" x14ac:dyDescent="0.25">
      <c r="B142" s="119" t="s">
        <v>76</v>
      </c>
      <c r="C142" s="120">
        <v>2540</v>
      </c>
      <c r="D142" s="121">
        <v>-0.11374738311235166</v>
      </c>
      <c r="E142" s="120">
        <v>554</v>
      </c>
      <c r="F142" s="121">
        <f t="shared" si="16"/>
        <v>-0.78188976377952757</v>
      </c>
      <c r="G142" s="120">
        <v>2351</v>
      </c>
      <c r="H142" s="121">
        <f t="shared" si="16"/>
        <v>3.243682310469314</v>
      </c>
      <c r="I142" s="120">
        <v>2836</v>
      </c>
      <c r="J142" s="121">
        <f t="shared" si="16"/>
        <v>0.20629519353466619</v>
      </c>
      <c r="K142" s="120">
        <v>3116</v>
      </c>
      <c r="L142" s="121">
        <f t="shared" si="16"/>
        <v>9.8730606488011352E-2</v>
      </c>
      <c r="M142" s="120">
        <v>3261</v>
      </c>
      <c r="N142" s="121">
        <f t="shared" si="17"/>
        <v>4.6534017971758601E-2</v>
      </c>
    </row>
    <row r="143" spans="2:15" x14ac:dyDescent="0.25">
      <c r="B143" s="119" t="s">
        <v>78</v>
      </c>
      <c r="C143" s="120">
        <v>1376</v>
      </c>
      <c r="D143" s="121">
        <v>-0.55826645264847508</v>
      </c>
      <c r="E143" s="120">
        <v>832</v>
      </c>
      <c r="F143" s="121">
        <f t="shared" si="16"/>
        <v>-0.39534883720930236</v>
      </c>
      <c r="G143" s="120">
        <v>2524</v>
      </c>
      <c r="H143" s="121">
        <f t="shared" si="16"/>
        <v>2.0336538461538463</v>
      </c>
      <c r="I143" s="120">
        <v>2988</v>
      </c>
      <c r="J143" s="121">
        <f t="shared" si="16"/>
        <v>0.1838351822503963</v>
      </c>
      <c r="K143" s="120">
        <v>3366</v>
      </c>
      <c r="L143" s="121">
        <f t="shared" si="16"/>
        <v>0.12650602409638556</v>
      </c>
      <c r="M143" s="120">
        <v>3312</v>
      </c>
      <c r="N143" s="121">
        <f t="shared" si="17"/>
        <v>-1.6042780748663055E-2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529</v>
      </c>
      <c r="F144" s="121" t="str">
        <f t="shared" si="16"/>
        <v>-</v>
      </c>
      <c r="G144" s="120">
        <v>2322</v>
      </c>
      <c r="H144" s="121">
        <f t="shared" si="16"/>
        <v>3.3894139886578447</v>
      </c>
      <c r="I144" s="120">
        <v>2380</v>
      </c>
      <c r="J144" s="121">
        <f t="shared" si="16"/>
        <v>2.4978466838931901E-2</v>
      </c>
      <c r="K144" s="120">
        <v>2313</v>
      </c>
      <c r="L144" s="121">
        <f t="shared" si="16"/>
        <v>-2.8151260504201692E-2</v>
      </c>
      <c r="M144" s="120">
        <v>1873</v>
      </c>
      <c r="N144" s="121">
        <f t="shared" si="17"/>
        <v>-0.19022913964548205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579</v>
      </c>
      <c r="F145" s="121" t="str">
        <f t="shared" si="16"/>
        <v>-</v>
      </c>
      <c r="G145" s="120">
        <v>1417</v>
      </c>
      <c r="H145" s="121">
        <f t="shared" si="16"/>
        <v>1.4473229706390329</v>
      </c>
      <c r="I145" s="120">
        <v>1273</v>
      </c>
      <c r="J145" s="121">
        <f t="shared" si="16"/>
        <v>-0.10162314749470713</v>
      </c>
      <c r="K145" s="120">
        <v>1592</v>
      </c>
      <c r="L145" s="121">
        <f t="shared" si="16"/>
        <v>0.25058915946582871</v>
      </c>
      <c r="M145" s="120">
        <v>1415</v>
      </c>
      <c r="N145" s="121">
        <f t="shared" si="17"/>
        <v>-0.11118090452261309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885</v>
      </c>
      <c r="F146" s="121" t="str">
        <f t="shared" si="16"/>
        <v>-</v>
      </c>
      <c r="G146" s="120">
        <v>894</v>
      </c>
      <c r="H146" s="121">
        <f t="shared" si="16"/>
        <v>1.0169491525423791E-2</v>
      </c>
      <c r="I146" s="120">
        <v>831</v>
      </c>
      <c r="J146" s="121">
        <f t="shared" si="16"/>
        <v>-7.0469798657718075E-2</v>
      </c>
      <c r="K146" s="120">
        <v>1011</v>
      </c>
      <c r="L146" s="121">
        <f t="shared" si="16"/>
        <v>0.21660649819494582</v>
      </c>
      <c r="M146" s="120">
        <v>965</v>
      </c>
      <c r="N146" s="121">
        <f t="shared" si="17"/>
        <v>-4.5499505440158239E-2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856</v>
      </c>
      <c r="F147" s="121" t="str">
        <f t="shared" si="16"/>
        <v>-</v>
      </c>
      <c r="G147" s="120">
        <v>945</v>
      </c>
      <c r="H147" s="121">
        <f t="shared" si="16"/>
        <v>0.10397196261682251</v>
      </c>
      <c r="I147" s="120">
        <v>427</v>
      </c>
      <c r="J147" s="121">
        <f t="shared" si="16"/>
        <v>-0.54814814814814816</v>
      </c>
      <c r="K147" s="120">
        <v>454</v>
      </c>
      <c r="L147" s="121">
        <f t="shared" si="16"/>
        <v>6.3231850117096089E-2</v>
      </c>
      <c r="M147" s="120">
        <v>390</v>
      </c>
      <c r="N147" s="121">
        <f t="shared" si="17"/>
        <v>-0.1409691629955947</v>
      </c>
    </row>
    <row r="148" spans="1:15" x14ac:dyDescent="0.25">
      <c r="B148" s="119" t="s">
        <v>88</v>
      </c>
      <c r="C148" s="120">
        <v>307</v>
      </c>
      <c r="D148" s="121">
        <v>-0.44080145719489983</v>
      </c>
      <c r="E148" s="120">
        <v>1325</v>
      </c>
      <c r="F148" s="121">
        <f t="shared" si="16"/>
        <v>3.315960912052117</v>
      </c>
      <c r="G148" s="120">
        <v>1073</v>
      </c>
      <c r="H148" s="121">
        <f t="shared" si="16"/>
        <v>-0.19018867924528304</v>
      </c>
      <c r="I148" s="120">
        <v>1227</v>
      </c>
      <c r="J148" s="121">
        <f t="shared" si="16"/>
        <v>0.14352283317800563</v>
      </c>
      <c r="K148" s="120">
        <v>1129</v>
      </c>
      <c r="L148" s="121">
        <f t="shared" si="16"/>
        <v>-7.9869600651996775E-2</v>
      </c>
      <c r="M148" s="120">
        <v>915</v>
      </c>
      <c r="N148" s="121">
        <f t="shared" si="17"/>
        <v>-0.18954827280779452</v>
      </c>
    </row>
    <row r="149" spans="1:15" x14ac:dyDescent="0.25">
      <c r="B149" s="119" t="s">
        <v>90</v>
      </c>
      <c r="C149" s="120">
        <v>72</v>
      </c>
      <c r="D149" s="121">
        <v>-0.8783783783783784</v>
      </c>
      <c r="E149" s="120">
        <v>1236</v>
      </c>
      <c r="F149" s="121">
        <f t="shared" si="16"/>
        <v>16.166666666666668</v>
      </c>
      <c r="G149" s="120">
        <v>1386</v>
      </c>
      <c r="H149" s="121">
        <f t="shared" si="16"/>
        <v>0.12135922330097082</v>
      </c>
      <c r="I149" s="120">
        <v>1288</v>
      </c>
      <c r="J149" s="121">
        <f t="shared" si="16"/>
        <v>-7.0707070707070718E-2</v>
      </c>
      <c r="K149" s="120">
        <v>1311</v>
      </c>
      <c r="L149" s="121">
        <f t="shared" si="16"/>
        <v>1.7857142857142794E-2</v>
      </c>
      <c r="M149" s="120">
        <v>1165</v>
      </c>
      <c r="N149" s="121">
        <f t="shared" si="17"/>
        <v>-0.11136536994660562</v>
      </c>
    </row>
    <row r="150" spans="1:15" x14ac:dyDescent="0.25">
      <c r="A150" s="125"/>
      <c r="B150" s="119" t="s">
        <v>92</v>
      </c>
      <c r="C150" s="120">
        <v>122</v>
      </c>
      <c r="D150" s="121">
        <v>-0.92742415229030339</v>
      </c>
      <c r="E150" s="120">
        <v>3442</v>
      </c>
      <c r="F150" s="121">
        <f t="shared" si="16"/>
        <v>27.21311475409836</v>
      </c>
      <c r="G150" s="120">
        <v>2114</v>
      </c>
      <c r="H150" s="121">
        <f t="shared" si="16"/>
        <v>-0.38582219639744331</v>
      </c>
      <c r="I150" s="120">
        <v>1758</v>
      </c>
      <c r="J150" s="121">
        <f t="shared" si="16"/>
        <v>-0.16840113528855249</v>
      </c>
      <c r="K150" s="120">
        <v>1824</v>
      </c>
      <c r="L150" s="121">
        <f t="shared" si="16"/>
        <v>3.7542662116040848E-2</v>
      </c>
      <c r="M150" s="120">
        <v>1932</v>
      </c>
      <c r="N150" s="121">
        <f t="shared" si="17"/>
        <v>5.921052631578938E-2</v>
      </c>
    </row>
    <row r="151" spans="1:15" x14ac:dyDescent="0.25">
      <c r="B151" s="119" t="s">
        <v>94</v>
      </c>
      <c r="C151" s="120">
        <v>210</v>
      </c>
      <c r="D151" s="121">
        <v>-0.93445692883895126</v>
      </c>
      <c r="E151" s="120">
        <v>2718</v>
      </c>
      <c r="F151" s="121">
        <f t="shared" si="16"/>
        <v>11.942857142857143</v>
      </c>
      <c r="G151" s="120">
        <v>2423</v>
      </c>
      <c r="H151" s="121">
        <f t="shared" si="16"/>
        <v>-0.10853568800588664</v>
      </c>
      <c r="I151" s="120">
        <v>2908</v>
      </c>
      <c r="J151" s="121">
        <f t="shared" si="16"/>
        <v>0.20016508460586047</v>
      </c>
      <c r="K151" s="120">
        <v>2912</v>
      </c>
      <c r="L151" s="121">
        <f t="shared" si="16"/>
        <v>1.3755158184318717E-3</v>
      </c>
      <c r="M151" s="120">
        <v>3278</v>
      </c>
      <c r="N151" s="121">
        <f t="shared" si="17"/>
        <v>0.12568681318681318</v>
      </c>
    </row>
    <row r="152" spans="1:15" x14ac:dyDescent="0.25">
      <c r="B152" s="119" t="s">
        <v>96</v>
      </c>
      <c r="C152" s="120">
        <v>199</v>
      </c>
      <c r="D152" s="121">
        <v>-0.91182986264953481</v>
      </c>
      <c r="E152" s="120">
        <v>1924</v>
      </c>
      <c r="F152" s="121">
        <f t="shared" si="16"/>
        <v>8.6683417085427141</v>
      </c>
      <c r="G152" s="120">
        <v>1833</v>
      </c>
      <c r="H152" s="121">
        <f t="shared" si="16"/>
        <v>-4.7297297297297258E-2</v>
      </c>
      <c r="I152" s="120">
        <v>2036</v>
      </c>
      <c r="J152" s="121">
        <f t="shared" si="16"/>
        <v>0.11074740861974908</v>
      </c>
      <c r="K152" s="120">
        <v>2476</v>
      </c>
      <c r="L152" s="121">
        <f t="shared" si="16"/>
        <v>0.21611001964636545</v>
      </c>
      <c r="M152" s="120">
        <v>2474</v>
      </c>
      <c r="N152" s="121">
        <f t="shared" si="17"/>
        <v>-8.077544426494665E-4</v>
      </c>
    </row>
    <row r="153" spans="1:15" ht="15.75" x14ac:dyDescent="0.25">
      <c r="B153" s="122" t="s">
        <v>33</v>
      </c>
      <c r="C153" s="123">
        <v>7473</v>
      </c>
      <c r="D153" s="124">
        <v>-0.65023869699522607</v>
      </c>
      <c r="E153" s="123">
        <v>15393</v>
      </c>
      <c r="F153" s="124">
        <f t="shared" si="16"/>
        <v>1.0598153352067441</v>
      </c>
      <c r="G153" s="123">
        <v>21050</v>
      </c>
      <c r="H153" s="124">
        <f t="shared" si="16"/>
        <v>0.36750470993308637</v>
      </c>
      <c r="I153" s="123">
        <v>22639</v>
      </c>
      <c r="J153" s="124">
        <f t="shared" si="16"/>
        <v>7.5486935866983407E-2</v>
      </c>
      <c r="K153" s="123">
        <v>25055</v>
      </c>
      <c r="L153" s="124">
        <f t="shared" si="16"/>
        <v>0.10671849463315519</v>
      </c>
      <c r="M153" s="123">
        <v>23641</v>
      </c>
      <c r="N153" s="124">
        <v>-5.64358411494712E-2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284</v>
      </c>
    </row>
    <row r="163" spans="2:14" x14ac:dyDescent="0.25">
      <c r="B163" s="119" t="s">
        <v>74</v>
      </c>
      <c r="C163" s="120">
        <v>944</v>
      </c>
      <c r="D163" s="121">
        <v>0.31111111111111112</v>
      </c>
      <c r="E163" s="120">
        <v>372</v>
      </c>
      <c r="F163" s="121">
        <f t="shared" ref="F163:L175" si="18">IFERROR(E163/C163-1,"-")</f>
        <v>-0.60593220338983045</v>
      </c>
      <c r="G163" s="120">
        <v>771</v>
      </c>
      <c r="H163" s="121">
        <f t="shared" si="18"/>
        <v>1.0725806451612905</v>
      </c>
      <c r="I163" s="120">
        <v>1006</v>
      </c>
      <c r="J163" s="121">
        <f t="shared" si="18"/>
        <v>0.30479896238651105</v>
      </c>
      <c r="K163" s="120">
        <v>991</v>
      </c>
      <c r="L163" s="121">
        <f t="shared" si="18"/>
        <v>-1.491053677932408E-2</v>
      </c>
      <c r="M163" s="120">
        <v>1041</v>
      </c>
      <c r="N163" s="121">
        <f t="shared" ref="N163:N174" si="19">IFERROR(M163/K163-1,"-")</f>
        <v>5.045408678102925E-2</v>
      </c>
    </row>
    <row r="164" spans="2:14" x14ac:dyDescent="0.25">
      <c r="B164" s="119" t="s">
        <v>76</v>
      </c>
      <c r="C164" s="120">
        <v>1207</v>
      </c>
      <c r="D164" s="121">
        <v>0.27320675105485237</v>
      </c>
      <c r="E164" s="120">
        <v>546</v>
      </c>
      <c r="F164" s="121">
        <f t="shared" si="18"/>
        <v>-0.54763877381938686</v>
      </c>
      <c r="G164" s="120">
        <v>863</v>
      </c>
      <c r="H164" s="121">
        <f t="shared" si="18"/>
        <v>0.58058608058608052</v>
      </c>
      <c r="I164" s="120">
        <v>1019</v>
      </c>
      <c r="J164" s="121">
        <f t="shared" si="18"/>
        <v>0.18076477404403235</v>
      </c>
      <c r="K164" s="120">
        <v>1220</v>
      </c>
      <c r="L164" s="121">
        <f t="shared" si="18"/>
        <v>0.19725220804710508</v>
      </c>
      <c r="M164" s="120">
        <v>1002</v>
      </c>
      <c r="N164" s="121">
        <f t="shared" si="19"/>
        <v>-0.17868852459016393</v>
      </c>
    </row>
    <row r="165" spans="2:14" x14ac:dyDescent="0.25">
      <c r="B165" s="119" t="s">
        <v>78</v>
      </c>
      <c r="C165" s="120">
        <v>505</v>
      </c>
      <c r="D165" s="121">
        <v>-0.51628352490421459</v>
      </c>
      <c r="E165" s="120">
        <v>843</v>
      </c>
      <c r="F165" s="121">
        <f t="shared" si="18"/>
        <v>0.66930693069306924</v>
      </c>
      <c r="G165" s="120">
        <v>945</v>
      </c>
      <c r="H165" s="121">
        <f t="shared" si="18"/>
        <v>0.12099644128113884</v>
      </c>
      <c r="I165" s="120">
        <v>1138</v>
      </c>
      <c r="J165" s="121">
        <f t="shared" si="18"/>
        <v>0.20423280423280432</v>
      </c>
      <c r="K165" s="120">
        <v>1305</v>
      </c>
      <c r="L165" s="121">
        <f t="shared" si="18"/>
        <v>0.14674868189806678</v>
      </c>
      <c r="M165" s="120">
        <v>1267</v>
      </c>
      <c r="N165" s="121">
        <f t="shared" si="19"/>
        <v>-2.9118773946360199E-2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695</v>
      </c>
      <c r="F166" s="121" t="str">
        <f t="shared" si="18"/>
        <v>-</v>
      </c>
      <c r="G166" s="120">
        <v>745</v>
      </c>
      <c r="H166" s="121">
        <f t="shared" si="18"/>
        <v>7.1942446043165464E-2</v>
      </c>
      <c r="I166" s="120">
        <v>650</v>
      </c>
      <c r="J166" s="121">
        <f t="shared" si="18"/>
        <v>-0.12751677852348997</v>
      </c>
      <c r="K166" s="120">
        <v>832</v>
      </c>
      <c r="L166" s="121">
        <f t="shared" si="18"/>
        <v>0.28000000000000003</v>
      </c>
      <c r="M166" s="120">
        <v>686</v>
      </c>
      <c r="N166" s="121">
        <f t="shared" si="19"/>
        <v>-0.17548076923076927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723</v>
      </c>
      <c r="F167" s="121" t="str">
        <f t="shared" si="18"/>
        <v>-</v>
      </c>
      <c r="G167" s="120">
        <v>572</v>
      </c>
      <c r="H167" s="121">
        <f t="shared" si="18"/>
        <v>-0.20885200553250349</v>
      </c>
      <c r="I167" s="120">
        <v>732</v>
      </c>
      <c r="J167" s="121">
        <f t="shared" si="18"/>
        <v>0.2797202797202798</v>
      </c>
      <c r="K167" s="120">
        <v>862</v>
      </c>
      <c r="L167" s="121">
        <f t="shared" si="18"/>
        <v>0.17759562841530063</v>
      </c>
      <c r="M167" s="120">
        <v>787</v>
      </c>
      <c r="N167" s="121">
        <f t="shared" si="19"/>
        <v>-8.7006960556844537E-2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357</v>
      </c>
      <c r="F168" s="121" t="str">
        <f t="shared" si="18"/>
        <v>-</v>
      </c>
      <c r="G168" s="120">
        <v>278</v>
      </c>
      <c r="H168" s="121">
        <f t="shared" si="18"/>
        <v>-0.22128851540616246</v>
      </c>
      <c r="I168" s="120">
        <v>374</v>
      </c>
      <c r="J168" s="121">
        <f t="shared" si="18"/>
        <v>0.34532374100719432</v>
      </c>
      <c r="K168" s="120">
        <v>426</v>
      </c>
      <c r="L168" s="121">
        <f t="shared" si="18"/>
        <v>0.1390374331550801</v>
      </c>
      <c r="M168" s="120">
        <v>397</v>
      </c>
      <c r="N168" s="121">
        <f t="shared" si="19"/>
        <v>-6.8075117370892002E-2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421</v>
      </c>
      <c r="F169" s="121" t="str">
        <f t="shared" si="18"/>
        <v>-</v>
      </c>
      <c r="G169" s="120">
        <v>580</v>
      </c>
      <c r="H169" s="121">
        <f t="shared" si="18"/>
        <v>0.37767220902612819</v>
      </c>
      <c r="I169" s="120">
        <v>379</v>
      </c>
      <c r="J169" s="121">
        <f t="shared" si="18"/>
        <v>-0.34655172413793101</v>
      </c>
      <c r="K169" s="120">
        <v>596</v>
      </c>
      <c r="L169" s="121">
        <f t="shared" si="18"/>
        <v>0.57255936675461738</v>
      </c>
      <c r="M169" s="120">
        <v>405</v>
      </c>
      <c r="N169" s="121">
        <f t="shared" si="19"/>
        <v>-0.32046979865771807</v>
      </c>
    </row>
    <row r="170" spans="2:14" x14ac:dyDescent="0.25">
      <c r="B170" s="119" t="s">
        <v>88</v>
      </c>
      <c r="C170" s="120">
        <v>912</v>
      </c>
      <c r="D170" s="121">
        <v>0.2614107883817427</v>
      </c>
      <c r="E170" s="120">
        <v>932</v>
      </c>
      <c r="F170" s="121">
        <f t="shared" si="18"/>
        <v>2.1929824561403466E-2</v>
      </c>
      <c r="G170" s="120">
        <v>860</v>
      </c>
      <c r="H170" s="121">
        <f t="shared" si="18"/>
        <v>-7.7253218884120178E-2</v>
      </c>
      <c r="I170" s="120">
        <v>734</v>
      </c>
      <c r="J170" s="121">
        <f t="shared" si="18"/>
        <v>-0.14651162790697669</v>
      </c>
      <c r="K170" s="120">
        <v>989</v>
      </c>
      <c r="L170" s="121">
        <f t="shared" si="18"/>
        <v>0.34741144414168934</v>
      </c>
      <c r="M170" s="120">
        <v>1043</v>
      </c>
      <c r="N170" s="121">
        <f t="shared" si="19"/>
        <v>5.4600606673407492E-2</v>
      </c>
    </row>
    <row r="171" spans="2:14" x14ac:dyDescent="0.25">
      <c r="B171" s="119" t="s">
        <v>90</v>
      </c>
      <c r="C171" s="120">
        <v>104</v>
      </c>
      <c r="D171" s="121">
        <v>-0.79365079365079372</v>
      </c>
      <c r="E171" s="120">
        <v>357</v>
      </c>
      <c r="F171" s="121">
        <f t="shared" si="18"/>
        <v>2.4326923076923075</v>
      </c>
      <c r="G171" s="120">
        <v>390</v>
      </c>
      <c r="H171" s="121">
        <f t="shared" si="18"/>
        <v>9.243697478991586E-2</v>
      </c>
      <c r="I171" s="120">
        <v>486</v>
      </c>
      <c r="J171" s="121">
        <f t="shared" si="18"/>
        <v>0.24615384615384617</v>
      </c>
      <c r="K171" s="120">
        <v>421</v>
      </c>
      <c r="L171" s="121">
        <f t="shared" si="18"/>
        <v>-0.13374485596707819</v>
      </c>
      <c r="M171" s="120">
        <v>610</v>
      </c>
      <c r="N171" s="121">
        <f t="shared" si="19"/>
        <v>0.44893111638954863</v>
      </c>
    </row>
    <row r="172" spans="2:14" x14ac:dyDescent="0.25">
      <c r="B172" s="119" t="s">
        <v>92</v>
      </c>
      <c r="C172" s="120">
        <v>266</v>
      </c>
      <c r="D172" s="121">
        <v>-0.58307210031347956</v>
      </c>
      <c r="E172" s="120">
        <v>399</v>
      </c>
      <c r="F172" s="121">
        <f t="shared" si="18"/>
        <v>0.5</v>
      </c>
      <c r="G172" s="120">
        <v>484</v>
      </c>
      <c r="H172" s="121">
        <f t="shared" si="18"/>
        <v>0.21303258145363402</v>
      </c>
      <c r="I172" s="120">
        <v>565</v>
      </c>
      <c r="J172" s="121">
        <f t="shared" si="18"/>
        <v>0.1673553719008265</v>
      </c>
      <c r="K172" s="120">
        <v>622</v>
      </c>
      <c r="L172" s="121">
        <f t="shared" si="18"/>
        <v>0.10088495575221246</v>
      </c>
      <c r="M172" s="120">
        <v>699</v>
      </c>
      <c r="N172" s="121">
        <f t="shared" si="19"/>
        <v>0.1237942122186495</v>
      </c>
    </row>
    <row r="173" spans="2:14" x14ac:dyDescent="0.25">
      <c r="B173" s="119" t="s">
        <v>94</v>
      </c>
      <c r="C173" s="120">
        <v>143</v>
      </c>
      <c r="D173" s="121">
        <v>-0.80330123796423658</v>
      </c>
      <c r="E173" s="120">
        <v>704</v>
      </c>
      <c r="F173" s="121">
        <f t="shared" si="18"/>
        <v>3.9230769230769234</v>
      </c>
      <c r="G173" s="120">
        <v>676</v>
      </c>
      <c r="H173" s="121">
        <f t="shared" si="18"/>
        <v>-3.9772727272727293E-2</v>
      </c>
      <c r="I173" s="120">
        <v>1140</v>
      </c>
      <c r="J173" s="121">
        <f t="shared" si="18"/>
        <v>0.68639053254437865</v>
      </c>
      <c r="K173" s="120">
        <v>772</v>
      </c>
      <c r="L173" s="121">
        <f t="shared" si="18"/>
        <v>-0.32280701754385965</v>
      </c>
      <c r="M173" s="120">
        <v>834</v>
      </c>
      <c r="N173" s="121">
        <f t="shared" si="19"/>
        <v>8.0310880829015607E-2</v>
      </c>
    </row>
    <row r="174" spans="2:14" x14ac:dyDescent="0.25">
      <c r="B174" s="119" t="s">
        <v>96</v>
      </c>
      <c r="C174" s="120">
        <v>445</v>
      </c>
      <c r="D174" s="121">
        <v>-0.46706586826347307</v>
      </c>
      <c r="E174" s="120">
        <v>799</v>
      </c>
      <c r="F174" s="121">
        <f t="shared" si="18"/>
        <v>0.79550561797752817</v>
      </c>
      <c r="G174" s="120">
        <v>717</v>
      </c>
      <c r="H174" s="121">
        <f t="shared" si="18"/>
        <v>-0.10262828535669588</v>
      </c>
      <c r="I174" s="120">
        <v>679</v>
      </c>
      <c r="J174" s="121">
        <f t="shared" si="18"/>
        <v>-5.2998605299860557E-2</v>
      </c>
      <c r="K174" s="120">
        <v>714</v>
      </c>
      <c r="L174" s="121">
        <f t="shared" si="18"/>
        <v>5.1546391752577359E-2</v>
      </c>
      <c r="M174" s="120">
        <v>914</v>
      </c>
      <c r="N174" s="121">
        <f t="shared" si="19"/>
        <v>0.28011204481792706</v>
      </c>
    </row>
    <row r="175" spans="2:14" ht="15.75" x14ac:dyDescent="0.25">
      <c r="B175" s="122" t="s">
        <v>33</v>
      </c>
      <c r="C175" s="123">
        <v>4658</v>
      </c>
      <c r="D175" s="124">
        <v>-0.4619383158137923</v>
      </c>
      <c r="E175" s="123">
        <v>7148</v>
      </c>
      <c r="F175" s="124">
        <f t="shared" si="18"/>
        <v>0.53456419063975957</v>
      </c>
      <c r="G175" s="123">
        <v>7881</v>
      </c>
      <c r="H175" s="124">
        <f t="shared" si="18"/>
        <v>0.10254616675993278</v>
      </c>
      <c r="I175" s="123">
        <v>8902</v>
      </c>
      <c r="J175" s="124">
        <f t="shared" si="18"/>
        <v>0.12955208729856627</v>
      </c>
      <c r="K175" s="123">
        <v>9750</v>
      </c>
      <c r="L175" s="124">
        <f t="shared" si="18"/>
        <v>9.5259492248932931E-2</v>
      </c>
      <c r="M175" s="123">
        <v>9685</v>
      </c>
      <c r="N175" s="124">
        <v>-6.6666666666667096E-3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284</v>
      </c>
    </row>
    <row r="185" spans="1:15" x14ac:dyDescent="0.25">
      <c r="A185" s="125"/>
      <c r="B185" s="119" t="s">
        <v>74</v>
      </c>
      <c r="C185" s="120">
        <v>171</v>
      </c>
      <c r="D185" s="121">
        <v>-0.10471204188481675</v>
      </c>
      <c r="E185" s="120">
        <v>81</v>
      </c>
      <c r="F185" s="121">
        <f t="shared" ref="F185:L197" si="20">IFERROR(E185/C185-1,"-")</f>
        <v>-0.52631578947368429</v>
      </c>
      <c r="G185" s="120">
        <v>235</v>
      </c>
      <c r="H185" s="121">
        <f t="shared" si="20"/>
        <v>1.9012345679012346</v>
      </c>
      <c r="I185" s="120">
        <v>204</v>
      </c>
      <c r="J185" s="121">
        <f t="shared" si="20"/>
        <v>-0.13191489361702124</v>
      </c>
      <c r="K185" s="120">
        <v>391</v>
      </c>
      <c r="L185" s="121">
        <f t="shared" si="20"/>
        <v>0.91666666666666674</v>
      </c>
      <c r="M185" s="120">
        <v>363</v>
      </c>
      <c r="N185" s="121">
        <f t="shared" ref="N185:N196" si="21">IFERROR(M185/K185-1,"-")</f>
        <v>-7.1611253196930957E-2</v>
      </c>
    </row>
    <row r="186" spans="1:15" x14ac:dyDescent="0.25">
      <c r="B186" s="119" t="s">
        <v>76</v>
      </c>
      <c r="C186" s="120">
        <v>80</v>
      </c>
      <c r="D186" s="121">
        <v>-0.58333333333333326</v>
      </c>
      <c r="E186" s="120">
        <v>56</v>
      </c>
      <c r="F186" s="121">
        <f t="shared" si="20"/>
        <v>-0.30000000000000004</v>
      </c>
      <c r="G186" s="120">
        <v>237</v>
      </c>
      <c r="H186" s="121">
        <f t="shared" si="20"/>
        <v>3.2321428571428568</v>
      </c>
      <c r="I186" s="120">
        <v>99</v>
      </c>
      <c r="J186" s="121">
        <f t="shared" si="20"/>
        <v>-0.58227848101265822</v>
      </c>
      <c r="K186" s="120">
        <v>311</v>
      </c>
      <c r="L186" s="121">
        <f t="shared" si="20"/>
        <v>2.1414141414141414</v>
      </c>
      <c r="M186" s="120">
        <v>340</v>
      </c>
      <c r="N186" s="121">
        <f t="shared" si="21"/>
        <v>9.3247588424437255E-2</v>
      </c>
    </row>
    <row r="187" spans="1:15" x14ac:dyDescent="0.25">
      <c r="B187" s="119" t="s">
        <v>78</v>
      </c>
      <c r="C187" s="120">
        <v>43</v>
      </c>
      <c r="D187" s="121">
        <v>-0.81623931623931623</v>
      </c>
      <c r="E187" s="120">
        <v>49</v>
      </c>
      <c r="F187" s="121">
        <f t="shared" si="20"/>
        <v>0.13953488372093026</v>
      </c>
      <c r="G187" s="120">
        <v>269</v>
      </c>
      <c r="H187" s="121">
        <f t="shared" si="20"/>
        <v>4.4897959183673466</v>
      </c>
      <c r="I187" s="120">
        <v>302</v>
      </c>
      <c r="J187" s="121">
        <f t="shared" si="20"/>
        <v>0.12267657992565062</v>
      </c>
      <c r="K187" s="120">
        <v>283</v>
      </c>
      <c r="L187" s="121">
        <f t="shared" si="20"/>
        <v>-6.29139072847682E-2</v>
      </c>
      <c r="M187" s="120">
        <v>336</v>
      </c>
      <c r="N187" s="121">
        <f t="shared" si="21"/>
        <v>0.1872791519434629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73</v>
      </c>
      <c r="F188" s="121" t="str">
        <f t="shared" si="20"/>
        <v>-</v>
      </c>
      <c r="G188" s="120">
        <v>157</v>
      </c>
      <c r="H188" s="121">
        <f t="shared" si="20"/>
        <v>1.1506849315068495</v>
      </c>
      <c r="I188" s="120">
        <v>114</v>
      </c>
      <c r="J188" s="121">
        <f t="shared" si="20"/>
        <v>-0.27388535031847139</v>
      </c>
      <c r="K188" s="120">
        <v>234</v>
      </c>
      <c r="L188" s="121">
        <f t="shared" si="20"/>
        <v>1.0526315789473686</v>
      </c>
      <c r="M188" s="120">
        <v>313</v>
      </c>
      <c r="N188" s="121">
        <f t="shared" si="21"/>
        <v>0.33760683760683752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68</v>
      </c>
      <c r="F189" s="121" t="str">
        <f t="shared" si="20"/>
        <v>-</v>
      </c>
      <c r="G189" s="120">
        <v>104</v>
      </c>
      <c r="H189" s="121">
        <f t="shared" si="20"/>
        <v>0.52941176470588225</v>
      </c>
      <c r="I189" s="120">
        <v>83</v>
      </c>
      <c r="J189" s="121">
        <f t="shared" si="20"/>
        <v>-0.20192307692307687</v>
      </c>
      <c r="K189" s="120">
        <v>66</v>
      </c>
      <c r="L189" s="121">
        <f t="shared" si="20"/>
        <v>-0.20481927710843373</v>
      </c>
      <c r="M189" s="120">
        <v>152</v>
      </c>
      <c r="N189" s="121">
        <f t="shared" si="21"/>
        <v>1.3030303030303032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84</v>
      </c>
      <c r="F190" s="121" t="str">
        <f t="shared" si="20"/>
        <v>-</v>
      </c>
      <c r="G190" s="120">
        <v>70</v>
      </c>
      <c r="H190" s="121">
        <f t="shared" si="20"/>
        <v>-0.16666666666666663</v>
      </c>
      <c r="I190" s="120">
        <v>73</v>
      </c>
      <c r="J190" s="121">
        <f t="shared" si="20"/>
        <v>4.2857142857142927E-2</v>
      </c>
      <c r="K190" s="120">
        <v>55</v>
      </c>
      <c r="L190" s="121">
        <f t="shared" si="20"/>
        <v>-0.24657534246575341</v>
      </c>
      <c r="M190" s="120">
        <v>105</v>
      </c>
      <c r="N190" s="121">
        <f t="shared" si="21"/>
        <v>0.90909090909090917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108</v>
      </c>
      <c r="F191" s="121" t="str">
        <f t="shared" si="20"/>
        <v>-</v>
      </c>
      <c r="G191" s="120">
        <v>209</v>
      </c>
      <c r="H191" s="121">
        <f t="shared" si="20"/>
        <v>0.93518518518518512</v>
      </c>
      <c r="I191" s="120">
        <v>111</v>
      </c>
      <c r="J191" s="121">
        <f t="shared" si="20"/>
        <v>-0.46889952153110048</v>
      </c>
      <c r="K191" s="120">
        <v>59</v>
      </c>
      <c r="L191" s="121">
        <f t="shared" si="20"/>
        <v>-0.46846846846846846</v>
      </c>
      <c r="M191" s="120">
        <v>178</v>
      </c>
      <c r="N191" s="121">
        <f t="shared" si="21"/>
        <v>2.0169491525423728</v>
      </c>
    </row>
    <row r="192" spans="1:15" x14ac:dyDescent="0.25">
      <c r="B192" s="119" t="s">
        <v>88</v>
      </c>
      <c r="C192" s="120">
        <v>120</v>
      </c>
      <c r="D192" s="121">
        <v>2</v>
      </c>
      <c r="E192" s="120">
        <v>67</v>
      </c>
      <c r="F192" s="121">
        <f t="shared" si="20"/>
        <v>-0.44166666666666665</v>
      </c>
      <c r="G192" s="120">
        <v>142</v>
      </c>
      <c r="H192" s="121">
        <f t="shared" si="20"/>
        <v>1.1194029850746268</v>
      </c>
      <c r="I192" s="120">
        <v>117</v>
      </c>
      <c r="J192" s="121">
        <f t="shared" si="20"/>
        <v>-0.176056338028169</v>
      </c>
      <c r="K192" s="120">
        <v>136</v>
      </c>
      <c r="L192" s="121">
        <f t="shared" si="20"/>
        <v>0.16239316239316248</v>
      </c>
      <c r="M192" s="120">
        <v>157</v>
      </c>
      <c r="N192" s="121">
        <f t="shared" si="21"/>
        <v>0.15441176470588225</v>
      </c>
    </row>
    <row r="193" spans="2:15" x14ac:dyDescent="0.25">
      <c r="B193" s="119" t="s">
        <v>90</v>
      </c>
      <c r="C193" s="120">
        <v>86</v>
      </c>
      <c r="D193" s="121">
        <v>2.5833333333333335</v>
      </c>
      <c r="E193" s="120">
        <v>72</v>
      </c>
      <c r="F193" s="121">
        <f t="shared" si="20"/>
        <v>-0.16279069767441856</v>
      </c>
      <c r="G193" s="120">
        <v>117</v>
      </c>
      <c r="H193" s="121">
        <f t="shared" si="20"/>
        <v>0.625</v>
      </c>
      <c r="I193" s="120">
        <v>120</v>
      </c>
      <c r="J193" s="121">
        <f t="shared" si="20"/>
        <v>2.564102564102555E-2</v>
      </c>
      <c r="K193" s="120">
        <v>158</v>
      </c>
      <c r="L193" s="121">
        <f t="shared" si="20"/>
        <v>0.31666666666666665</v>
      </c>
      <c r="M193" s="120">
        <v>143</v>
      </c>
      <c r="N193" s="121">
        <f t="shared" si="21"/>
        <v>-9.4936708860759444E-2</v>
      </c>
    </row>
    <row r="194" spans="2:15" x14ac:dyDescent="0.25">
      <c r="B194" s="119" t="s">
        <v>92</v>
      </c>
      <c r="C194" s="120">
        <v>74</v>
      </c>
      <c r="D194" s="121">
        <v>0.3214285714285714</v>
      </c>
      <c r="E194" s="120">
        <v>171</v>
      </c>
      <c r="F194" s="121">
        <f t="shared" si="20"/>
        <v>1.310810810810811</v>
      </c>
      <c r="G194" s="120">
        <v>83</v>
      </c>
      <c r="H194" s="121">
        <f t="shared" si="20"/>
        <v>-0.51461988304093564</v>
      </c>
      <c r="I194" s="120">
        <v>116</v>
      </c>
      <c r="J194" s="121">
        <f t="shared" si="20"/>
        <v>0.39759036144578319</v>
      </c>
      <c r="K194" s="120">
        <v>156</v>
      </c>
      <c r="L194" s="121">
        <f t="shared" si="20"/>
        <v>0.34482758620689657</v>
      </c>
      <c r="M194" s="120">
        <v>211</v>
      </c>
      <c r="N194" s="121">
        <f t="shared" si="21"/>
        <v>0.35256410256410264</v>
      </c>
    </row>
    <row r="195" spans="2:15" x14ac:dyDescent="0.25">
      <c r="B195" s="119" t="s">
        <v>94</v>
      </c>
      <c r="C195" s="120">
        <v>125</v>
      </c>
      <c r="D195" s="121">
        <v>3.3057851239669311E-2</v>
      </c>
      <c r="E195" s="120">
        <v>319</v>
      </c>
      <c r="F195" s="121">
        <f t="shared" si="20"/>
        <v>1.552</v>
      </c>
      <c r="G195" s="120">
        <v>157</v>
      </c>
      <c r="H195" s="121">
        <f t="shared" si="20"/>
        <v>-0.50783699059561127</v>
      </c>
      <c r="I195" s="120">
        <v>311</v>
      </c>
      <c r="J195" s="121">
        <f t="shared" si="20"/>
        <v>0.98089171974522293</v>
      </c>
      <c r="K195" s="120">
        <v>161</v>
      </c>
      <c r="L195" s="121">
        <f t="shared" si="20"/>
        <v>-0.48231511254019288</v>
      </c>
      <c r="M195" s="120">
        <v>241</v>
      </c>
      <c r="N195" s="121">
        <f t="shared" si="21"/>
        <v>0.49689440993788825</v>
      </c>
    </row>
    <row r="196" spans="2:15" x14ac:dyDescent="0.25">
      <c r="B196" s="119" t="s">
        <v>96</v>
      </c>
      <c r="C196" s="120">
        <v>36</v>
      </c>
      <c r="D196" s="121">
        <v>-0.68421052631578949</v>
      </c>
      <c r="E196" s="120">
        <v>167</v>
      </c>
      <c r="F196" s="121">
        <f t="shared" si="20"/>
        <v>3.6388888888888893</v>
      </c>
      <c r="G196" s="120">
        <v>112</v>
      </c>
      <c r="H196" s="121">
        <f t="shared" si="20"/>
        <v>-0.3293413173652695</v>
      </c>
      <c r="I196" s="120">
        <v>162</v>
      </c>
      <c r="J196" s="121">
        <f t="shared" si="20"/>
        <v>0.4464285714285714</v>
      </c>
      <c r="K196" s="120">
        <v>348</v>
      </c>
      <c r="L196" s="121">
        <f t="shared" si="20"/>
        <v>1.1481481481481484</v>
      </c>
      <c r="M196" s="120">
        <v>293</v>
      </c>
      <c r="N196" s="121">
        <f t="shared" si="21"/>
        <v>-0.15804597701149425</v>
      </c>
    </row>
    <row r="197" spans="2:15" ht="15.75" x14ac:dyDescent="0.25">
      <c r="B197" s="122" t="s">
        <v>33</v>
      </c>
      <c r="C197" s="123">
        <v>788</v>
      </c>
      <c r="D197" s="124">
        <v>-0.39291217257318956</v>
      </c>
      <c r="E197" s="123">
        <v>1315</v>
      </c>
      <c r="F197" s="124">
        <f t="shared" si="20"/>
        <v>0.66878172588832485</v>
      </c>
      <c r="G197" s="123">
        <v>1892</v>
      </c>
      <c r="H197" s="124">
        <f t="shared" si="20"/>
        <v>0.43878326996197714</v>
      </c>
      <c r="I197" s="123">
        <v>1812</v>
      </c>
      <c r="J197" s="124">
        <f t="shared" si="20"/>
        <v>-4.228329809725162E-2</v>
      </c>
      <c r="K197" s="123">
        <v>2358</v>
      </c>
      <c r="L197" s="124">
        <f t="shared" si="20"/>
        <v>0.30132450331125837</v>
      </c>
      <c r="M197" s="123">
        <v>2832</v>
      </c>
      <c r="N197" s="124">
        <v>0.20101781170483468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284</v>
      </c>
    </row>
    <row r="207" spans="2:15" x14ac:dyDescent="0.25">
      <c r="B207" s="119" t="s">
        <v>74</v>
      </c>
      <c r="C207" s="120">
        <v>207</v>
      </c>
      <c r="D207" s="121">
        <v>-0.24175824175824179</v>
      </c>
      <c r="E207" s="120">
        <v>8</v>
      </c>
      <c r="F207" s="121">
        <f t="shared" ref="F207:L219" si="22">IFERROR(E207/C207-1,"-")</f>
        <v>-0.96135265700483097</v>
      </c>
      <c r="G207" s="120">
        <v>500</v>
      </c>
      <c r="H207" s="121">
        <f t="shared" si="22"/>
        <v>61.5</v>
      </c>
      <c r="I207" s="120">
        <v>587</v>
      </c>
      <c r="J207" s="121">
        <f t="shared" si="22"/>
        <v>0.17399999999999993</v>
      </c>
      <c r="K207" s="120">
        <v>618</v>
      </c>
      <c r="L207" s="121">
        <f t="shared" si="22"/>
        <v>5.2810902896081702E-2</v>
      </c>
      <c r="M207" s="120">
        <v>486</v>
      </c>
      <c r="N207" s="121">
        <f t="shared" ref="N207:N218" si="23">IFERROR(M207/K207-1,"-")</f>
        <v>-0.21359223300970875</v>
      </c>
    </row>
    <row r="208" spans="2:15" x14ac:dyDescent="0.25">
      <c r="B208" s="119" t="s">
        <v>76</v>
      </c>
      <c r="C208" s="120">
        <v>537</v>
      </c>
      <c r="D208" s="121">
        <v>1.5450236966824646</v>
      </c>
      <c r="E208" s="120">
        <v>17</v>
      </c>
      <c r="F208" s="121">
        <f t="shared" si="22"/>
        <v>-0.96834264432029793</v>
      </c>
      <c r="G208" s="120">
        <v>376</v>
      </c>
      <c r="H208" s="121">
        <f t="shared" si="22"/>
        <v>21.117647058823529</v>
      </c>
      <c r="I208" s="120">
        <v>398</v>
      </c>
      <c r="J208" s="121">
        <f t="shared" si="22"/>
        <v>5.8510638297872397E-2</v>
      </c>
      <c r="K208" s="120">
        <v>524</v>
      </c>
      <c r="L208" s="121">
        <f t="shared" si="22"/>
        <v>0.31658291457286425</v>
      </c>
      <c r="M208" s="120">
        <v>402</v>
      </c>
      <c r="N208" s="121">
        <f t="shared" si="23"/>
        <v>-0.23282442748091603</v>
      </c>
    </row>
    <row r="209" spans="2:15" x14ac:dyDescent="0.25">
      <c r="B209" s="119" t="s">
        <v>78</v>
      </c>
      <c r="C209" s="120">
        <v>95</v>
      </c>
      <c r="D209" s="121">
        <v>-0.65073529411764708</v>
      </c>
      <c r="E209" s="120">
        <v>49</v>
      </c>
      <c r="F209" s="121">
        <f t="shared" si="22"/>
        <v>-0.48421052631578942</v>
      </c>
      <c r="G209" s="120">
        <v>467</v>
      </c>
      <c r="H209" s="121">
        <f t="shared" si="22"/>
        <v>8.5306122448979593</v>
      </c>
      <c r="I209" s="120">
        <v>596</v>
      </c>
      <c r="J209" s="121">
        <f t="shared" si="22"/>
        <v>0.27623126338329773</v>
      </c>
      <c r="K209" s="120">
        <v>525</v>
      </c>
      <c r="L209" s="121">
        <f t="shared" si="22"/>
        <v>-0.11912751677852351</v>
      </c>
      <c r="M209" s="120">
        <v>329</v>
      </c>
      <c r="N209" s="121">
        <f t="shared" si="23"/>
        <v>-0.37333333333333329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45</v>
      </c>
      <c r="F210" s="121" t="str">
        <f t="shared" si="22"/>
        <v>-</v>
      </c>
      <c r="G210" s="120">
        <v>402</v>
      </c>
      <c r="H210" s="121">
        <f t="shared" si="22"/>
        <v>7.9333333333333336</v>
      </c>
      <c r="I210" s="120">
        <v>239</v>
      </c>
      <c r="J210" s="121">
        <f t="shared" si="22"/>
        <v>-0.40547263681592038</v>
      </c>
      <c r="K210" s="120">
        <v>478</v>
      </c>
      <c r="L210" s="121">
        <f t="shared" si="22"/>
        <v>1</v>
      </c>
      <c r="M210" s="120">
        <v>141</v>
      </c>
      <c r="N210" s="121">
        <f t="shared" si="23"/>
        <v>-0.70502092050209209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57</v>
      </c>
      <c r="F211" s="121" t="str">
        <f t="shared" si="22"/>
        <v>-</v>
      </c>
      <c r="G211" s="120">
        <v>372</v>
      </c>
      <c r="H211" s="121">
        <f t="shared" si="22"/>
        <v>5.5263157894736841</v>
      </c>
      <c r="I211" s="120">
        <v>200</v>
      </c>
      <c r="J211" s="121">
        <f t="shared" si="22"/>
        <v>-0.4623655913978495</v>
      </c>
      <c r="K211" s="120">
        <v>229</v>
      </c>
      <c r="L211" s="121">
        <f t="shared" si="22"/>
        <v>0.14500000000000002</v>
      </c>
      <c r="M211" s="120">
        <v>274</v>
      </c>
      <c r="N211" s="121">
        <f t="shared" si="23"/>
        <v>0.19650655021834051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52</v>
      </c>
      <c r="F212" s="121" t="str">
        <f t="shared" si="22"/>
        <v>-</v>
      </c>
      <c r="G212" s="120">
        <v>448</v>
      </c>
      <c r="H212" s="121">
        <f t="shared" si="22"/>
        <v>7.615384615384615</v>
      </c>
      <c r="I212" s="120">
        <v>127</v>
      </c>
      <c r="J212" s="121">
        <f t="shared" si="22"/>
        <v>-0.71651785714285721</v>
      </c>
      <c r="K212" s="120">
        <v>314</v>
      </c>
      <c r="L212" s="121">
        <f t="shared" si="22"/>
        <v>1.4724409448818898</v>
      </c>
      <c r="M212" s="120">
        <v>155</v>
      </c>
      <c r="N212" s="121">
        <f t="shared" si="23"/>
        <v>-0.50636942675159236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37</v>
      </c>
      <c r="F213" s="121" t="str">
        <f t="shared" si="22"/>
        <v>-</v>
      </c>
      <c r="G213" s="120">
        <v>155</v>
      </c>
      <c r="H213" s="121">
        <f t="shared" si="22"/>
        <v>3.1891891891891895</v>
      </c>
      <c r="I213" s="120">
        <v>176</v>
      </c>
      <c r="J213" s="121">
        <f t="shared" si="22"/>
        <v>0.13548387096774195</v>
      </c>
      <c r="K213" s="120">
        <v>134</v>
      </c>
      <c r="L213" s="121">
        <f t="shared" si="22"/>
        <v>-0.23863636363636365</v>
      </c>
      <c r="M213" s="120">
        <v>130</v>
      </c>
      <c r="N213" s="121">
        <f t="shared" si="23"/>
        <v>-2.9850746268656692E-2</v>
      </c>
    </row>
    <row r="214" spans="2:15" x14ac:dyDescent="0.25">
      <c r="B214" s="119" t="s">
        <v>88</v>
      </c>
      <c r="C214" s="120">
        <v>19</v>
      </c>
      <c r="D214" s="121">
        <v>-0.93470790378006874</v>
      </c>
      <c r="E214" s="120">
        <v>76</v>
      </c>
      <c r="F214" s="121">
        <f t="shared" si="22"/>
        <v>3</v>
      </c>
      <c r="G214" s="120">
        <v>383</v>
      </c>
      <c r="H214" s="121">
        <f t="shared" si="22"/>
        <v>4.0394736842105265</v>
      </c>
      <c r="I214" s="120">
        <v>153</v>
      </c>
      <c r="J214" s="121">
        <f t="shared" si="22"/>
        <v>-0.60052219321148825</v>
      </c>
      <c r="K214" s="120">
        <v>219</v>
      </c>
      <c r="L214" s="121">
        <f t="shared" si="22"/>
        <v>0.43137254901960786</v>
      </c>
      <c r="M214" s="120">
        <v>98</v>
      </c>
      <c r="N214" s="121">
        <f t="shared" si="23"/>
        <v>-0.55251141552511418</v>
      </c>
    </row>
    <row r="215" spans="2:15" x14ac:dyDescent="0.25">
      <c r="B215" s="119" t="s">
        <v>90</v>
      </c>
      <c r="C215" s="120">
        <v>6</v>
      </c>
      <c r="D215" s="121">
        <v>-0.94827586206896552</v>
      </c>
      <c r="E215" s="120">
        <v>243</v>
      </c>
      <c r="F215" s="121">
        <f t="shared" si="22"/>
        <v>39.5</v>
      </c>
      <c r="G215" s="120">
        <v>333</v>
      </c>
      <c r="H215" s="121">
        <f t="shared" si="22"/>
        <v>0.37037037037037046</v>
      </c>
      <c r="I215" s="120">
        <v>194</v>
      </c>
      <c r="J215" s="121">
        <f t="shared" si="22"/>
        <v>-0.41741741741741745</v>
      </c>
      <c r="K215" s="120">
        <v>121</v>
      </c>
      <c r="L215" s="121">
        <f t="shared" si="22"/>
        <v>-0.37628865979381443</v>
      </c>
      <c r="M215" s="120">
        <v>95</v>
      </c>
      <c r="N215" s="121">
        <f t="shared" si="23"/>
        <v>-0.21487603305785119</v>
      </c>
    </row>
    <row r="216" spans="2:15" x14ac:dyDescent="0.25">
      <c r="B216" s="119" t="s">
        <v>92</v>
      </c>
      <c r="C216" s="120">
        <v>5</v>
      </c>
      <c r="D216" s="121">
        <v>-0.97942386831275718</v>
      </c>
      <c r="E216" s="120">
        <v>136</v>
      </c>
      <c r="F216" s="121">
        <f t="shared" si="22"/>
        <v>26.2</v>
      </c>
      <c r="G216" s="120">
        <v>458</v>
      </c>
      <c r="H216" s="121">
        <f t="shared" si="22"/>
        <v>2.3676470588235294</v>
      </c>
      <c r="I216" s="120">
        <v>266</v>
      </c>
      <c r="J216" s="121">
        <f t="shared" si="22"/>
        <v>-0.41921397379912662</v>
      </c>
      <c r="K216" s="120">
        <v>155</v>
      </c>
      <c r="L216" s="121">
        <f t="shared" si="22"/>
        <v>-0.41729323308270672</v>
      </c>
      <c r="M216" s="120">
        <v>181</v>
      </c>
      <c r="N216" s="121">
        <f t="shared" si="23"/>
        <v>0.16774193548387095</v>
      </c>
    </row>
    <row r="217" spans="2:15" x14ac:dyDescent="0.25">
      <c r="B217" s="119" t="s">
        <v>94</v>
      </c>
      <c r="C217" s="120">
        <v>24</v>
      </c>
      <c r="D217" s="121">
        <v>-0.89090909090909087</v>
      </c>
      <c r="E217" s="120">
        <v>317</v>
      </c>
      <c r="F217" s="121">
        <f t="shared" si="22"/>
        <v>12.208333333333334</v>
      </c>
      <c r="G217" s="120">
        <v>713</v>
      </c>
      <c r="H217" s="121">
        <f t="shared" si="22"/>
        <v>1.2492113564668768</v>
      </c>
      <c r="I217" s="120">
        <v>322</v>
      </c>
      <c r="J217" s="121">
        <f t="shared" si="22"/>
        <v>-0.54838709677419351</v>
      </c>
      <c r="K217" s="120">
        <v>268</v>
      </c>
      <c r="L217" s="121">
        <f t="shared" si="22"/>
        <v>-0.16770186335403725</v>
      </c>
      <c r="M217" s="120">
        <v>314</v>
      </c>
      <c r="N217" s="121">
        <f t="shared" si="23"/>
        <v>0.17164179104477606</v>
      </c>
    </row>
    <row r="218" spans="2:15" x14ac:dyDescent="0.25">
      <c r="B218" s="119" t="s">
        <v>96</v>
      </c>
      <c r="C218" s="120">
        <v>14</v>
      </c>
      <c r="D218" s="121">
        <v>-0.92893401015228427</v>
      </c>
      <c r="E218" s="120">
        <v>348</v>
      </c>
      <c r="F218" s="121">
        <f t="shared" si="22"/>
        <v>23.857142857142858</v>
      </c>
      <c r="G218" s="120">
        <v>374</v>
      </c>
      <c r="H218" s="121">
        <f t="shared" si="22"/>
        <v>7.4712643678160884E-2</v>
      </c>
      <c r="I218" s="120">
        <v>365</v>
      </c>
      <c r="J218" s="121">
        <f t="shared" si="22"/>
        <v>-2.4064171122994638E-2</v>
      </c>
      <c r="K218" s="120">
        <v>215</v>
      </c>
      <c r="L218" s="121">
        <f t="shared" si="22"/>
        <v>-0.41095890410958902</v>
      </c>
      <c r="M218" s="120">
        <v>239</v>
      </c>
      <c r="N218" s="121">
        <f t="shared" si="23"/>
        <v>0.1116279069767443</v>
      </c>
    </row>
    <row r="219" spans="2:15" ht="15.75" x14ac:dyDescent="0.25">
      <c r="B219" s="122" t="s">
        <v>33</v>
      </c>
      <c r="C219" s="123">
        <v>940</v>
      </c>
      <c r="D219" s="124">
        <v>-0.60669456066945604</v>
      </c>
      <c r="E219" s="123">
        <v>1385</v>
      </c>
      <c r="F219" s="124">
        <f t="shared" si="22"/>
        <v>0.47340425531914887</v>
      </c>
      <c r="G219" s="123">
        <v>4981</v>
      </c>
      <c r="H219" s="124">
        <f t="shared" si="22"/>
        <v>2.5963898916967509</v>
      </c>
      <c r="I219" s="123">
        <v>3623</v>
      </c>
      <c r="J219" s="124">
        <f t="shared" si="22"/>
        <v>-0.27263601686408356</v>
      </c>
      <c r="K219" s="123">
        <v>3800</v>
      </c>
      <c r="L219" s="124">
        <f t="shared" si="22"/>
        <v>4.8854540436102711E-2</v>
      </c>
      <c r="M219" s="123">
        <v>2844</v>
      </c>
      <c r="N219" s="124">
        <v>-0.25157894736842101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293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284</v>
      </c>
    </row>
    <row r="229" spans="2:15" x14ac:dyDescent="0.25">
      <c r="B229" s="119" t="s">
        <v>74</v>
      </c>
      <c r="C229" s="120">
        <v>324</v>
      </c>
      <c r="D229" s="121">
        <v>1.7457627118644066</v>
      </c>
      <c r="E229" s="120">
        <v>5</v>
      </c>
      <c r="F229" s="121">
        <f t="shared" ref="F229:L241" si="24">IFERROR(E229/C229-1,"-")</f>
        <v>-0.98456790123456794</v>
      </c>
      <c r="G229" s="120">
        <v>202</v>
      </c>
      <c r="H229" s="121">
        <f t="shared" si="24"/>
        <v>39.4</v>
      </c>
      <c r="I229" s="120">
        <v>130</v>
      </c>
      <c r="J229" s="121">
        <f t="shared" si="24"/>
        <v>-0.35643564356435642</v>
      </c>
      <c r="K229" s="120">
        <v>167</v>
      </c>
      <c r="L229" s="121">
        <f t="shared" si="24"/>
        <v>0.28461538461538471</v>
      </c>
      <c r="M229" s="120">
        <v>68</v>
      </c>
      <c r="N229" s="121">
        <f t="shared" ref="N229:N240" si="25">IFERROR(M229/K229-1,"-")</f>
        <v>-0.59281437125748504</v>
      </c>
    </row>
    <row r="230" spans="2:15" x14ac:dyDescent="0.25">
      <c r="B230" s="119" t="s">
        <v>76</v>
      </c>
      <c r="C230" s="120">
        <v>73</v>
      </c>
      <c r="D230" s="121">
        <v>-7.5949367088607556E-2</v>
      </c>
      <c r="E230" s="120">
        <v>5</v>
      </c>
      <c r="F230" s="121">
        <f t="shared" si="24"/>
        <v>-0.93150684931506844</v>
      </c>
      <c r="G230" s="120">
        <v>191</v>
      </c>
      <c r="H230" s="121">
        <f t="shared" si="24"/>
        <v>37.200000000000003</v>
      </c>
      <c r="I230" s="120">
        <v>31</v>
      </c>
      <c r="J230" s="121">
        <f t="shared" si="24"/>
        <v>-0.83769633507853403</v>
      </c>
      <c r="K230" s="120">
        <v>140</v>
      </c>
      <c r="L230" s="121">
        <f t="shared" si="24"/>
        <v>3.5161290322580649</v>
      </c>
      <c r="M230" s="120">
        <v>144</v>
      </c>
      <c r="N230" s="121">
        <f t="shared" si="25"/>
        <v>2.857142857142847E-2</v>
      </c>
    </row>
    <row r="231" spans="2:15" x14ac:dyDescent="0.25">
      <c r="B231" s="119" t="s">
        <v>78</v>
      </c>
      <c r="C231" s="120">
        <v>168</v>
      </c>
      <c r="D231" s="121">
        <v>1.9473684210526314</v>
      </c>
      <c r="E231" s="120">
        <v>7</v>
      </c>
      <c r="F231" s="121">
        <f t="shared" si="24"/>
        <v>-0.95833333333333337</v>
      </c>
      <c r="G231" s="120">
        <v>85</v>
      </c>
      <c r="H231" s="121">
        <f t="shared" si="24"/>
        <v>11.142857142857142</v>
      </c>
      <c r="I231" s="120">
        <v>28</v>
      </c>
      <c r="J231" s="121">
        <f t="shared" si="24"/>
        <v>-0.67058823529411771</v>
      </c>
      <c r="K231" s="120">
        <v>62</v>
      </c>
      <c r="L231" s="121">
        <f t="shared" si="24"/>
        <v>1.2142857142857144</v>
      </c>
      <c r="M231" s="120">
        <v>26</v>
      </c>
      <c r="N231" s="121">
        <f t="shared" si="25"/>
        <v>-0.58064516129032251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9</v>
      </c>
      <c r="F232" s="121" t="str">
        <f t="shared" si="24"/>
        <v>-</v>
      </c>
      <c r="G232" s="120">
        <v>17</v>
      </c>
      <c r="H232" s="121">
        <f t="shared" si="24"/>
        <v>0.88888888888888884</v>
      </c>
      <c r="I232" s="120">
        <v>42</v>
      </c>
      <c r="J232" s="121">
        <f t="shared" si="24"/>
        <v>1.4705882352941178</v>
      </c>
      <c r="K232" s="120">
        <v>2</v>
      </c>
      <c r="L232" s="121">
        <f t="shared" si="24"/>
        <v>-0.95238095238095233</v>
      </c>
      <c r="M232" s="120">
        <v>44</v>
      </c>
      <c r="N232" s="121">
        <f t="shared" si="25"/>
        <v>21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12</v>
      </c>
      <c r="F233" s="121" t="str">
        <f t="shared" si="24"/>
        <v>-</v>
      </c>
      <c r="G233" s="120">
        <v>21</v>
      </c>
      <c r="H233" s="121">
        <f t="shared" si="24"/>
        <v>0.75</v>
      </c>
      <c r="I233" s="120">
        <v>10</v>
      </c>
      <c r="J233" s="121">
        <f t="shared" si="24"/>
        <v>-0.52380952380952384</v>
      </c>
      <c r="K233" s="120">
        <v>0</v>
      </c>
      <c r="L233" s="121">
        <f t="shared" si="24"/>
        <v>-1</v>
      </c>
      <c r="M233" s="120">
        <v>24</v>
      </c>
      <c r="N233" s="121" t="str">
        <f t="shared" si="25"/>
        <v>-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0</v>
      </c>
      <c r="F234" s="121" t="str">
        <f t="shared" si="24"/>
        <v>-</v>
      </c>
      <c r="G234" s="120">
        <v>7</v>
      </c>
      <c r="H234" s="121" t="str">
        <f t="shared" si="24"/>
        <v>-</v>
      </c>
      <c r="I234" s="120">
        <v>2</v>
      </c>
      <c r="J234" s="121">
        <f t="shared" si="24"/>
        <v>-0.7142857142857143</v>
      </c>
      <c r="K234" s="120">
        <v>176</v>
      </c>
      <c r="L234" s="121">
        <f t="shared" si="24"/>
        <v>87</v>
      </c>
      <c r="M234" s="120">
        <v>4</v>
      </c>
      <c r="N234" s="121">
        <f t="shared" si="25"/>
        <v>-0.97727272727272729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2</v>
      </c>
      <c r="F235" s="121" t="str">
        <f t="shared" si="24"/>
        <v>-</v>
      </c>
      <c r="G235" s="120">
        <v>17</v>
      </c>
      <c r="H235" s="121">
        <f t="shared" si="24"/>
        <v>7.5</v>
      </c>
      <c r="I235" s="120">
        <v>35</v>
      </c>
      <c r="J235" s="121">
        <f t="shared" si="24"/>
        <v>1.0588235294117645</v>
      </c>
      <c r="K235" s="120">
        <v>45</v>
      </c>
      <c r="L235" s="121">
        <f t="shared" si="24"/>
        <v>0.28571428571428581</v>
      </c>
      <c r="M235" s="120">
        <v>45</v>
      </c>
      <c r="N235" s="121">
        <f t="shared" si="25"/>
        <v>0</v>
      </c>
    </row>
    <row r="236" spans="2:15" x14ac:dyDescent="0.25">
      <c r="B236" s="119" t="s">
        <v>88</v>
      </c>
      <c r="C236" s="120">
        <v>1</v>
      </c>
      <c r="D236" s="121">
        <v>0</v>
      </c>
      <c r="E236" s="120">
        <v>0</v>
      </c>
      <c r="F236" s="121">
        <f t="shared" si="24"/>
        <v>-1</v>
      </c>
      <c r="G236" s="120">
        <v>63</v>
      </c>
      <c r="H236" s="121" t="str">
        <f t="shared" si="24"/>
        <v>-</v>
      </c>
      <c r="I236" s="120">
        <v>6</v>
      </c>
      <c r="J236" s="121">
        <f t="shared" si="24"/>
        <v>-0.90476190476190477</v>
      </c>
      <c r="K236" s="120">
        <v>4</v>
      </c>
      <c r="L236" s="121">
        <f t="shared" si="24"/>
        <v>-0.33333333333333337</v>
      </c>
      <c r="M236" s="120">
        <v>2</v>
      </c>
      <c r="N236" s="121">
        <f t="shared" si="25"/>
        <v>-0.5</v>
      </c>
    </row>
    <row r="237" spans="2:15" x14ac:dyDescent="0.25">
      <c r="B237" s="119" t="s">
        <v>90</v>
      </c>
      <c r="C237" s="120">
        <v>2</v>
      </c>
      <c r="D237" s="121">
        <v>0</v>
      </c>
      <c r="E237" s="120">
        <v>1</v>
      </c>
      <c r="F237" s="121">
        <f t="shared" si="24"/>
        <v>-0.5</v>
      </c>
      <c r="G237" s="120">
        <v>27</v>
      </c>
      <c r="H237" s="121">
        <f t="shared" si="24"/>
        <v>26</v>
      </c>
      <c r="I237" s="120">
        <v>14</v>
      </c>
      <c r="J237" s="121">
        <f t="shared" si="24"/>
        <v>-0.48148148148148151</v>
      </c>
      <c r="K237" s="120">
        <v>36</v>
      </c>
      <c r="L237" s="121">
        <f t="shared" si="24"/>
        <v>1.5714285714285716</v>
      </c>
      <c r="M237" s="120">
        <v>8</v>
      </c>
      <c r="N237" s="121">
        <f t="shared" si="25"/>
        <v>-0.77777777777777779</v>
      </c>
    </row>
    <row r="238" spans="2:15" x14ac:dyDescent="0.25">
      <c r="B238" s="119" t="s">
        <v>92</v>
      </c>
      <c r="C238" s="120">
        <v>0</v>
      </c>
      <c r="D238" s="121">
        <v>-1</v>
      </c>
      <c r="E238" s="120">
        <v>100</v>
      </c>
      <c r="F238" s="121" t="str">
        <f t="shared" si="24"/>
        <v>-</v>
      </c>
      <c r="G238" s="120">
        <v>46</v>
      </c>
      <c r="H238" s="121">
        <f t="shared" si="24"/>
        <v>-0.54</v>
      </c>
      <c r="I238" s="120">
        <v>6</v>
      </c>
      <c r="J238" s="121">
        <f t="shared" si="24"/>
        <v>-0.86956521739130432</v>
      </c>
      <c r="K238" s="120">
        <v>24</v>
      </c>
      <c r="L238" s="121">
        <f t="shared" si="24"/>
        <v>3</v>
      </c>
      <c r="M238" s="120">
        <v>22</v>
      </c>
      <c r="N238" s="121">
        <f t="shared" si="25"/>
        <v>-8.333333333333337E-2</v>
      </c>
    </row>
    <row r="239" spans="2:15" x14ac:dyDescent="0.25">
      <c r="B239" s="119" t="s">
        <v>94</v>
      </c>
      <c r="C239" s="120">
        <v>18</v>
      </c>
      <c r="D239" s="121">
        <v>-0.53846153846153844</v>
      </c>
      <c r="E239" s="120">
        <v>57</v>
      </c>
      <c r="F239" s="121">
        <f t="shared" si="24"/>
        <v>2.1666666666666665</v>
      </c>
      <c r="G239" s="120">
        <v>40</v>
      </c>
      <c r="H239" s="121">
        <f t="shared" si="24"/>
        <v>-0.29824561403508776</v>
      </c>
      <c r="I239" s="120">
        <v>82</v>
      </c>
      <c r="J239" s="121">
        <f t="shared" si="24"/>
        <v>1.0499999999999998</v>
      </c>
      <c r="K239" s="120">
        <v>116</v>
      </c>
      <c r="L239" s="121">
        <f t="shared" si="24"/>
        <v>0.41463414634146334</v>
      </c>
      <c r="M239" s="120">
        <v>32</v>
      </c>
      <c r="N239" s="121">
        <f t="shared" si="25"/>
        <v>-0.72413793103448276</v>
      </c>
    </row>
    <row r="240" spans="2:15" x14ac:dyDescent="0.25">
      <c r="B240" s="119" t="s">
        <v>96</v>
      </c>
      <c r="C240" s="120">
        <v>2</v>
      </c>
      <c r="D240" s="121">
        <v>-0.97297297297297303</v>
      </c>
      <c r="E240" s="120">
        <v>77</v>
      </c>
      <c r="F240" s="121">
        <f t="shared" si="24"/>
        <v>37.5</v>
      </c>
      <c r="G240" s="120">
        <v>101</v>
      </c>
      <c r="H240" s="121">
        <f t="shared" si="24"/>
        <v>0.31168831168831179</v>
      </c>
      <c r="I240" s="120">
        <v>34</v>
      </c>
      <c r="J240" s="121">
        <f t="shared" si="24"/>
        <v>-0.66336633663366329</v>
      </c>
      <c r="K240" s="120">
        <v>10</v>
      </c>
      <c r="L240" s="121">
        <f t="shared" si="24"/>
        <v>-0.70588235294117641</v>
      </c>
      <c r="M240" s="120">
        <v>26</v>
      </c>
      <c r="N240" s="121">
        <f t="shared" si="25"/>
        <v>1.6</v>
      </c>
    </row>
    <row r="241" spans="2:15" ht="15.75" x14ac:dyDescent="0.25">
      <c r="B241" s="122" t="s">
        <v>33</v>
      </c>
      <c r="C241" s="123">
        <v>599</v>
      </c>
      <c r="D241" s="124">
        <v>0.3490990990990992</v>
      </c>
      <c r="E241" s="123">
        <v>275</v>
      </c>
      <c r="F241" s="124">
        <f t="shared" si="24"/>
        <v>-0.54090150250417368</v>
      </c>
      <c r="G241" s="123">
        <v>817</v>
      </c>
      <c r="H241" s="124">
        <f t="shared" si="24"/>
        <v>1.9709090909090907</v>
      </c>
      <c r="I241" s="123">
        <v>420</v>
      </c>
      <c r="J241" s="124">
        <f t="shared" si="24"/>
        <v>-0.48592411260709911</v>
      </c>
      <c r="K241" s="123">
        <v>782</v>
      </c>
      <c r="L241" s="124">
        <f t="shared" si="24"/>
        <v>0.86190476190476195</v>
      </c>
      <c r="M241" s="123">
        <v>445</v>
      </c>
      <c r="N241" s="124">
        <v>-0.43094629156010233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294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284</v>
      </c>
    </row>
    <row r="255" spans="2:15" x14ac:dyDescent="0.25">
      <c r="B255" s="119" t="s">
        <v>74</v>
      </c>
      <c r="C255" s="120">
        <v>93</v>
      </c>
      <c r="D255" s="121">
        <v>0.66071428571428581</v>
      </c>
      <c r="E255" s="120">
        <v>23</v>
      </c>
      <c r="F255" s="121">
        <f t="shared" ref="F255:L267" si="26">IFERROR(E255/C255-1,"-")</f>
        <v>-0.75268817204301075</v>
      </c>
      <c r="G255" s="120">
        <v>107</v>
      </c>
      <c r="H255" s="121">
        <f t="shared" si="26"/>
        <v>3.6521739130434785</v>
      </c>
      <c r="I255" s="120">
        <v>236</v>
      </c>
      <c r="J255" s="121">
        <f t="shared" si="26"/>
        <v>1.2056074766355138</v>
      </c>
      <c r="K255" s="120">
        <v>448</v>
      </c>
      <c r="L255" s="121">
        <f t="shared" si="26"/>
        <v>0.89830508474576276</v>
      </c>
      <c r="M255" s="120">
        <v>203</v>
      </c>
      <c r="N255" s="121">
        <f t="shared" ref="N255:N266" si="27">IFERROR(M255/K255-1,"-")</f>
        <v>-0.546875</v>
      </c>
    </row>
    <row r="256" spans="2:15" x14ac:dyDescent="0.25">
      <c r="B256" s="119" t="s">
        <v>76</v>
      </c>
      <c r="C256" s="120">
        <v>98</v>
      </c>
      <c r="D256" s="121">
        <v>-0.24615384615384617</v>
      </c>
      <c r="E256" s="120">
        <v>14</v>
      </c>
      <c r="F256" s="121">
        <f t="shared" si="26"/>
        <v>-0.85714285714285721</v>
      </c>
      <c r="G256" s="120">
        <v>44</v>
      </c>
      <c r="H256" s="121">
        <f t="shared" si="26"/>
        <v>2.1428571428571428</v>
      </c>
      <c r="I256" s="120">
        <v>59</v>
      </c>
      <c r="J256" s="121">
        <f t="shared" si="26"/>
        <v>0.34090909090909083</v>
      </c>
      <c r="K256" s="120">
        <v>189</v>
      </c>
      <c r="L256" s="121">
        <f t="shared" si="26"/>
        <v>2.2033898305084745</v>
      </c>
      <c r="M256" s="120">
        <v>21</v>
      </c>
      <c r="N256" s="121">
        <f t="shared" si="27"/>
        <v>-0.88888888888888884</v>
      </c>
    </row>
    <row r="257" spans="2:14" x14ac:dyDescent="0.25">
      <c r="B257" s="119" t="s">
        <v>78</v>
      </c>
      <c r="C257" s="120">
        <v>19</v>
      </c>
      <c r="D257" s="121">
        <v>-0.80808080808080807</v>
      </c>
      <c r="E257" s="120">
        <v>33</v>
      </c>
      <c r="F257" s="121">
        <f t="shared" si="26"/>
        <v>0.73684210526315796</v>
      </c>
      <c r="G257" s="120">
        <v>23</v>
      </c>
      <c r="H257" s="121">
        <f t="shared" si="26"/>
        <v>-0.30303030303030298</v>
      </c>
      <c r="I257" s="120">
        <v>105</v>
      </c>
      <c r="J257" s="121">
        <f t="shared" si="26"/>
        <v>3.5652173913043477</v>
      </c>
      <c r="K257" s="120">
        <v>115</v>
      </c>
      <c r="L257" s="121">
        <f t="shared" si="26"/>
        <v>9.5238095238095344E-2</v>
      </c>
      <c r="M257" s="120">
        <v>104</v>
      </c>
      <c r="N257" s="121">
        <f t="shared" si="27"/>
        <v>-9.5652173913043481E-2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16</v>
      </c>
      <c r="F258" s="121" t="str">
        <f t="shared" si="26"/>
        <v>-</v>
      </c>
      <c r="G258" s="120">
        <v>4</v>
      </c>
      <c r="H258" s="121">
        <f t="shared" si="26"/>
        <v>-0.75</v>
      </c>
      <c r="I258" s="120">
        <v>66</v>
      </c>
      <c r="J258" s="121">
        <f t="shared" si="26"/>
        <v>15.5</v>
      </c>
      <c r="K258" s="120">
        <v>64</v>
      </c>
      <c r="L258" s="121">
        <f t="shared" si="26"/>
        <v>-3.0303030303030276E-2</v>
      </c>
      <c r="M258" s="120">
        <v>23</v>
      </c>
      <c r="N258" s="121">
        <f t="shared" si="27"/>
        <v>-0.640625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15</v>
      </c>
      <c r="F259" s="121" t="str">
        <f t="shared" si="26"/>
        <v>-</v>
      </c>
      <c r="G259" s="120">
        <v>10</v>
      </c>
      <c r="H259" s="121">
        <f t="shared" si="26"/>
        <v>-0.33333333333333337</v>
      </c>
      <c r="I259" s="120">
        <v>63</v>
      </c>
      <c r="J259" s="121">
        <f t="shared" si="26"/>
        <v>5.3</v>
      </c>
      <c r="K259" s="120">
        <v>6</v>
      </c>
      <c r="L259" s="121">
        <f t="shared" si="26"/>
        <v>-0.90476190476190477</v>
      </c>
      <c r="M259" s="120">
        <v>52</v>
      </c>
      <c r="N259" s="121">
        <f t="shared" si="27"/>
        <v>7.6666666666666661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10</v>
      </c>
      <c r="F260" s="121" t="str">
        <f t="shared" si="26"/>
        <v>-</v>
      </c>
      <c r="G260" s="120">
        <v>29</v>
      </c>
      <c r="H260" s="121">
        <f t="shared" si="26"/>
        <v>1.9</v>
      </c>
      <c r="I260" s="120">
        <v>48</v>
      </c>
      <c r="J260" s="121">
        <f t="shared" si="26"/>
        <v>0.65517241379310343</v>
      </c>
      <c r="K260" s="120">
        <v>0</v>
      </c>
      <c r="L260" s="121">
        <f t="shared" si="26"/>
        <v>-1</v>
      </c>
      <c r="M260" s="120">
        <v>30</v>
      </c>
      <c r="N260" s="121" t="str">
        <f t="shared" si="27"/>
        <v>-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7</v>
      </c>
      <c r="F261" s="121" t="str">
        <f t="shared" si="26"/>
        <v>-</v>
      </c>
      <c r="G261" s="120">
        <v>10</v>
      </c>
      <c r="H261" s="121">
        <f t="shared" si="26"/>
        <v>0.4285714285714286</v>
      </c>
      <c r="I261" s="120">
        <v>29</v>
      </c>
      <c r="J261" s="121">
        <f t="shared" si="26"/>
        <v>1.9</v>
      </c>
      <c r="K261" s="120">
        <v>2</v>
      </c>
      <c r="L261" s="121">
        <f t="shared" si="26"/>
        <v>-0.93103448275862066</v>
      </c>
      <c r="M261" s="120">
        <v>20</v>
      </c>
      <c r="N261" s="121">
        <f t="shared" si="27"/>
        <v>9</v>
      </c>
    </row>
    <row r="262" spans="2:14" x14ac:dyDescent="0.25">
      <c r="B262" s="119" t="s">
        <v>88</v>
      </c>
      <c r="C262" s="120">
        <v>3</v>
      </c>
      <c r="D262" s="121">
        <v>-0.88888888888888884</v>
      </c>
      <c r="E262" s="120">
        <v>30</v>
      </c>
      <c r="F262" s="121">
        <f t="shared" si="26"/>
        <v>9</v>
      </c>
      <c r="G262" s="120">
        <v>12</v>
      </c>
      <c r="H262" s="121">
        <f t="shared" si="26"/>
        <v>-0.6</v>
      </c>
      <c r="I262" s="120">
        <v>34</v>
      </c>
      <c r="J262" s="121">
        <f t="shared" si="26"/>
        <v>1.8333333333333335</v>
      </c>
      <c r="K262" s="120">
        <v>23</v>
      </c>
      <c r="L262" s="121">
        <f t="shared" si="26"/>
        <v>-0.32352941176470584</v>
      </c>
      <c r="M262" s="120">
        <v>6</v>
      </c>
      <c r="N262" s="121">
        <f t="shared" si="27"/>
        <v>-0.73913043478260865</v>
      </c>
    </row>
    <row r="263" spans="2:14" x14ac:dyDescent="0.25">
      <c r="B263" s="119" t="s">
        <v>90</v>
      </c>
      <c r="C263" s="120">
        <v>6</v>
      </c>
      <c r="D263" s="121" t="s">
        <v>236</v>
      </c>
      <c r="E263" s="120">
        <v>17</v>
      </c>
      <c r="F263" s="121">
        <f t="shared" si="26"/>
        <v>1.8333333333333335</v>
      </c>
      <c r="G263" s="120">
        <v>8</v>
      </c>
      <c r="H263" s="121">
        <f t="shared" si="26"/>
        <v>-0.52941176470588236</v>
      </c>
      <c r="I263" s="120">
        <v>40</v>
      </c>
      <c r="J263" s="121">
        <f t="shared" si="26"/>
        <v>4</v>
      </c>
      <c r="K263" s="120">
        <v>24</v>
      </c>
      <c r="L263" s="121">
        <f t="shared" si="26"/>
        <v>-0.4</v>
      </c>
      <c r="M263" s="120">
        <v>22</v>
      </c>
      <c r="N263" s="121">
        <f t="shared" si="27"/>
        <v>-8.333333333333337E-2</v>
      </c>
    </row>
    <row r="264" spans="2:14" x14ac:dyDescent="0.25">
      <c r="B264" s="119" t="s">
        <v>92</v>
      </c>
      <c r="C264" s="120">
        <v>6</v>
      </c>
      <c r="D264" s="121">
        <v>-0.875</v>
      </c>
      <c r="E264" s="120">
        <v>7</v>
      </c>
      <c r="F264" s="121">
        <f t="shared" si="26"/>
        <v>0.16666666666666674</v>
      </c>
      <c r="G264" s="120">
        <v>20</v>
      </c>
      <c r="H264" s="121">
        <f t="shared" si="26"/>
        <v>1.8571428571428572</v>
      </c>
      <c r="I264" s="120">
        <v>26</v>
      </c>
      <c r="J264" s="121">
        <f t="shared" si="26"/>
        <v>0.30000000000000004</v>
      </c>
      <c r="K264" s="120">
        <v>122</v>
      </c>
      <c r="L264" s="121">
        <f t="shared" si="26"/>
        <v>3.6923076923076925</v>
      </c>
      <c r="M264" s="120">
        <v>69</v>
      </c>
      <c r="N264" s="121">
        <f t="shared" si="27"/>
        <v>-0.43442622950819676</v>
      </c>
    </row>
    <row r="265" spans="2:14" x14ac:dyDescent="0.25">
      <c r="B265" s="119" t="s">
        <v>94</v>
      </c>
      <c r="C265" s="120">
        <v>20</v>
      </c>
      <c r="D265" s="121">
        <v>-0.87341772151898733</v>
      </c>
      <c r="E265" s="120">
        <v>45</v>
      </c>
      <c r="F265" s="121">
        <f t="shared" si="26"/>
        <v>1.25</v>
      </c>
      <c r="G265" s="120">
        <v>24</v>
      </c>
      <c r="H265" s="121">
        <f t="shared" si="26"/>
        <v>-0.46666666666666667</v>
      </c>
      <c r="I265" s="120">
        <v>97</v>
      </c>
      <c r="J265" s="121">
        <f t="shared" si="26"/>
        <v>3.041666666666667</v>
      </c>
      <c r="K265" s="120">
        <v>91</v>
      </c>
      <c r="L265" s="121">
        <f t="shared" si="26"/>
        <v>-6.1855670103092786E-2</v>
      </c>
      <c r="M265" s="120">
        <v>172</v>
      </c>
      <c r="N265" s="121">
        <f t="shared" si="27"/>
        <v>0.89010989010989006</v>
      </c>
    </row>
    <row r="266" spans="2:14" x14ac:dyDescent="0.25">
      <c r="B266" s="119" t="s">
        <v>96</v>
      </c>
      <c r="C266" s="120">
        <v>10</v>
      </c>
      <c r="D266" s="121">
        <v>-0.90909090909090906</v>
      </c>
      <c r="E266" s="120">
        <v>42</v>
      </c>
      <c r="F266" s="121">
        <f t="shared" si="26"/>
        <v>3.2</v>
      </c>
      <c r="G266" s="120">
        <v>94</v>
      </c>
      <c r="H266" s="121">
        <f t="shared" si="26"/>
        <v>1.2380952380952381</v>
      </c>
      <c r="I266" s="120">
        <v>147</v>
      </c>
      <c r="J266" s="121">
        <f t="shared" si="26"/>
        <v>0.56382978723404253</v>
      </c>
      <c r="K266" s="120">
        <v>160</v>
      </c>
      <c r="L266" s="121">
        <f t="shared" si="26"/>
        <v>8.8435374149659962E-2</v>
      </c>
      <c r="M266" s="120">
        <v>18</v>
      </c>
      <c r="N266" s="121">
        <f t="shared" si="27"/>
        <v>-0.88749999999999996</v>
      </c>
    </row>
    <row r="267" spans="2:14" ht="15.75" x14ac:dyDescent="0.25">
      <c r="B267" s="122" t="s">
        <v>33</v>
      </c>
      <c r="C267" s="123">
        <v>259</v>
      </c>
      <c r="D267" s="124">
        <v>-0.62947067238912735</v>
      </c>
      <c r="E267" s="123">
        <v>259</v>
      </c>
      <c r="F267" s="124">
        <f t="shared" si="26"/>
        <v>0</v>
      </c>
      <c r="G267" s="123">
        <v>385</v>
      </c>
      <c r="H267" s="124">
        <f t="shared" si="26"/>
        <v>0.4864864864864864</v>
      </c>
      <c r="I267" s="123">
        <v>950</v>
      </c>
      <c r="J267" s="124">
        <f t="shared" si="26"/>
        <v>1.4675324675324677</v>
      </c>
      <c r="K267" s="123">
        <v>1244</v>
      </c>
      <c r="L267" s="124">
        <f t="shared" si="26"/>
        <v>0.30947368421052635</v>
      </c>
      <c r="M267" s="123">
        <v>740</v>
      </c>
      <c r="N267" s="124">
        <v>-0.40514469453376201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FF0F-3F0A-442A-8056-DB2EF0CF4A88}">
  <sheetPr>
    <tabColor rgb="FFF29140"/>
  </sheetPr>
  <dimension ref="A4:O113"/>
  <sheetViews>
    <sheetView showGridLines="0" topLeftCell="J1" zoomScaleNormal="100" workbookViewId="0">
      <selection activeCell="P74" sqref="P74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13603</v>
      </c>
      <c r="D9" s="121">
        <v>9.4456512993804864E-2</v>
      </c>
      <c r="E9" s="120">
        <v>2763</v>
      </c>
      <c r="F9" s="121">
        <f t="shared" ref="F9:L21" si="0">IFERROR(E9/C9-1,"-")</f>
        <v>-0.79688304050577075</v>
      </c>
      <c r="G9" s="120">
        <v>11400</v>
      </c>
      <c r="H9" s="121">
        <f t="shared" si="0"/>
        <v>3.1259500542888166</v>
      </c>
      <c r="I9" s="120">
        <v>14353</v>
      </c>
      <c r="J9" s="121">
        <f t="shared" si="0"/>
        <v>0.25903508771929817</v>
      </c>
      <c r="K9" s="120">
        <v>14581</v>
      </c>
      <c r="L9" s="121">
        <f t="shared" si="0"/>
        <v>1.5885180798439258E-2</v>
      </c>
      <c r="M9" s="120">
        <v>14255</v>
      </c>
      <c r="N9" s="121">
        <f t="shared" ref="N9:N20" si="1">IFERROR(M9/K9-1,"-")</f>
        <v>-2.2357862972361309E-2</v>
      </c>
    </row>
    <row r="10" spans="1:15" x14ac:dyDescent="0.25">
      <c r="A10" s="1" t="s">
        <v>75</v>
      </c>
      <c r="B10" s="119" t="s">
        <v>76</v>
      </c>
      <c r="C10" s="120">
        <v>14342</v>
      </c>
      <c r="D10" s="121">
        <v>6.6081914814539511E-2</v>
      </c>
      <c r="E10" s="120">
        <v>3097</v>
      </c>
      <c r="F10" s="121">
        <f t="shared" si="0"/>
        <v>-0.78406080044624182</v>
      </c>
      <c r="G10" s="120">
        <v>11383</v>
      </c>
      <c r="H10" s="121">
        <f t="shared" si="0"/>
        <v>2.6754924120116241</v>
      </c>
      <c r="I10" s="120">
        <v>14251</v>
      </c>
      <c r="J10" s="121">
        <f t="shared" si="0"/>
        <v>0.25195466924360899</v>
      </c>
      <c r="K10" s="120">
        <v>15138</v>
      </c>
      <c r="L10" s="121">
        <f t="shared" si="0"/>
        <v>6.2241246228334823E-2</v>
      </c>
      <c r="M10" s="120">
        <v>13111</v>
      </c>
      <c r="N10" s="121">
        <f t="shared" si="1"/>
        <v>-0.1339014400845554</v>
      </c>
    </row>
    <row r="11" spans="1:15" x14ac:dyDescent="0.25">
      <c r="A11" s="1" t="s">
        <v>77</v>
      </c>
      <c r="B11" s="119" t="s">
        <v>78</v>
      </c>
      <c r="C11" s="120">
        <v>5714</v>
      </c>
      <c r="D11" s="121">
        <v>-0.58980617372577171</v>
      </c>
      <c r="E11" s="120">
        <v>4959</v>
      </c>
      <c r="F11" s="121">
        <f t="shared" si="0"/>
        <v>-0.13213160658032896</v>
      </c>
      <c r="G11" s="120">
        <v>12710</v>
      </c>
      <c r="H11" s="121">
        <f t="shared" si="0"/>
        <v>1.5630167372454125</v>
      </c>
      <c r="I11" s="120">
        <v>15603</v>
      </c>
      <c r="J11" s="121">
        <f t="shared" si="0"/>
        <v>0.22761605035405186</v>
      </c>
      <c r="K11" s="120">
        <v>15292</v>
      </c>
      <c r="L11" s="121">
        <f t="shared" si="0"/>
        <v>-1.9932064346599998E-2</v>
      </c>
      <c r="M11" s="120">
        <v>14094</v>
      </c>
      <c r="N11" s="121">
        <f t="shared" si="1"/>
        <v>-7.834161653151972E-2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4088</v>
      </c>
      <c r="F12" s="121" t="str">
        <f t="shared" si="0"/>
        <v>-</v>
      </c>
      <c r="G12" s="120">
        <v>12193</v>
      </c>
      <c r="H12" s="121">
        <f t="shared" si="0"/>
        <v>1.9826320939334638</v>
      </c>
      <c r="I12" s="120">
        <v>12703</v>
      </c>
      <c r="J12" s="121">
        <f t="shared" si="0"/>
        <v>4.1827277946362651E-2</v>
      </c>
      <c r="K12" s="120">
        <v>13439</v>
      </c>
      <c r="L12" s="121">
        <f t="shared" si="0"/>
        <v>5.793906951113903E-2</v>
      </c>
      <c r="M12" s="120">
        <v>11979</v>
      </c>
      <c r="N12" s="121">
        <f t="shared" si="1"/>
        <v>-0.10863903564253297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5644</v>
      </c>
      <c r="F13" s="121" t="str">
        <f t="shared" si="0"/>
        <v>-</v>
      </c>
      <c r="G13" s="120">
        <v>10085</v>
      </c>
      <c r="H13" s="121">
        <f t="shared" si="0"/>
        <v>0.78685329553508154</v>
      </c>
      <c r="I13" s="120">
        <v>12793</v>
      </c>
      <c r="J13" s="121">
        <f t="shared" si="0"/>
        <v>0.26851760039662875</v>
      </c>
      <c r="K13" s="120">
        <v>12513</v>
      </c>
      <c r="L13" s="121">
        <f t="shared" si="0"/>
        <v>-2.1886969436410553E-2</v>
      </c>
      <c r="M13" s="120">
        <v>13411</v>
      </c>
      <c r="N13" s="121">
        <f t="shared" si="1"/>
        <v>7.1765364021417755E-2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5487</v>
      </c>
      <c r="F14" s="121" t="str">
        <f t="shared" si="0"/>
        <v>-</v>
      </c>
      <c r="G14" s="120">
        <v>11277</v>
      </c>
      <c r="H14" s="121">
        <f t="shared" si="0"/>
        <v>1.0552214324767633</v>
      </c>
      <c r="I14" s="120">
        <v>10373</v>
      </c>
      <c r="J14" s="121">
        <f t="shared" si="0"/>
        <v>-8.0163163962046591E-2</v>
      </c>
      <c r="K14" s="120">
        <v>10115</v>
      </c>
      <c r="L14" s="121">
        <f t="shared" si="0"/>
        <v>-2.4872264532922017E-2</v>
      </c>
      <c r="M14" s="120">
        <v>11658</v>
      </c>
      <c r="N14" s="121">
        <f t="shared" si="1"/>
        <v>0.15254572417202183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5672</v>
      </c>
      <c r="F15" s="121" t="str">
        <f t="shared" si="0"/>
        <v>-</v>
      </c>
      <c r="G15" s="120">
        <v>10710</v>
      </c>
      <c r="H15" s="121">
        <f t="shared" si="0"/>
        <v>0.8882228490832158</v>
      </c>
      <c r="I15" s="120">
        <v>9594</v>
      </c>
      <c r="J15" s="121">
        <f t="shared" si="0"/>
        <v>-0.10420168067226887</v>
      </c>
      <c r="K15" s="120">
        <v>10140</v>
      </c>
      <c r="L15" s="121">
        <f t="shared" si="0"/>
        <v>5.6910569105691033E-2</v>
      </c>
      <c r="M15" s="120">
        <v>9995</v>
      </c>
      <c r="N15" s="121">
        <f t="shared" si="1"/>
        <v>-1.429980276134124E-2</v>
      </c>
    </row>
    <row r="16" spans="1:15" x14ac:dyDescent="0.25">
      <c r="A16" s="1" t="s">
        <v>87</v>
      </c>
      <c r="B16" s="119" t="s">
        <v>88</v>
      </c>
      <c r="C16" s="120">
        <v>6941</v>
      </c>
      <c r="D16" s="121">
        <v>-0.24357018308631206</v>
      </c>
      <c r="E16" s="120">
        <v>8587</v>
      </c>
      <c r="F16" s="121">
        <f t="shared" si="0"/>
        <v>0.23714162224463342</v>
      </c>
      <c r="G16" s="120">
        <v>10270</v>
      </c>
      <c r="H16" s="121">
        <f t="shared" si="0"/>
        <v>0.19599394433445916</v>
      </c>
      <c r="I16" s="120">
        <v>11871</v>
      </c>
      <c r="J16" s="121">
        <f t="shared" si="0"/>
        <v>0.15589094449853946</v>
      </c>
      <c r="K16" s="120">
        <v>9259</v>
      </c>
      <c r="L16" s="121">
        <f t="shared" si="0"/>
        <v>-0.22003201078257939</v>
      </c>
      <c r="M16" s="120">
        <v>11761</v>
      </c>
      <c r="N16" s="121">
        <f t="shared" si="1"/>
        <v>0.27022356625985533</v>
      </c>
    </row>
    <row r="17" spans="1:15" x14ac:dyDescent="0.25">
      <c r="A17" s="1" t="s">
        <v>89</v>
      </c>
      <c r="B17" s="119" t="s">
        <v>90</v>
      </c>
      <c r="C17" s="120">
        <v>3767</v>
      </c>
      <c r="D17" s="121">
        <v>-0.5293015119330251</v>
      </c>
      <c r="E17" s="120">
        <v>9600</v>
      </c>
      <c r="F17" s="121">
        <f t="shared" si="0"/>
        <v>1.5484470400849482</v>
      </c>
      <c r="G17" s="120">
        <v>10967</v>
      </c>
      <c r="H17" s="121">
        <f t="shared" si="0"/>
        <v>0.14239583333333328</v>
      </c>
      <c r="I17" s="120">
        <v>10606</v>
      </c>
      <c r="J17" s="121">
        <f t="shared" si="0"/>
        <v>-3.2916932616029904E-2</v>
      </c>
      <c r="K17" s="120">
        <v>11345</v>
      </c>
      <c r="L17" s="121">
        <f t="shared" si="0"/>
        <v>6.9677541014520061E-2</v>
      </c>
      <c r="M17" s="120">
        <v>10902</v>
      </c>
      <c r="N17" s="121">
        <f t="shared" si="1"/>
        <v>-3.9048038783605077E-2</v>
      </c>
    </row>
    <row r="18" spans="1:15" x14ac:dyDescent="0.25">
      <c r="A18" s="1" t="s">
        <v>91</v>
      </c>
      <c r="B18" s="119" t="s">
        <v>92</v>
      </c>
      <c r="C18" s="120">
        <v>3603</v>
      </c>
      <c r="D18" s="121">
        <v>-0.66124482888303882</v>
      </c>
      <c r="E18" s="120">
        <v>10119</v>
      </c>
      <c r="F18" s="121">
        <f t="shared" si="0"/>
        <v>1.8084929225645294</v>
      </c>
      <c r="G18" s="120">
        <v>11595</v>
      </c>
      <c r="H18" s="121">
        <f t="shared" si="0"/>
        <v>0.14586421583160392</v>
      </c>
      <c r="I18" s="120">
        <v>11107</v>
      </c>
      <c r="J18" s="121"/>
      <c r="K18" s="120">
        <v>12187</v>
      </c>
      <c r="L18" s="121">
        <f t="shared" si="0"/>
        <v>9.7235977311605382E-2</v>
      </c>
      <c r="M18" s="120">
        <v>14433</v>
      </c>
      <c r="N18" s="121">
        <f t="shared" si="1"/>
        <v>0.18429474029703785</v>
      </c>
    </row>
    <row r="19" spans="1:15" x14ac:dyDescent="0.25">
      <c r="A19" s="1" t="s">
        <v>93</v>
      </c>
      <c r="B19" s="119" t="s">
        <v>94</v>
      </c>
      <c r="C19" s="120">
        <v>3555</v>
      </c>
      <c r="D19" s="121">
        <v>-0.74897613331450352</v>
      </c>
      <c r="E19" s="120">
        <v>12186</v>
      </c>
      <c r="F19" s="121">
        <f t="shared" si="0"/>
        <v>2.4278481012658228</v>
      </c>
      <c r="G19" s="120">
        <v>13053</v>
      </c>
      <c r="H19" s="121">
        <f t="shared" si="0"/>
        <v>7.1147218119153033E-2</v>
      </c>
      <c r="I19" s="120">
        <v>13216</v>
      </c>
      <c r="J19" s="121">
        <f t="shared" si="0"/>
        <v>1.2487550754615828E-2</v>
      </c>
      <c r="K19" s="120">
        <v>14972</v>
      </c>
      <c r="L19" s="121">
        <f t="shared" si="0"/>
        <v>0.13286924939467304</v>
      </c>
      <c r="M19" s="120">
        <v>13817</v>
      </c>
      <c r="N19" s="121">
        <f t="shared" si="1"/>
        <v>-7.7144002137322976E-2</v>
      </c>
    </row>
    <row r="20" spans="1:15" x14ac:dyDescent="0.25">
      <c r="A20" s="1" t="s">
        <v>95</v>
      </c>
      <c r="B20" s="119" t="s">
        <v>96</v>
      </c>
      <c r="C20" s="120">
        <v>4049</v>
      </c>
      <c r="D20" s="121">
        <v>-0.68901689708141323</v>
      </c>
      <c r="E20" s="120">
        <v>11200</v>
      </c>
      <c r="F20" s="121">
        <f t="shared" si="0"/>
        <v>1.766115090145715</v>
      </c>
      <c r="G20" s="120">
        <v>12114</v>
      </c>
      <c r="H20" s="121">
        <f t="shared" si="0"/>
        <v>8.1607142857142767E-2</v>
      </c>
      <c r="I20" s="120">
        <v>11864</v>
      </c>
      <c r="J20" s="121">
        <f t="shared" si="0"/>
        <v>-2.06372791811128E-2</v>
      </c>
      <c r="K20" s="120">
        <v>13319</v>
      </c>
      <c r="L20" s="121">
        <f t="shared" si="0"/>
        <v>0.12263991908293992</v>
      </c>
      <c r="M20" s="120">
        <v>13103</v>
      </c>
      <c r="N20" s="121">
        <f t="shared" si="1"/>
        <v>-1.6217433741271825E-2</v>
      </c>
    </row>
    <row r="21" spans="1:15" ht="15.75" x14ac:dyDescent="0.25">
      <c r="A21" s="1"/>
      <c r="B21" s="122" t="s">
        <v>33</v>
      </c>
      <c r="C21" s="123">
        <v>59047</v>
      </c>
      <c r="D21" s="124">
        <v>-0.56623275494762204</v>
      </c>
      <c r="E21" s="123">
        <v>83402</v>
      </c>
      <c r="F21" s="124">
        <f t="shared" si="0"/>
        <v>0.41246803393906539</v>
      </c>
      <c r="G21" s="123">
        <v>137757</v>
      </c>
      <c r="H21" s="124">
        <f t="shared" si="0"/>
        <v>0.65172298026426234</v>
      </c>
      <c r="I21" s="123">
        <v>148334</v>
      </c>
      <c r="J21" s="124">
        <f t="shared" si="0"/>
        <v>7.6780127325653202E-2</v>
      </c>
      <c r="K21" s="123">
        <v>152300</v>
      </c>
      <c r="L21" s="124">
        <f t="shared" si="0"/>
        <v>2.6736958485579887E-2</v>
      </c>
      <c r="M21" s="123">
        <v>152519</v>
      </c>
      <c r="N21" s="124">
        <v>1.4379514116875658E-3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295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13603</v>
      </c>
      <c r="D31" s="121">
        <v>9.4456512993804864E-2</v>
      </c>
      <c r="E31" s="120">
        <v>2763</v>
      </c>
      <c r="F31" s="121">
        <f t="shared" ref="F31:J43" si="2">IFERROR(E31/C31-1,"-")</f>
        <v>-0.79688304050577075</v>
      </c>
      <c r="G31" s="120">
        <v>11400</v>
      </c>
      <c r="H31" s="121">
        <f t="shared" si="2"/>
        <v>3.1259500542888166</v>
      </c>
      <c r="I31" s="120">
        <v>14353</v>
      </c>
      <c r="J31" s="121">
        <f t="shared" si="2"/>
        <v>0.25903508771929817</v>
      </c>
      <c r="K31" s="120">
        <v>14581</v>
      </c>
      <c r="L31" s="121">
        <f t="shared" ref="L31:L43" si="3">IFERROR(K31/I31-1,"-")</f>
        <v>1.5885180798439258E-2</v>
      </c>
      <c r="M31" s="120">
        <v>14255</v>
      </c>
      <c r="N31" s="121">
        <f t="shared" ref="N31:N42" si="4">IFERROR(M31/K31-1,"-")</f>
        <v>-2.2357862972361309E-2</v>
      </c>
    </row>
    <row r="32" spans="1:15" x14ac:dyDescent="0.25">
      <c r="B32" s="119" t="s">
        <v>76</v>
      </c>
      <c r="C32" s="120">
        <v>14342</v>
      </c>
      <c r="D32" s="121">
        <v>6.6081914814539511E-2</v>
      </c>
      <c r="E32" s="120">
        <v>3097</v>
      </c>
      <c r="F32" s="121">
        <f t="shared" si="2"/>
        <v>-0.78406080044624182</v>
      </c>
      <c r="G32" s="120">
        <v>11383</v>
      </c>
      <c r="H32" s="121">
        <f t="shared" si="2"/>
        <v>2.6754924120116241</v>
      </c>
      <c r="I32" s="120">
        <v>14251</v>
      </c>
      <c r="J32" s="121">
        <f t="shared" si="2"/>
        <v>0.25195466924360899</v>
      </c>
      <c r="K32" s="120">
        <v>15138</v>
      </c>
      <c r="L32" s="121">
        <f t="shared" si="3"/>
        <v>6.2241246228334823E-2</v>
      </c>
      <c r="M32" s="120">
        <v>13111</v>
      </c>
      <c r="N32" s="121">
        <f t="shared" si="4"/>
        <v>-0.1339014400845554</v>
      </c>
    </row>
    <row r="33" spans="2:15" x14ac:dyDescent="0.25">
      <c r="B33" s="119" t="s">
        <v>78</v>
      </c>
      <c r="C33" s="120">
        <v>5714</v>
      </c>
      <c r="D33" s="121">
        <v>-0.58980617372577171</v>
      </c>
      <c r="E33" s="120">
        <v>4959</v>
      </c>
      <c r="F33" s="121">
        <f t="shared" si="2"/>
        <v>-0.13213160658032896</v>
      </c>
      <c r="G33" s="120">
        <v>12710</v>
      </c>
      <c r="H33" s="121">
        <f t="shared" si="2"/>
        <v>1.5630167372454125</v>
      </c>
      <c r="I33" s="120">
        <v>15603</v>
      </c>
      <c r="J33" s="121">
        <f t="shared" si="2"/>
        <v>0.22761605035405186</v>
      </c>
      <c r="K33" s="120">
        <v>15292</v>
      </c>
      <c r="L33" s="121">
        <f t="shared" si="3"/>
        <v>-1.9932064346599998E-2</v>
      </c>
      <c r="M33" s="120">
        <v>14094</v>
      </c>
      <c r="N33" s="121">
        <f t="shared" si="4"/>
        <v>-7.834161653151972E-2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4088</v>
      </c>
      <c r="F34" s="121" t="str">
        <f t="shared" si="2"/>
        <v>-</v>
      </c>
      <c r="G34" s="120">
        <v>12193</v>
      </c>
      <c r="H34" s="121">
        <f t="shared" si="2"/>
        <v>1.9826320939334638</v>
      </c>
      <c r="I34" s="120">
        <v>12703</v>
      </c>
      <c r="J34" s="121">
        <f t="shared" si="2"/>
        <v>4.1827277946362651E-2</v>
      </c>
      <c r="K34" s="120">
        <v>13439</v>
      </c>
      <c r="L34" s="121">
        <f t="shared" si="3"/>
        <v>5.793906951113903E-2</v>
      </c>
      <c r="M34" s="120">
        <v>11979</v>
      </c>
      <c r="N34" s="121">
        <f t="shared" si="4"/>
        <v>-0.10863903564253297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5644</v>
      </c>
      <c r="F35" s="121" t="str">
        <f t="shared" si="2"/>
        <v>-</v>
      </c>
      <c r="G35" s="120">
        <v>10085</v>
      </c>
      <c r="H35" s="121">
        <f t="shared" si="2"/>
        <v>0.78685329553508154</v>
      </c>
      <c r="I35" s="120">
        <v>12793</v>
      </c>
      <c r="J35" s="121">
        <f t="shared" si="2"/>
        <v>0.26851760039662875</v>
      </c>
      <c r="K35" s="120">
        <v>12513</v>
      </c>
      <c r="L35" s="121">
        <f t="shared" si="3"/>
        <v>-2.1886969436410553E-2</v>
      </c>
      <c r="M35" s="120">
        <v>13411</v>
      </c>
      <c r="N35" s="121">
        <f t="shared" si="4"/>
        <v>7.1765364021417755E-2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5487</v>
      </c>
      <c r="F36" s="121" t="str">
        <f t="shared" si="2"/>
        <v>-</v>
      </c>
      <c r="G36" s="120">
        <v>11277</v>
      </c>
      <c r="H36" s="121">
        <f t="shared" si="2"/>
        <v>1.0552214324767633</v>
      </c>
      <c r="I36" s="120">
        <v>10373</v>
      </c>
      <c r="J36" s="121">
        <f t="shared" si="2"/>
        <v>-8.0163163962046591E-2</v>
      </c>
      <c r="K36" s="120">
        <v>10115</v>
      </c>
      <c r="L36" s="121">
        <f t="shared" si="3"/>
        <v>-2.4872264532922017E-2</v>
      </c>
      <c r="M36" s="120">
        <v>11658</v>
      </c>
      <c r="N36" s="121">
        <f t="shared" si="4"/>
        <v>0.15254572417202183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5672</v>
      </c>
      <c r="F37" s="121" t="str">
        <f t="shared" si="2"/>
        <v>-</v>
      </c>
      <c r="G37" s="120">
        <v>10710</v>
      </c>
      <c r="H37" s="121">
        <f t="shared" si="2"/>
        <v>0.8882228490832158</v>
      </c>
      <c r="I37" s="120">
        <v>9594</v>
      </c>
      <c r="J37" s="121">
        <f t="shared" si="2"/>
        <v>-0.10420168067226887</v>
      </c>
      <c r="K37" s="120">
        <v>10140</v>
      </c>
      <c r="L37" s="121">
        <f t="shared" si="3"/>
        <v>5.6910569105691033E-2</v>
      </c>
      <c r="M37" s="120">
        <v>9995</v>
      </c>
      <c r="N37" s="121">
        <f t="shared" si="4"/>
        <v>-1.429980276134124E-2</v>
      </c>
    </row>
    <row r="38" spans="2:15" x14ac:dyDescent="0.25">
      <c r="B38" s="119" t="s">
        <v>88</v>
      </c>
      <c r="C38" s="120">
        <v>6941</v>
      </c>
      <c r="D38" s="121">
        <v>-0.24357018308631206</v>
      </c>
      <c r="E38" s="120">
        <v>8587</v>
      </c>
      <c r="F38" s="121">
        <f t="shared" si="2"/>
        <v>0.23714162224463342</v>
      </c>
      <c r="G38" s="120">
        <v>10270</v>
      </c>
      <c r="H38" s="121">
        <f t="shared" si="2"/>
        <v>0.19599394433445916</v>
      </c>
      <c r="I38" s="120">
        <v>11871</v>
      </c>
      <c r="J38" s="121">
        <f t="shared" si="2"/>
        <v>0.15589094449853946</v>
      </c>
      <c r="K38" s="120">
        <v>9259</v>
      </c>
      <c r="L38" s="121">
        <f t="shared" si="3"/>
        <v>-0.22003201078257939</v>
      </c>
      <c r="M38" s="120">
        <v>11761</v>
      </c>
      <c r="N38" s="121">
        <f t="shared" si="4"/>
        <v>0.27022356625985533</v>
      </c>
    </row>
    <row r="39" spans="2:15" x14ac:dyDescent="0.25">
      <c r="B39" s="119" t="s">
        <v>90</v>
      </c>
      <c r="C39" s="120">
        <v>3767</v>
      </c>
      <c r="D39" s="121">
        <v>-0.5293015119330251</v>
      </c>
      <c r="E39" s="120">
        <v>9600</v>
      </c>
      <c r="F39" s="121">
        <f t="shared" si="2"/>
        <v>1.5484470400849482</v>
      </c>
      <c r="G39" s="120">
        <v>10967</v>
      </c>
      <c r="H39" s="121">
        <f t="shared" si="2"/>
        <v>0.14239583333333328</v>
      </c>
      <c r="I39" s="120">
        <v>10606</v>
      </c>
      <c r="J39" s="121">
        <f t="shared" si="2"/>
        <v>-3.2916932616029904E-2</v>
      </c>
      <c r="K39" s="120">
        <v>11345</v>
      </c>
      <c r="L39" s="121">
        <f t="shared" si="3"/>
        <v>6.9677541014520061E-2</v>
      </c>
      <c r="M39" s="120">
        <v>10902</v>
      </c>
      <c r="N39" s="121">
        <f t="shared" si="4"/>
        <v>-3.9048038783605077E-2</v>
      </c>
    </row>
    <row r="40" spans="2:15" x14ac:dyDescent="0.25">
      <c r="B40" s="119" t="s">
        <v>92</v>
      </c>
      <c r="C40" s="120">
        <v>3603</v>
      </c>
      <c r="D40" s="121">
        <v>-0.66124482888303882</v>
      </c>
      <c r="E40" s="120">
        <v>10119</v>
      </c>
      <c r="F40" s="121">
        <f t="shared" si="2"/>
        <v>1.8084929225645294</v>
      </c>
      <c r="G40" s="120">
        <v>11595</v>
      </c>
      <c r="H40" s="121">
        <f t="shared" si="2"/>
        <v>0.14586421583160392</v>
      </c>
      <c r="I40" s="120">
        <v>11107</v>
      </c>
      <c r="J40" s="121">
        <f t="shared" si="2"/>
        <v>-4.208710651142733E-2</v>
      </c>
      <c r="K40" s="120">
        <v>12187</v>
      </c>
      <c r="L40" s="121">
        <f t="shared" si="3"/>
        <v>9.7235977311605382E-2</v>
      </c>
      <c r="M40" s="120">
        <v>14433</v>
      </c>
      <c r="N40" s="121">
        <f t="shared" si="4"/>
        <v>0.18429474029703785</v>
      </c>
    </row>
    <row r="41" spans="2:15" x14ac:dyDescent="0.25">
      <c r="B41" s="119" t="s">
        <v>94</v>
      </c>
      <c r="C41" s="120">
        <v>3555</v>
      </c>
      <c r="D41" s="121">
        <v>-0.74897613331450352</v>
      </c>
      <c r="E41" s="120">
        <v>12186</v>
      </c>
      <c r="F41" s="121">
        <f t="shared" si="2"/>
        <v>2.4278481012658228</v>
      </c>
      <c r="G41" s="120">
        <v>13053</v>
      </c>
      <c r="H41" s="121">
        <f t="shared" si="2"/>
        <v>7.1147218119153033E-2</v>
      </c>
      <c r="I41" s="120">
        <v>13216</v>
      </c>
      <c r="J41" s="121">
        <f t="shared" si="2"/>
        <v>1.2487550754615828E-2</v>
      </c>
      <c r="K41" s="120">
        <v>14972</v>
      </c>
      <c r="L41" s="121">
        <f t="shared" si="3"/>
        <v>0.13286924939467304</v>
      </c>
      <c r="M41" s="120">
        <v>13817</v>
      </c>
      <c r="N41" s="121">
        <f t="shared" si="4"/>
        <v>-7.7144002137322976E-2</v>
      </c>
    </row>
    <row r="42" spans="2:15" x14ac:dyDescent="0.25">
      <c r="B42" s="119" t="s">
        <v>96</v>
      </c>
      <c r="C42" s="120">
        <v>4049</v>
      </c>
      <c r="D42" s="121">
        <v>-0.68901689708141323</v>
      </c>
      <c r="E42" s="120">
        <v>11200</v>
      </c>
      <c r="F42" s="121">
        <f t="shared" si="2"/>
        <v>1.766115090145715</v>
      </c>
      <c r="G42" s="120">
        <v>12114</v>
      </c>
      <c r="H42" s="121">
        <f t="shared" si="2"/>
        <v>8.1607142857142767E-2</v>
      </c>
      <c r="I42" s="120">
        <v>11864</v>
      </c>
      <c r="J42" s="121">
        <f t="shared" si="2"/>
        <v>-2.06372791811128E-2</v>
      </c>
      <c r="K42" s="120">
        <v>13319</v>
      </c>
      <c r="L42" s="121">
        <f t="shared" si="3"/>
        <v>0.12263991908293992</v>
      </c>
      <c r="M42" s="120">
        <v>13103</v>
      </c>
      <c r="N42" s="121">
        <f t="shared" si="4"/>
        <v>-1.6217433741271825E-2</v>
      </c>
    </row>
    <row r="43" spans="2:15" ht="15.75" x14ac:dyDescent="0.25">
      <c r="B43" s="122" t="s">
        <v>33</v>
      </c>
      <c r="C43" s="123">
        <v>59047</v>
      </c>
      <c r="D43" s="124">
        <v>-0.56623275494762204</v>
      </c>
      <c r="E43" s="123">
        <v>83402</v>
      </c>
      <c r="F43" s="124">
        <f t="shared" si="2"/>
        <v>0.41246803393906539</v>
      </c>
      <c r="G43" s="123">
        <v>137757</v>
      </c>
      <c r="H43" s="124">
        <f t="shared" si="2"/>
        <v>0.65172298026426234</v>
      </c>
      <c r="I43" s="123">
        <v>148334</v>
      </c>
      <c r="J43" s="124">
        <f t="shared" si="2"/>
        <v>7.6780127325653202E-2</v>
      </c>
      <c r="K43" s="123">
        <v>152300</v>
      </c>
      <c r="L43" s="124">
        <f t="shared" si="3"/>
        <v>2.6736958485579887E-2</v>
      </c>
      <c r="M43" s="123">
        <v>152519</v>
      </c>
      <c r="N43" s="124">
        <v>1.4379514116875658E-3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11286</v>
      </c>
      <c r="D53" s="121">
        <v>8.581874158168179E-2</v>
      </c>
      <c r="E53" s="120">
        <v>0</v>
      </c>
      <c r="F53" s="121">
        <f t="shared" ref="F53:J65" si="5">IFERROR(E53/C53-1,"-")</f>
        <v>-1</v>
      </c>
      <c r="G53" s="120">
        <v>0</v>
      </c>
      <c r="H53" s="121" t="str">
        <f t="shared" si="5"/>
        <v>-</v>
      </c>
      <c r="I53" s="120">
        <v>12972</v>
      </c>
      <c r="J53" s="121" t="str">
        <f t="shared" si="5"/>
        <v>-</v>
      </c>
      <c r="K53" s="120">
        <v>13093</v>
      </c>
      <c r="L53" s="121">
        <f t="shared" ref="L53:L65" si="6">IFERROR(K53/I53-1,"-")</f>
        <v>9.3277829170521631E-3</v>
      </c>
      <c r="M53" s="120">
        <v>12738</v>
      </c>
      <c r="N53" s="121">
        <f t="shared" ref="N53:N61" si="7">IFERROR(M53/K53-1,"-")</f>
        <v>-2.711372489116326E-2</v>
      </c>
    </row>
    <row r="54" spans="1:15" x14ac:dyDescent="0.25">
      <c r="A54" s="1">
        <v>2</v>
      </c>
      <c r="B54" s="119" t="s">
        <v>76</v>
      </c>
      <c r="C54" s="120">
        <v>11308</v>
      </c>
      <c r="D54" s="121">
        <v>-1.2365306482953198E-3</v>
      </c>
      <c r="E54" s="120">
        <v>0</v>
      </c>
      <c r="F54" s="121">
        <f t="shared" si="5"/>
        <v>-1</v>
      </c>
      <c r="G54" s="120">
        <v>0</v>
      </c>
      <c r="H54" s="121" t="str">
        <f t="shared" si="5"/>
        <v>-</v>
      </c>
      <c r="I54" s="120">
        <v>12909</v>
      </c>
      <c r="J54" s="121" t="str">
        <f t="shared" si="5"/>
        <v>-</v>
      </c>
      <c r="K54" s="120">
        <v>13468</v>
      </c>
      <c r="L54" s="121">
        <f t="shared" si="6"/>
        <v>4.3303121852970694E-2</v>
      </c>
      <c r="M54" s="120">
        <v>11624</v>
      </c>
      <c r="N54" s="121">
        <f t="shared" si="7"/>
        <v>-0.13691713691713692</v>
      </c>
    </row>
    <row r="55" spans="1:15" x14ac:dyDescent="0.25">
      <c r="A55" s="1">
        <v>3</v>
      </c>
      <c r="B55" s="119" t="s">
        <v>78</v>
      </c>
      <c r="C55" s="120">
        <v>4549</v>
      </c>
      <c r="D55" s="121">
        <v>-0.58521017598249292</v>
      </c>
      <c r="E55" s="120">
        <v>0</v>
      </c>
      <c r="F55" s="121">
        <f t="shared" si="5"/>
        <v>-1</v>
      </c>
      <c r="G55" s="120">
        <v>0</v>
      </c>
      <c r="H55" s="121" t="str">
        <f t="shared" si="5"/>
        <v>-</v>
      </c>
      <c r="I55" s="120">
        <v>14183</v>
      </c>
      <c r="J55" s="121" t="str">
        <f t="shared" si="5"/>
        <v>-</v>
      </c>
      <c r="K55" s="120">
        <v>13753</v>
      </c>
      <c r="L55" s="121">
        <f t="shared" si="6"/>
        <v>-3.0317986321652723E-2</v>
      </c>
      <c r="M55" s="120">
        <v>12541</v>
      </c>
      <c r="N55" s="121">
        <f t="shared" si="7"/>
        <v>-8.8126227005017044E-2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5"/>
        <v>-</v>
      </c>
      <c r="G56" s="120">
        <v>11421</v>
      </c>
      <c r="H56" s="121" t="str">
        <f t="shared" si="5"/>
        <v>-</v>
      </c>
      <c r="I56" s="120">
        <v>11501</v>
      </c>
      <c r="J56" s="121">
        <f t="shared" si="5"/>
        <v>7.0046405743804385E-3</v>
      </c>
      <c r="K56" s="120">
        <v>12269</v>
      </c>
      <c r="L56" s="121">
        <f t="shared" si="6"/>
        <v>6.6776802017215919E-2</v>
      </c>
      <c r="M56" s="120">
        <v>10741</v>
      </c>
      <c r="N56" s="121">
        <f t="shared" si="7"/>
        <v>-0.12454152742684821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5"/>
        <v>-</v>
      </c>
      <c r="G57" s="120">
        <v>9235</v>
      </c>
      <c r="H57" s="121" t="str">
        <f t="shared" si="5"/>
        <v>-</v>
      </c>
      <c r="I57" s="120">
        <v>11901</v>
      </c>
      <c r="J57" s="121">
        <f t="shared" si="5"/>
        <v>0.28868435300487283</v>
      </c>
      <c r="K57" s="120">
        <v>11514</v>
      </c>
      <c r="L57" s="121">
        <f t="shared" si="6"/>
        <v>-3.2518275775144989E-2</v>
      </c>
      <c r="M57" s="120">
        <v>11973</v>
      </c>
      <c r="N57" s="121">
        <f t="shared" si="7"/>
        <v>3.9864512767066262E-2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5"/>
        <v>-</v>
      </c>
      <c r="G58" s="120">
        <v>10531</v>
      </c>
      <c r="H58" s="121" t="str">
        <f t="shared" si="5"/>
        <v>-</v>
      </c>
      <c r="I58" s="120">
        <v>9518</v>
      </c>
      <c r="J58" s="121">
        <f t="shared" si="5"/>
        <v>-9.619219447345928E-2</v>
      </c>
      <c r="K58" s="120">
        <v>9062</v>
      </c>
      <c r="L58" s="121">
        <f t="shared" si="6"/>
        <v>-4.7909224627022517E-2</v>
      </c>
      <c r="M58" s="120">
        <v>10628</v>
      </c>
      <c r="N58" s="121">
        <f t="shared" si="7"/>
        <v>0.17280953431913493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5"/>
        <v>-</v>
      </c>
      <c r="G59" s="120">
        <v>9731</v>
      </c>
      <c r="H59" s="121" t="str">
        <f t="shared" si="5"/>
        <v>-</v>
      </c>
      <c r="I59" s="120">
        <v>8538</v>
      </c>
      <c r="J59" s="121">
        <f t="shared" si="5"/>
        <v>-0.12259788305415686</v>
      </c>
      <c r="K59" s="120">
        <v>8860</v>
      </c>
      <c r="L59" s="121">
        <f t="shared" si="6"/>
        <v>3.7713750292808657E-2</v>
      </c>
      <c r="M59" s="120">
        <v>8921</v>
      </c>
      <c r="N59" s="121">
        <f t="shared" si="7"/>
        <v>6.884875846501215E-3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5"/>
        <v>-</v>
      </c>
      <c r="G60" s="120">
        <v>9417</v>
      </c>
      <c r="H60" s="121" t="str">
        <f t="shared" si="5"/>
        <v>-</v>
      </c>
      <c r="I60" s="120">
        <v>0</v>
      </c>
      <c r="J60" s="121">
        <f t="shared" si="5"/>
        <v>-1</v>
      </c>
      <c r="K60" s="120">
        <v>8826</v>
      </c>
      <c r="L60" s="121" t="str">
        <f t="shared" si="6"/>
        <v>-</v>
      </c>
      <c r="M60" s="120">
        <v>11198</v>
      </c>
      <c r="N60" s="121">
        <f t="shared" si="7"/>
        <v>0.26875141627011101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5"/>
        <v>-</v>
      </c>
      <c r="G61" s="120">
        <v>10046</v>
      </c>
      <c r="H61" s="121" t="str">
        <f t="shared" si="5"/>
        <v>-</v>
      </c>
      <c r="I61" s="120">
        <v>9670</v>
      </c>
      <c r="J61" s="121">
        <f t="shared" si="5"/>
        <v>-3.7427831972924541E-2</v>
      </c>
      <c r="K61" s="120">
        <v>10217</v>
      </c>
      <c r="L61" s="121">
        <f t="shared" si="6"/>
        <v>5.6566701137538811E-2</v>
      </c>
      <c r="M61" s="120">
        <v>9735</v>
      </c>
      <c r="N61" s="121">
        <f t="shared" si="7"/>
        <v>-4.7176274836057575E-2</v>
      </c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5"/>
        <v>-</v>
      </c>
      <c r="G62" s="120">
        <v>10278</v>
      </c>
      <c r="H62" s="121" t="str">
        <f t="shared" si="5"/>
        <v>-</v>
      </c>
      <c r="I62" s="120">
        <v>9853</v>
      </c>
      <c r="J62" s="121">
        <f t="shared" si="5"/>
        <v>-4.1350457287410047E-2</v>
      </c>
      <c r="K62" s="120">
        <v>10893</v>
      </c>
      <c r="L62" s="121">
        <f t="shared" si="6"/>
        <v>0.10555160864711266</v>
      </c>
      <c r="M62" s="120">
        <v>12858</v>
      </c>
      <c r="N62" s="121">
        <f>IFERROR(M62/K62-1,"-")</f>
        <v>0.18039107683833655</v>
      </c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5"/>
        <v>-</v>
      </c>
      <c r="G63" s="120">
        <v>11865</v>
      </c>
      <c r="H63" s="121" t="str">
        <f t="shared" si="5"/>
        <v>-</v>
      </c>
      <c r="I63" s="120">
        <v>11701</v>
      </c>
      <c r="J63" s="121">
        <f t="shared" si="5"/>
        <v>-1.3822166034555439E-2</v>
      </c>
      <c r="K63" s="120">
        <v>13338</v>
      </c>
      <c r="L63" s="121">
        <f t="shared" si="6"/>
        <v>0.13990257242970694</v>
      </c>
      <c r="M63" s="120">
        <v>12212</v>
      </c>
      <c r="N63" s="121">
        <f>IFERROR(M63/K63-1,"-")</f>
        <v>-8.4420452841505456E-2</v>
      </c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5"/>
        <v>-</v>
      </c>
      <c r="G64" s="120">
        <v>10905</v>
      </c>
      <c r="H64" s="121" t="str">
        <f t="shared" si="5"/>
        <v>-</v>
      </c>
      <c r="I64" s="120">
        <v>10315</v>
      </c>
      <c r="J64" s="121">
        <f t="shared" si="5"/>
        <v>-5.410362219165521E-2</v>
      </c>
      <c r="K64" s="120">
        <v>11641</v>
      </c>
      <c r="L64" s="121">
        <f t="shared" si="6"/>
        <v>0.12855065438681534</v>
      </c>
      <c r="M64" s="120">
        <v>11339</v>
      </c>
      <c r="N64" s="121">
        <f>IFERROR(M64/K64-1,"-")</f>
        <v>-2.5942788420238783E-2</v>
      </c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5"/>
        <v>-</v>
      </c>
      <c r="G65" s="123">
        <v>127692</v>
      </c>
      <c r="H65" s="124" t="str">
        <f t="shared" si="5"/>
        <v>-</v>
      </c>
      <c r="I65" s="123">
        <v>134451</v>
      </c>
      <c r="J65" s="124">
        <f t="shared" si="5"/>
        <v>5.2932055257964405E-2</v>
      </c>
      <c r="K65" s="123">
        <v>136934</v>
      </c>
      <c r="L65" s="124">
        <f t="shared" si="6"/>
        <v>1.8467694550430958E-2</v>
      </c>
      <c r="M65" s="123">
        <v>136508</v>
      </c>
      <c r="N65" s="124">
        <v>-3.1109877751325232E-3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2317</v>
      </c>
      <c r="D75" s="121">
        <v>0.13857493857493863</v>
      </c>
      <c r="E75" s="120">
        <v>0</v>
      </c>
      <c r="F75" s="121">
        <f t="shared" ref="F75:J87" si="8">IFERROR(E75/C75-1,"-")</f>
        <v>-1</v>
      </c>
      <c r="G75" s="120">
        <v>0</v>
      </c>
      <c r="H75" s="121" t="str">
        <f t="shared" si="8"/>
        <v>-</v>
      </c>
      <c r="I75" s="120">
        <v>1381</v>
      </c>
      <c r="J75" s="121" t="str">
        <f t="shared" si="8"/>
        <v>-</v>
      </c>
      <c r="K75" s="120">
        <v>1488</v>
      </c>
      <c r="L75" s="121">
        <f t="shared" ref="L75:L87" si="9">IFERROR(K75/I75-1,"-")</f>
        <v>7.7480086893555455E-2</v>
      </c>
      <c r="M75" s="120">
        <v>1517</v>
      </c>
      <c r="N75" s="121">
        <f t="shared" ref="N75:N86" si="10">IFERROR(M75/K75-1,"-")</f>
        <v>1.9489247311827995E-2</v>
      </c>
    </row>
    <row r="76" spans="1:15" x14ac:dyDescent="0.25">
      <c r="A76" s="1">
        <v>2</v>
      </c>
      <c r="B76" s="119" t="s">
        <v>76</v>
      </c>
      <c r="C76" s="120">
        <v>3034</v>
      </c>
      <c r="D76" s="121">
        <v>0.42374472078836223</v>
      </c>
      <c r="E76" s="120">
        <v>0</v>
      </c>
      <c r="F76" s="121">
        <f t="shared" si="8"/>
        <v>-1</v>
      </c>
      <c r="G76" s="120">
        <v>0</v>
      </c>
      <c r="H76" s="121" t="str">
        <f t="shared" si="8"/>
        <v>-</v>
      </c>
      <c r="I76" s="120">
        <v>1342</v>
      </c>
      <c r="J76" s="121" t="str">
        <f t="shared" si="8"/>
        <v>-</v>
      </c>
      <c r="K76" s="120">
        <v>1670</v>
      </c>
      <c r="L76" s="121">
        <f t="shared" si="9"/>
        <v>0.24441132637853946</v>
      </c>
      <c r="M76" s="120">
        <v>1487</v>
      </c>
      <c r="N76" s="121">
        <f t="shared" si="10"/>
        <v>-0.1095808383233533</v>
      </c>
    </row>
    <row r="77" spans="1:15" x14ac:dyDescent="0.25">
      <c r="A77" s="1">
        <v>3</v>
      </c>
      <c r="B77" s="119" t="s">
        <v>78</v>
      </c>
      <c r="C77" s="120">
        <v>1165</v>
      </c>
      <c r="D77" s="121">
        <v>-0.60681741478231521</v>
      </c>
      <c r="E77" s="120">
        <v>0</v>
      </c>
      <c r="F77" s="121">
        <f t="shared" si="8"/>
        <v>-1</v>
      </c>
      <c r="G77" s="120">
        <v>0</v>
      </c>
      <c r="H77" s="121" t="str">
        <f t="shared" si="8"/>
        <v>-</v>
      </c>
      <c r="I77" s="120">
        <v>1420</v>
      </c>
      <c r="J77" s="121" t="str">
        <f t="shared" si="8"/>
        <v>-</v>
      </c>
      <c r="K77" s="120">
        <v>1539</v>
      </c>
      <c r="L77" s="121">
        <f t="shared" si="9"/>
        <v>8.380281690140845E-2</v>
      </c>
      <c r="M77" s="120">
        <v>1553</v>
      </c>
      <c r="N77" s="121">
        <f t="shared" si="10"/>
        <v>9.0968161143600845E-3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0</v>
      </c>
      <c r="F78" s="121" t="str">
        <f t="shared" si="8"/>
        <v>-</v>
      </c>
      <c r="G78" s="120">
        <v>772</v>
      </c>
      <c r="H78" s="121" t="str">
        <f t="shared" si="8"/>
        <v>-</v>
      </c>
      <c r="I78" s="120">
        <v>1202</v>
      </c>
      <c r="J78" s="121">
        <f t="shared" si="8"/>
        <v>0.55699481865284972</v>
      </c>
      <c r="K78" s="120">
        <v>1170</v>
      </c>
      <c r="L78" s="121">
        <f t="shared" si="9"/>
        <v>-2.6622296173044901E-2</v>
      </c>
      <c r="M78" s="120">
        <v>1238</v>
      </c>
      <c r="N78" s="121">
        <f t="shared" si="10"/>
        <v>5.8119658119658135E-2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0</v>
      </c>
      <c r="F79" s="121" t="str">
        <f t="shared" si="8"/>
        <v>-</v>
      </c>
      <c r="G79" s="120">
        <v>850</v>
      </c>
      <c r="H79" s="121" t="str">
        <f t="shared" si="8"/>
        <v>-</v>
      </c>
      <c r="I79" s="120">
        <v>892</v>
      </c>
      <c r="J79" s="121">
        <f t="shared" si="8"/>
        <v>4.9411764705882266E-2</v>
      </c>
      <c r="K79" s="120">
        <v>999</v>
      </c>
      <c r="L79" s="121">
        <f t="shared" si="9"/>
        <v>0.11995515695067271</v>
      </c>
      <c r="M79" s="120">
        <v>1438</v>
      </c>
      <c r="N79" s="121">
        <f t="shared" si="10"/>
        <v>0.43943943943943942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0</v>
      </c>
      <c r="F80" s="121" t="str">
        <f t="shared" si="8"/>
        <v>-</v>
      </c>
      <c r="G80" s="120">
        <v>746</v>
      </c>
      <c r="H80" s="121" t="str">
        <f t="shared" si="8"/>
        <v>-</v>
      </c>
      <c r="I80" s="120">
        <v>855</v>
      </c>
      <c r="J80" s="121">
        <f t="shared" si="8"/>
        <v>0.14611260053619302</v>
      </c>
      <c r="K80" s="120">
        <v>1053</v>
      </c>
      <c r="L80" s="121">
        <f t="shared" si="9"/>
        <v>0.23157894736842111</v>
      </c>
      <c r="M80" s="120">
        <v>1030</v>
      </c>
      <c r="N80" s="121">
        <f t="shared" si="10"/>
        <v>-2.1842355175688555E-2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0</v>
      </c>
      <c r="F81" s="121" t="str">
        <f t="shared" si="8"/>
        <v>-</v>
      </c>
      <c r="G81" s="120">
        <v>979</v>
      </c>
      <c r="H81" s="121" t="str">
        <f t="shared" si="8"/>
        <v>-</v>
      </c>
      <c r="I81" s="120">
        <v>1056</v>
      </c>
      <c r="J81" s="121">
        <f t="shared" si="8"/>
        <v>7.8651685393258397E-2</v>
      </c>
      <c r="K81" s="120">
        <v>1280</v>
      </c>
      <c r="L81" s="121">
        <f t="shared" si="9"/>
        <v>0.21212121212121215</v>
      </c>
      <c r="M81" s="120">
        <v>1074</v>
      </c>
      <c r="N81" s="121">
        <f t="shared" si="10"/>
        <v>-0.16093749999999996</v>
      </c>
    </row>
    <row r="82" spans="1:15" x14ac:dyDescent="0.25">
      <c r="A82" s="1">
        <v>8</v>
      </c>
      <c r="B82" s="119" t="s">
        <v>88</v>
      </c>
      <c r="C82" s="120">
        <v>0</v>
      </c>
      <c r="D82" s="121">
        <v>-1</v>
      </c>
      <c r="E82" s="120">
        <v>0</v>
      </c>
      <c r="F82" s="121" t="str">
        <f t="shared" si="8"/>
        <v>-</v>
      </c>
      <c r="G82" s="120">
        <v>853</v>
      </c>
      <c r="H82" s="121" t="str">
        <f t="shared" si="8"/>
        <v>-</v>
      </c>
      <c r="I82" s="120">
        <v>0</v>
      </c>
      <c r="J82" s="121">
        <f t="shared" si="8"/>
        <v>-1</v>
      </c>
      <c r="K82" s="120">
        <v>433</v>
      </c>
      <c r="L82" s="121" t="str">
        <f t="shared" si="9"/>
        <v>-</v>
      </c>
      <c r="M82" s="120">
        <v>563</v>
      </c>
      <c r="N82" s="121">
        <f t="shared" si="10"/>
        <v>0.30023094688221708</v>
      </c>
    </row>
    <row r="83" spans="1:15" x14ac:dyDescent="0.25">
      <c r="A83" s="1">
        <v>9</v>
      </c>
      <c r="B83" s="119" t="s">
        <v>90</v>
      </c>
      <c r="C83" s="120">
        <v>0</v>
      </c>
      <c r="D83" s="121">
        <v>-1</v>
      </c>
      <c r="E83" s="120">
        <v>0</v>
      </c>
      <c r="F83" s="121" t="str">
        <f t="shared" si="8"/>
        <v>-</v>
      </c>
      <c r="G83" s="120">
        <v>921</v>
      </c>
      <c r="H83" s="121" t="str">
        <f t="shared" si="8"/>
        <v>-</v>
      </c>
      <c r="I83" s="120">
        <v>936</v>
      </c>
      <c r="J83" s="121">
        <f t="shared" si="8"/>
        <v>1.6286644951140072E-2</v>
      </c>
      <c r="K83" s="120">
        <v>1128</v>
      </c>
      <c r="L83" s="121">
        <f t="shared" si="9"/>
        <v>0.20512820512820507</v>
      </c>
      <c r="M83" s="120">
        <v>1167</v>
      </c>
      <c r="N83" s="121">
        <f t="shared" si="10"/>
        <v>3.4574468085106336E-2</v>
      </c>
    </row>
    <row r="84" spans="1:15" x14ac:dyDescent="0.25">
      <c r="A84" s="1">
        <v>10</v>
      </c>
      <c r="B84" s="119" t="s">
        <v>92</v>
      </c>
      <c r="C84" s="120">
        <v>0</v>
      </c>
      <c r="D84" s="121">
        <v>-1</v>
      </c>
      <c r="E84" s="120">
        <v>0</v>
      </c>
      <c r="F84" s="121" t="str">
        <f t="shared" si="8"/>
        <v>-</v>
      </c>
      <c r="G84" s="120">
        <v>1317</v>
      </c>
      <c r="H84" s="121" t="str">
        <f t="shared" si="8"/>
        <v>-</v>
      </c>
      <c r="I84" s="120">
        <v>1254</v>
      </c>
      <c r="J84" s="121">
        <f t="shared" si="8"/>
        <v>-4.783599088838264E-2</v>
      </c>
      <c r="K84" s="120">
        <v>1294</v>
      </c>
      <c r="L84" s="121">
        <f t="shared" si="9"/>
        <v>3.1897926634768758E-2</v>
      </c>
      <c r="M84" s="120">
        <v>1575</v>
      </c>
      <c r="N84" s="121">
        <f t="shared" si="10"/>
        <v>0.21715610510046357</v>
      </c>
    </row>
    <row r="85" spans="1:15" x14ac:dyDescent="0.25">
      <c r="A85" s="1">
        <v>11</v>
      </c>
      <c r="B85" s="119" t="s">
        <v>94</v>
      </c>
      <c r="C85" s="120">
        <v>0</v>
      </c>
      <c r="D85" s="121">
        <v>-1</v>
      </c>
      <c r="E85" s="120">
        <v>0</v>
      </c>
      <c r="F85" s="121" t="str">
        <f t="shared" si="8"/>
        <v>-</v>
      </c>
      <c r="G85" s="120">
        <v>1188</v>
      </c>
      <c r="H85" s="121" t="str">
        <f t="shared" si="8"/>
        <v>-</v>
      </c>
      <c r="I85" s="120">
        <v>1515</v>
      </c>
      <c r="J85" s="121">
        <f t="shared" si="8"/>
        <v>0.2752525252525253</v>
      </c>
      <c r="K85" s="120">
        <v>1634</v>
      </c>
      <c r="L85" s="121">
        <f t="shared" si="9"/>
        <v>7.8547854785478544E-2</v>
      </c>
      <c r="M85" s="120">
        <v>1605</v>
      </c>
      <c r="N85" s="121">
        <f t="shared" si="10"/>
        <v>-1.7747858017135854E-2</v>
      </c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0</v>
      </c>
      <c r="F86" s="121" t="str">
        <f t="shared" si="8"/>
        <v>-</v>
      </c>
      <c r="G86" s="120">
        <v>1209</v>
      </c>
      <c r="H86" s="121" t="str">
        <f t="shared" si="8"/>
        <v>-</v>
      </c>
      <c r="I86" s="120">
        <v>1549</v>
      </c>
      <c r="J86" s="121">
        <f t="shared" si="8"/>
        <v>0.28122415219189412</v>
      </c>
      <c r="K86" s="120">
        <v>1678</v>
      </c>
      <c r="L86" s="121">
        <f t="shared" si="9"/>
        <v>8.3279535183989672E-2</v>
      </c>
      <c r="M86" s="120">
        <v>1764</v>
      </c>
      <c r="N86" s="121">
        <f t="shared" si="10"/>
        <v>5.1251489868891609E-2</v>
      </c>
    </row>
    <row r="87" spans="1:15" ht="15.75" x14ac:dyDescent="0.25">
      <c r="B87" s="122" t="s">
        <v>33</v>
      </c>
      <c r="C87" s="123">
        <v>0</v>
      </c>
      <c r="D87" s="124">
        <v>-1</v>
      </c>
      <c r="E87" s="123">
        <v>0</v>
      </c>
      <c r="F87" s="124" t="str">
        <f t="shared" si="8"/>
        <v>-</v>
      </c>
      <c r="G87" s="123">
        <v>10065</v>
      </c>
      <c r="H87" s="124" t="str">
        <f t="shared" si="8"/>
        <v>-</v>
      </c>
      <c r="I87" s="123">
        <v>13883</v>
      </c>
      <c r="J87" s="124">
        <f t="shared" si="8"/>
        <v>0.37933432687531043</v>
      </c>
      <c r="K87" s="123">
        <v>15366</v>
      </c>
      <c r="L87" s="124">
        <f t="shared" si="9"/>
        <v>0.1068212922279046</v>
      </c>
      <c r="M87" s="123">
        <v>16011</v>
      </c>
      <c r="N87" s="124">
        <v>4.1975790706755278E-2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 t="s">
        <v>236</v>
      </c>
      <c r="D97" s="121" t="s">
        <v>236</v>
      </c>
      <c r="E97" s="120" t="s">
        <v>236</v>
      </c>
      <c r="F97" s="121" t="str">
        <f t="shared" ref="F97:J109" si="11">IFERROR(E97/C97-1,"-")</f>
        <v>-</v>
      </c>
      <c r="G97" s="120" t="s">
        <v>236</v>
      </c>
      <c r="H97" s="121" t="str">
        <f t="shared" si="11"/>
        <v>-</v>
      </c>
      <c r="I97" s="120" t="s">
        <v>236</v>
      </c>
      <c r="J97" s="121" t="str">
        <f t="shared" si="11"/>
        <v>-</v>
      </c>
      <c r="K97" s="120" t="s">
        <v>236</v>
      </c>
      <c r="L97" s="121" t="str">
        <f t="shared" ref="L97:L109" si="12">IFERROR(K97/I97-1,"-")</f>
        <v>-</v>
      </c>
      <c r="M97" s="120" t="s">
        <v>236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20" t="s">
        <v>236</v>
      </c>
      <c r="D98" s="121" t="s">
        <v>236</v>
      </c>
      <c r="E98" s="120" t="s">
        <v>236</v>
      </c>
      <c r="F98" s="121" t="str">
        <f t="shared" si="11"/>
        <v>-</v>
      </c>
      <c r="G98" s="120" t="s">
        <v>236</v>
      </c>
      <c r="H98" s="121" t="str">
        <f t="shared" si="11"/>
        <v>-</v>
      </c>
      <c r="I98" s="120" t="s">
        <v>236</v>
      </c>
      <c r="J98" s="121" t="str">
        <f t="shared" si="11"/>
        <v>-</v>
      </c>
      <c r="K98" s="120" t="s">
        <v>236</v>
      </c>
      <c r="L98" s="121" t="str">
        <f t="shared" si="12"/>
        <v>-</v>
      </c>
      <c r="M98" s="120" t="s">
        <v>236</v>
      </c>
      <c r="N98" s="121" t="str">
        <f t="shared" si="13"/>
        <v>-</v>
      </c>
    </row>
    <row r="99" spans="2:14" x14ac:dyDescent="0.25">
      <c r="B99" s="119" t="s">
        <v>78</v>
      </c>
      <c r="C99" s="120" t="s">
        <v>236</v>
      </c>
      <c r="D99" s="121" t="s">
        <v>236</v>
      </c>
      <c r="E99" s="120" t="s">
        <v>236</v>
      </c>
      <c r="F99" s="121" t="str">
        <f t="shared" si="11"/>
        <v>-</v>
      </c>
      <c r="G99" s="120" t="s">
        <v>236</v>
      </c>
      <c r="H99" s="121" t="str">
        <f t="shared" si="11"/>
        <v>-</v>
      </c>
      <c r="I99" s="120" t="s">
        <v>236</v>
      </c>
      <c r="J99" s="121" t="str">
        <f t="shared" si="11"/>
        <v>-</v>
      </c>
      <c r="K99" s="120" t="s">
        <v>236</v>
      </c>
      <c r="L99" s="121" t="str">
        <f t="shared" si="12"/>
        <v>-</v>
      </c>
      <c r="M99" s="120" t="s">
        <v>236</v>
      </c>
      <c r="N99" s="121" t="str">
        <f t="shared" si="13"/>
        <v>-</v>
      </c>
    </row>
    <row r="100" spans="2:14" x14ac:dyDescent="0.25">
      <c r="B100" s="119" t="s">
        <v>80</v>
      </c>
      <c r="C100" s="120" t="s">
        <v>236</v>
      </c>
      <c r="D100" s="121" t="s">
        <v>236</v>
      </c>
      <c r="E100" s="120" t="s">
        <v>236</v>
      </c>
      <c r="F100" s="121" t="str">
        <f t="shared" si="11"/>
        <v>-</v>
      </c>
      <c r="G100" s="120" t="s">
        <v>236</v>
      </c>
      <c r="H100" s="121" t="str">
        <f t="shared" si="11"/>
        <v>-</v>
      </c>
      <c r="I100" s="120" t="s">
        <v>236</v>
      </c>
      <c r="J100" s="121" t="str">
        <f t="shared" si="11"/>
        <v>-</v>
      </c>
      <c r="K100" s="120" t="s">
        <v>236</v>
      </c>
      <c r="L100" s="121" t="str">
        <f t="shared" si="12"/>
        <v>-</v>
      </c>
      <c r="M100" s="120" t="s">
        <v>236</v>
      </c>
      <c r="N100" s="121" t="str">
        <f t="shared" si="13"/>
        <v>-</v>
      </c>
    </row>
    <row r="101" spans="2:14" x14ac:dyDescent="0.25">
      <c r="B101" s="119" t="s">
        <v>82</v>
      </c>
      <c r="C101" s="120" t="s">
        <v>236</v>
      </c>
      <c r="D101" s="121" t="s">
        <v>236</v>
      </c>
      <c r="E101" s="120" t="s">
        <v>236</v>
      </c>
      <c r="F101" s="121" t="str">
        <f t="shared" si="11"/>
        <v>-</v>
      </c>
      <c r="G101" s="120" t="s">
        <v>236</v>
      </c>
      <c r="H101" s="121" t="str">
        <f t="shared" si="11"/>
        <v>-</v>
      </c>
      <c r="I101" s="120" t="s">
        <v>236</v>
      </c>
      <c r="J101" s="121" t="str">
        <f t="shared" si="11"/>
        <v>-</v>
      </c>
      <c r="K101" s="120" t="s">
        <v>236</v>
      </c>
      <c r="L101" s="121" t="str">
        <f t="shared" si="12"/>
        <v>-</v>
      </c>
      <c r="M101" s="120" t="s">
        <v>236</v>
      </c>
      <c r="N101" s="121" t="str">
        <f t="shared" si="13"/>
        <v>-</v>
      </c>
    </row>
    <row r="102" spans="2:14" x14ac:dyDescent="0.25">
      <c r="B102" s="119" t="s">
        <v>84</v>
      </c>
      <c r="C102" s="120" t="s">
        <v>236</v>
      </c>
      <c r="D102" s="121" t="s">
        <v>236</v>
      </c>
      <c r="E102" s="120" t="s">
        <v>236</v>
      </c>
      <c r="F102" s="121" t="str">
        <f t="shared" si="11"/>
        <v>-</v>
      </c>
      <c r="G102" s="120" t="s">
        <v>236</v>
      </c>
      <c r="H102" s="121" t="str">
        <f t="shared" si="11"/>
        <v>-</v>
      </c>
      <c r="I102" s="120" t="s">
        <v>236</v>
      </c>
      <c r="J102" s="121" t="str">
        <f t="shared" si="11"/>
        <v>-</v>
      </c>
      <c r="K102" s="120" t="s">
        <v>236</v>
      </c>
      <c r="L102" s="121" t="str">
        <f t="shared" si="12"/>
        <v>-</v>
      </c>
      <c r="M102" s="120" t="s">
        <v>236</v>
      </c>
      <c r="N102" s="121" t="str">
        <f t="shared" si="13"/>
        <v>-</v>
      </c>
    </row>
    <row r="103" spans="2:14" x14ac:dyDescent="0.25">
      <c r="B103" s="119" t="s">
        <v>86</v>
      </c>
      <c r="C103" s="120" t="s">
        <v>236</v>
      </c>
      <c r="D103" s="121" t="s">
        <v>236</v>
      </c>
      <c r="E103" s="120" t="s">
        <v>236</v>
      </c>
      <c r="F103" s="121" t="str">
        <f t="shared" si="11"/>
        <v>-</v>
      </c>
      <c r="G103" s="120" t="s">
        <v>236</v>
      </c>
      <c r="H103" s="121" t="str">
        <f t="shared" si="11"/>
        <v>-</v>
      </c>
      <c r="I103" s="120" t="s">
        <v>236</v>
      </c>
      <c r="J103" s="121" t="str">
        <f t="shared" si="11"/>
        <v>-</v>
      </c>
      <c r="K103" s="120" t="s">
        <v>236</v>
      </c>
      <c r="L103" s="121" t="str">
        <f t="shared" si="12"/>
        <v>-</v>
      </c>
      <c r="M103" s="120" t="s">
        <v>236</v>
      </c>
      <c r="N103" s="121" t="str">
        <f t="shared" si="13"/>
        <v>-</v>
      </c>
    </row>
    <row r="104" spans="2:14" x14ac:dyDescent="0.25">
      <c r="B104" s="119" t="s">
        <v>88</v>
      </c>
      <c r="C104" s="120" t="s">
        <v>236</v>
      </c>
      <c r="D104" s="121" t="s">
        <v>236</v>
      </c>
      <c r="E104" s="120" t="s">
        <v>236</v>
      </c>
      <c r="F104" s="121" t="str">
        <f t="shared" si="11"/>
        <v>-</v>
      </c>
      <c r="G104" s="120" t="s">
        <v>236</v>
      </c>
      <c r="H104" s="121" t="str">
        <f t="shared" si="11"/>
        <v>-</v>
      </c>
      <c r="I104" s="120" t="s">
        <v>236</v>
      </c>
      <c r="J104" s="121" t="str">
        <f t="shared" si="11"/>
        <v>-</v>
      </c>
      <c r="K104" s="120" t="s">
        <v>236</v>
      </c>
      <c r="L104" s="121" t="str">
        <f t="shared" si="12"/>
        <v>-</v>
      </c>
      <c r="M104" s="120" t="s">
        <v>236</v>
      </c>
      <c r="N104" s="121" t="str">
        <f t="shared" si="13"/>
        <v>-</v>
      </c>
    </row>
    <row r="105" spans="2:14" x14ac:dyDescent="0.25">
      <c r="B105" s="119" t="s">
        <v>90</v>
      </c>
      <c r="C105" s="120" t="s">
        <v>236</v>
      </c>
      <c r="D105" s="121" t="s">
        <v>236</v>
      </c>
      <c r="E105" s="120" t="s">
        <v>236</v>
      </c>
      <c r="F105" s="121" t="str">
        <f t="shared" si="11"/>
        <v>-</v>
      </c>
      <c r="G105" s="120" t="s">
        <v>236</v>
      </c>
      <c r="H105" s="121" t="str">
        <f t="shared" si="11"/>
        <v>-</v>
      </c>
      <c r="I105" s="120" t="s">
        <v>236</v>
      </c>
      <c r="J105" s="121" t="str">
        <f t="shared" si="11"/>
        <v>-</v>
      </c>
      <c r="K105" s="120" t="s">
        <v>236</v>
      </c>
      <c r="L105" s="121" t="str">
        <f t="shared" si="12"/>
        <v>-</v>
      </c>
      <c r="M105" s="120" t="s">
        <v>236</v>
      </c>
      <c r="N105" s="121" t="str">
        <f t="shared" si="13"/>
        <v>-</v>
      </c>
    </row>
    <row r="106" spans="2:14" x14ac:dyDescent="0.25">
      <c r="B106" s="119" t="s">
        <v>92</v>
      </c>
      <c r="C106" s="120" t="s">
        <v>236</v>
      </c>
      <c r="D106" s="121" t="s">
        <v>236</v>
      </c>
      <c r="E106" s="120" t="s">
        <v>236</v>
      </c>
      <c r="F106" s="121" t="str">
        <f t="shared" si="11"/>
        <v>-</v>
      </c>
      <c r="G106" s="120" t="s">
        <v>236</v>
      </c>
      <c r="H106" s="121" t="str">
        <f t="shared" si="11"/>
        <v>-</v>
      </c>
      <c r="I106" s="120" t="s">
        <v>236</v>
      </c>
      <c r="J106" s="121" t="str">
        <f t="shared" si="11"/>
        <v>-</v>
      </c>
      <c r="K106" s="120" t="s">
        <v>236</v>
      </c>
      <c r="L106" s="121" t="str">
        <f t="shared" si="12"/>
        <v>-</v>
      </c>
      <c r="M106" s="120" t="s">
        <v>236</v>
      </c>
      <c r="N106" s="121" t="str">
        <f t="shared" si="13"/>
        <v>-</v>
      </c>
    </row>
    <row r="107" spans="2:14" x14ac:dyDescent="0.25">
      <c r="B107" s="119" t="s">
        <v>94</v>
      </c>
      <c r="C107" s="120" t="s">
        <v>236</v>
      </c>
      <c r="D107" s="121" t="s">
        <v>236</v>
      </c>
      <c r="E107" s="120" t="s">
        <v>236</v>
      </c>
      <c r="F107" s="121" t="str">
        <f t="shared" si="11"/>
        <v>-</v>
      </c>
      <c r="G107" s="120" t="s">
        <v>236</v>
      </c>
      <c r="H107" s="121" t="str">
        <f t="shared" si="11"/>
        <v>-</v>
      </c>
      <c r="I107" s="120" t="s">
        <v>236</v>
      </c>
      <c r="J107" s="121" t="str">
        <f t="shared" si="11"/>
        <v>-</v>
      </c>
      <c r="K107" s="120" t="s">
        <v>236</v>
      </c>
      <c r="L107" s="121" t="str">
        <f t="shared" si="12"/>
        <v>-</v>
      </c>
      <c r="M107" s="120" t="s">
        <v>236</v>
      </c>
      <c r="N107" s="121" t="str">
        <f t="shared" si="13"/>
        <v>-</v>
      </c>
    </row>
    <row r="108" spans="2:14" x14ac:dyDescent="0.25">
      <c r="B108" s="119" t="s">
        <v>96</v>
      </c>
      <c r="C108" s="120" t="s">
        <v>236</v>
      </c>
      <c r="D108" s="121" t="s">
        <v>236</v>
      </c>
      <c r="E108" s="120" t="s">
        <v>236</v>
      </c>
      <c r="F108" s="121" t="str">
        <f t="shared" si="11"/>
        <v>-</v>
      </c>
      <c r="G108" s="120" t="s">
        <v>236</v>
      </c>
      <c r="H108" s="121" t="str">
        <f t="shared" si="11"/>
        <v>-</v>
      </c>
      <c r="I108" s="120" t="s">
        <v>236</v>
      </c>
      <c r="J108" s="121" t="str">
        <f t="shared" si="11"/>
        <v>-</v>
      </c>
      <c r="K108" s="120" t="s">
        <v>236</v>
      </c>
      <c r="L108" s="121" t="str">
        <f t="shared" si="12"/>
        <v>-</v>
      </c>
      <c r="M108" s="120" t="s">
        <v>236</v>
      </c>
      <c r="N108" s="121" t="str">
        <f t="shared" si="13"/>
        <v>-</v>
      </c>
    </row>
    <row r="109" spans="2:14" ht="15.75" x14ac:dyDescent="0.25">
      <c r="B109" s="122" t="s">
        <v>33</v>
      </c>
      <c r="C109" s="123" t="s">
        <v>236</v>
      </c>
      <c r="D109" s="124" t="s">
        <v>236</v>
      </c>
      <c r="E109" s="123" t="s">
        <v>236</v>
      </c>
      <c r="F109" s="124" t="str">
        <f t="shared" si="11"/>
        <v>-</v>
      </c>
      <c r="G109" s="123" t="s">
        <v>236</v>
      </c>
      <c r="H109" s="124" t="str">
        <f t="shared" si="11"/>
        <v>-</v>
      </c>
      <c r="I109" s="123" t="s">
        <v>236</v>
      </c>
      <c r="J109" s="124" t="str">
        <f t="shared" si="11"/>
        <v>-</v>
      </c>
      <c r="K109" s="123" t="s">
        <v>236</v>
      </c>
      <c r="L109" s="124" t="str">
        <f t="shared" si="12"/>
        <v>-</v>
      </c>
      <c r="M109" s="123" t="s">
        <v>236</v>
      </c>
      <c r="N109" s="124" t="s">
        <v>236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04C5-9091-4E2D-A545-53F0D7083599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266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/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A6B7-EBC5-4349-8ECE-551A8B873843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/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1969-5E6E-4B68-BE8C-DB26667720F1}">
  <sheetPr>
    <tabColor theme="8" tint="0.59999389629810485"/>
  </sheetPr>
  <dimension ref="B1:P220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/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DA22-A372-4E3C-A022-B244CF779D41}">
  <sheetPr>
    <tabColor rgb="FFF29140"/>
    <pageSetUpPr fitToPage="1"/>
  </sheetPr>
  <dimension ref="A1:P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/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FF55-0827-47D7-8648-0F1B10D20303}">
  <sheetPr>
    <tabColor theme="3" tint="0.39997558519241921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304A-740F-4DB6-AFC8-4258A9183F0B}">
  <sheetPr>
    <tabColor theme="4" tint="0.79998168889431442"/>
  </sheetPr>
  <dimension ref="A1:O290"/>
  <sheetViews>
    <sheetView showGridLines="0" topLeftCell="F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236</v>
      </c>
      <c r="E1" t="s">
        <v>236</v>
      </c>
      <c r="G1" t="s">
        <v>236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2.6174716182412929</v>
      </c>
      <c r="D9" s="190">
        <v>-1.8024564964814083E-2</v>
      </c>
      <c r="E9" s="189">
        <v>2.4109947643979059</v>
      </c>
      <c r="F9" s="190">
        <f t="shared" ref="F9:J21" si="0">IFERROR(E9-C9,"-")</f>
        <v>-0.20647685384338699</v>
      </c>
      <c r="G9" s="189">
        <v>3.2322086759285513</v>
      </c>
      <c r="H9" s="190">
        <f t="shared" si="0"/>
        <v>0.82121391153064538</v>
      </c>
      <c r="I9" s="189">
        <v>2.6628942486085343</v>
      </c>
      <c r="J9" s="190">
        <f t="shared" si="0"/>
        <v>-0.56931442732001702</v>
      </c>
      <c r="K9" s="189">
        <v>2.7949012842629863</v>
      </c>
      <c r="L9" s="190">
        <f t="shared" ref="L9:L21" si="1">IFERROR(K9-I9,"-")</f>
        <v>0.13200703565445204</v>
      </c>
      <c r="M9" s="189">
        <v>2.6840519676143852</v>
      </c>
      <c r="N9" s="190">
        <f t="shared" ref="N9:N20" si="2">IFERROR(M9-K9,"-")</f>
        <v>-0.11084931664860109</v>
      </c>
    </row>
    <row r="10" spans="1:15" x14ac:dyDescent="0.25">
      <c r="A10" s="1" t="s">
        <v>75</v>
      </c>
      <c r="B10" s="119" t="s">
        <v>76</v>
      </c>
      <c r="C10" s="189">
        <v>2.6762455682030231</v>
      </c>
      <c r="D10" s="190">
        <v>-4.9792932303562409E-2</v>
      </c>
      <c r="E10" s="189">
        <v>2.2361010830324908</v>
      </c>
      <c r="F10" s="190">
        <f t="shared" si="0"/>
        <v>-0.44014448517053228</v>
      </c>
      <c r="G10" s="189">
        <v>2.7251615992338998</v>
      </c>
      <c r="H10" s="190">
        <f t="shared" si="0"/>
        <v>0.489060516201409</v>
      </c>
      <c r="I10" s="189">
        <v>2.7041745730550284</v>
      </c>
      <c r="J10" s="190">
        <f t="shared" si="0"/>
        <v>-2.0987026178871382E-2</v>
      </c>
      <c r="K10" s="189">
        <v>3.1517801374141161</v>
      </c>
      <c r="L10" s="190">
        <f t="shared" si="1"/>
        <v>0.44760556435908772</v>
      </c>
      <c r="M10" s="189">
        <v>3.1261325703385787</v>
      </c>
      <c r="N10" s="190">
        <f t="shared" si="2"/>
        <v>-2.5647567075537392E-2</v>
      </c>
    </row>
    <row r="11" spans="1:15" x14ac:dyDescent="0.25">
      <c r="A11" s="1" t="s">
        <v>77</v>
      </c>
      <c r="B11" s="119" t="s">
        <v>78</v>
      </c>
      <c r="C11" s="189">
        <v>2.599636032757052</v>
      </c>
      <c r="D11" s="190">
        <v>-0.10626917314815376</v>
      </c>
      <c r="E11" s="189">
        <v>2.167395104895105</v>
      </c>
      <c r="F11" s="190">
        <f t="shared" si="0"/>
        <v>-0.43224092786194701</v>
      </c>
      <c r="G11" s="189">
        <v>2.6814345991561179</v>
      </c>
      <c r="H11" s="190">
        <f t="shared" si="0"/>
        <v>0.51403949426101292</v>
      </c>
      <c r="I11" s="189">
        <v>2.7572009188902631</v>
      </c>
      <c r="J11" s="190">
        <f t="shared" si="0"/>
        <v>7.576631973414516E-2</v>
      </c>
      <c r="K11" s="189">
        <v>2.9589783281733748</v>
      </c>
      <c r="L11" s="190">
        <f t="shared" si="1"/>
        <v>0.20177740928311172</v>
      </c>
      <c r="M11" s="189">
        <v>2.6383377012354923</v>
      </c>
      <c r="N11" s="190">
        <f t="shared" si="2"/>
        <v>-0.32064062693788253</v>
      </c>
    </row>
    <row r="12" spans="1:15" x14ac:dyDescent="0.25">
      <c r="A12" s="1" t="s">
        <v>79</v>
      </c>
      <c r="B12" s="119" t="s">
        <v>80</v>
      </c>
      <c r="C12" s="189" t="s">
        <v>236</v>
      </c>
      <c r="D12" s="190" t="s">
        <v>236</v>
      </c>
      <c r="E12" s="189">
        <v>2.2338797814207649</v>
      </c>
      <c r="F12" s="190" t="str">
        <f t="shared" si="0"/>
        <v>-</v>
      </c>
      <c r="G12" s="189">
        <v>2.9921472392638035</v>
      </c>
      <c r="H12" s="190">
        <f t="shared" si="0"/>
        <v>0.75826745784303862</v>
      </c>
      <c r="I12" s="189">
        <v>2.4570599613152804</v>
      </c>
      <c r="J12" s="190">
        <f t="shared" si="0"/>
        <v>-0.53508727794852318</v>
      </c>
      <c r="K12" s="189">
        <v>2.6590819153146024</v>
      </c>
      <c r="L12" s="190">
        <f t="shared" si="1"/>
        <v>0.20202195399932199</v>
      </c>
      <c r="M12" s="189">
        <v>2.7806406685236769</v>
      </c>
      <c r="N12" s="190">
        <f t="shared" si="2"/>
        <v>0.1215587532090745</v>
      </c>
    </row>
    <row r="13" spans="1:15" x14ac:dyDescent="0.25">
      <c r="A13" s="1" t="s">
        <v>81</v>
      </c>
      <c r="B13" s="119" t="s">
        <v>82</v>
      </c>
      <c r="C13" s="189" t="s">
        <v>236</v>
      </c>
      <c r="D13" s="190" t="s">
        <v>236</v>
      </c>
      <c r="E13" s="189">
        <v>2.1226024821361413</v>
      </c>
      <c r="F13" s="190" t="str">
        <f t="shared" si="0"/>
        <v>-</v>
      </c>
      <c r="G13" s="189">
        <v>2.77670704845815</v>
      </c>
      <c r="H13" s="190">
        <f t="shared" si="0"/>
        <v>0.65410456632200864</v>
      </c>
      <c r="I13" s="189">
        <v>2.5519648912826649</v>
      </c>
      <c r="J13" s="190">
        <f t="shared" si="0"/>
        <v>-0.22474215717548507</v>
      </c>
      <c r="K13" s="189">
        <v>2.5066105769230771</v>
      </c>
      <c r="L13" s="190">
        <f t="shared" si="1"/>
        <v>-4.5354314359587811E-2</v>
      </c>
      <c r="M13" s="189">
        <v>2.6832733093237295</v>
      </c>
      <c r="N13" s="190">
        <f t="shared" si="2"/>
        <v>0.17666273240065244</v>
      </c>
    </row>
    <row r="14" spans="1:15" x14ac:dyDescent="0.25">
      <c r="A14" s="1" t="s">
        <v>83</v>
      </c>
      <c r="B14" s="119" t="s">
        <v>84</v>
      </c>
      <c r="C14" s="189" t="s">
        <v>236</v>
      </c>
      <c r="D14" s="190" t="s">
        <v>236</v>
      </c>
      <c r="E14" s="189">
        <v>2.2000801924619084</v>
      </c>
      <c r="F14" s="190" t="str">
        <f t="shared" si="0"/>
        <v>-</v>
      </c>
      <c r="G14" s="189">
        <v>2.4949115044247789</v>
      </c>
      <c r="H14" s="190">
        <f t="shared" si="0"/>
        <v>0.29483131196287049</v>
      </c>
      <c r="I14" s="189">
        <v>2.4809854101889499</v>
      </c>
      <c r="J14" s="190">
        <f t="shared" si="0"/>
        <v>-1.3926094235829023E-2</v>
      </c>
      <c r="K14" s="189">
        <v>2.5517154389505552</v>
      </c>
      <c r="L14" s="190">
        <f t="shared" si="1"/>
        <v>7.0730028761605279E-2</v>
      </c>
      <c r="M14" s="189">
        <v>2.8302986161689732</v>
      </c>
      <c r="N14" s="190">
        <f t="shared" si="2"/>
        <v>0.27858317721841797</v>
      </c>
    </row>
    <row r="15" spans="1:15" x14ac:dyDescent="0.25">
      <c r="A15" s="1" t="s">
        <v>85</v>
      </c>
      <c r="B15" s="119" t="s">
        <v>86</v>
      </c>
      <c r="C15" s="189" t="s">
        <v>236</v>
      </c>
      <c r="D15" s="190" t="s">
        <v>236</v>
      </c>
      <c r="E15" s="189">
        <v>2.3360790774299836</v>
      </c>
      <c r="F15" s="190" t="str">
        <f t="shared" si="0"/>
        <v>-</v>
      </c>
      <c r="G15" s="189">
        <v>2.5052631578947366</v>
      </c>
      <c r="H15" s="190">
        <f t="shared" si="0"/>
        <v>0.16918408046475308</v>
      </c>
      <c r="I15" s="189">
        <v>2.2105990783410139</v>
      </c>
      <c r="J15" s="190">
        <f t="shared" si="0"/>
        <v>-0.29466407955372276</v>
      </c>
      <c r="K15" s="189">
        <v>2.2077073807968648</v>
      </c>
      <c r="L15" s="190">
        <f t="shared" si="1"/>
        <v>-2.8916975441490855E-3</v>
      </c>
      <c r="M15" s="189">
        <v>2.7481440747869121</v>
      </c>
      <c r="N15" s="190">
        <f t="shared" si="2"/>
        <v>0.54043669399004735</v>
      </c>
    </row>
    <row r="16" spans="1:15" x14ac:dyDescent="0.25">
      <c r="A16" s="1" t="s">
        <v>87</v>
      </c>
      <c r="B16" s="119" t="s">
        <v>88</v>
      </c>
      <c r="C16" s="189">
        <v>2.499459848757652</v>
      </c>
      <c r="D16" s="190">
        <v>0.32659695508017172</v>
      </c>
      <c r="E16" s="189">
        <v>2.9317173096620008</v>
      </c>
      <c r="F16" s="190">
        <f t="shared" si="0"/>
        <v>0.4322574609043488</v>
      </c>
      <c r="G16" s="189">
        <v>2.6119023397761953</v>
      </c>
      <c r="H16" s="190">
        <f t="shared" si="0"/>
        <v>-0.31981496988580549</v>
      </c>
      <c r="I16" s="189">
        <v>2.5556512378902045</v>
      </c>
      <c r="J16" s="190">
        <f t="shared" si="0"/>
        <v>-5.6251101885990806E-2</v>
      </c>
      <c r="K16" s="189">
        <v>3.1938599517074855</v>
      </c>
      <c r="L16" s="190">
        <f t="shared" si="1"/>
        <v>0.63820871381728095</v>
      </c>
      <c r="M16" s="189">
        <v>2.856691765848919</v>
      </c>
      <c r="N16" s="190">
        <f t="shared" si="2"/>
        <v>-0.33716818585856645</v>
      </c>
    </row>
    <row r="17" spans="1:15" x14ac:dyDescent="0.25">
      <c r="A17" s="1" t="s">
        <v>89</v>
      </c>
      <c r="B17" s="119" t="s">
        <v>90</v>
      </c>
      <c r="C17" s="189">
        <v>2.135487528344671</v>
      </c>
      <c r="D17" s="190">
        <v>4.8655716089129886E-2</v>
      </c>
      <c r="E17" s="189">
        <v>2.452733776188043</v>
      </c>
      <c r="F17" s="190">
        <f t="shared" si="0"/>
        <v>0.31724624784337196</v>
      </c>
      <c r="G17" s="189">
        <v>2.3955875928352994</v>
      </c>
      <c r="H17" s="190">
        <f t="shared" si="0"/>
        <v>-5.7146183352743574E-2</v>
      </c>
      <c r="I17" s="189">
        <v>2.3459411634594116</v>
      </c>
      <c r="J17" s="190">
        <f t="shared" si="0"/>
        <v>-4.9646429375887813E-2</v>
      </c>
      <c r="K17" s="189">
        <v>2.2301946137212503</v>
      </c>
      <c r="L17" s="190">
        <f t="shared" si="1"/>
        <v>-0.11574654973816134</v>
      </c>
      <c r="M17" s="189">
        <v>2.4850695235924323</v>
      </c>
      <c r="N17" s="190">
        <f t="shared" si="2"/>
        <v>0.254874909871182</v>
      </c>
    </row>
    <row r="18" spans="1:15" x14ac:dyDescent="0.25">
      <c r="A18" s="1" t="s">
        <v>91</v>
      </c>
      <c r="B18" s="119" t="s">
        <v>92</v>
      </c>
      <c r="C18" s="189">
        <v>2.0425170068027212</v>
      </c>
      <c r="D18" s="190">
        <v>-0.23159032695823667</v>
      </c>
      <c r="E18" s="189">
        <v>2.9937869822485208</v>
      </c>
      <c r="F18" s="190">
        <f t="shared" si="0"/>
        <v>0.95126997544579961</v>
      </c>
      <c r="G18" s="189">
        <v>2.8807453416149067</v>
      </c>
      <c r="H18" s="190">
        <f t="shared" si="0"/>
        <v>-0.1130416406336141</v>
      </c>
      <c r="I18" s="189">
        <v>2.5134645847476804</v>
      </c>
      <c r="J18" s="190"/>
      <c r="K18" s="189">
        <v>2.4775360845700347</v>
      </c>
      <c r="L18" s="190">
        <f t="shared" si="1"/>
        <v>-3.5928500177645706E-2</v>
      </c>
      <c r="M18" s="189">
        <v>2.4095158597662771</v>
      </c>
      <c r="N18" s="190">
        <f t="shared" si="2"/>
        <v>-6.8020224803757579E-2</v>
      </c>
    </row>
    <row r="19" spans="1:15" x14ac:dyDescent="0.25">
      <c r="A19" s="1" t="s">
        <v>93</v>
      </c>
      <c r="B19" s="119" t="s">
        <v>94</v>
      </c>
      <c r="C19" s="189">
        <v>2.0164492342597846</v>
      </c>
      <c r="D19" s="190">
        <v>-0.33604246009237482</v>
      </c>
      <c r="E19" s="189">
        <v>2.7396582733812949</v>
      </c>
      <c r="F19" s="190">
        <f t="shared" si="0"/>
        <v>0.72320903912151024</v>
      </c>
      <c r="G19" s="189">
        <v>2.6980157089706491</v>
      </c>
      <c r="H19" s="190">
        <f t="shared" si="0"/>
        <v>-4.1642564410645733E-2</v>
      </c>
      <c r="I19" s="189">
        <v>2.6623690572119258</v>
      </c>
      <c r="J19" s="190">
        <f t="shared" si="0"/>
        <v>-3.564665175872328E-2</v>
      </c>
      <c r="K19" s="189">
        <v>2.7401171303074672</v>
      </c>
      <c r="L19" s="190">
        <f t="shared" si="1"/>
        <v>7.7748073095541326E-2</v>
      </c>
      <c r="M19" s="189">
        <v>2.7851239669421486</v>
      </c>
      <c r="N19" s="190">
        <f t="shared" si="2"/>
        <v>4.5006836634681413E-2</v>
      </c>
    </row>
    <row r="20" spans="1:15" x14ac:dyDescent="0.25">
      <c r="A20" s="1" t="s">
        <v>95</v>
      </c>
      <c r="B20" s="119" t="s">
        <v>96</v>
      </c>
      <c r="C20" s="189">
        <v>2.2569676700111483</v>
      </c>
      <c r="D20" s="190">
        <v>-7.0529686937881308E-4</v>
      </c>
      <c r="E20" s="189">
        <v>2.4653312788906008</v>
      </c>
      <c r="F20" s="190">
        <f t="shared" si="0"/>
        <v>0.20836360887945249</v>
      </c>
      <c r="G20" s="189">
        <v>2.3449477351916377</v>
      </c>
      <c r="H20" s="190">
        <f t="shared" si="0"/>
        <v>-0.12038354369896309</v>
      </c>
      <c r="I20" s="189">
        <v>2.587568157033806</v>
      </c>
      <c r="J20" s="190">
        <f t="shared" si="0"/>
        <v>0.24262042184216837</v>
      </c>
      <c r="K20" s="189">
        <v>2.5476281560826322</v>
      </c>
      <c r="L20" s="190">
        <f t="shared" si="1"/>
        <v>-3.9940000951173893E-2</v>
      </c>
      <c r="M20" s="189">
        <v>2.5096724765370619</v>
      </c>
      <c r="N20" s="190">
        <f t="shared" si="2"/>
        <v>-3.795567954557022E-2</v>
      </c>
    </row>
    <row r="21" spans="1:15" ht="15.75" x14ac:dyDescent="0.25">
      <c r="A21" s="1" t="s">
        <v>0</v>
      </c>
      <c r="B21" s="122" t="s">
        <v>33</v>
      </c>
      <c r="C21" s="191">
        <v>2.437843193922629</v>
      </c>
      <c r="D21" s="192">
        <v>2.1067972650881117E-3</v>
      </c>
      <c r="E21" s="191">
        <v>2.4937806482478173</v>
      </c>
      <c r="F21" s="192">
        <f t="shared" si="0"/>
        <v>5.5937454325188263E-2</v>
      </c>
      <c r="G21" s="191">
        <v>2.6756725259784404</v>
      </c>
      <c r="H21" s="192">
        <f t="shared" si="0"/>
        <v>0.1818918777306231</v>
      </c>
      <c r="I21" s="191">
        <v>2.5505786061867015</v>
      </c>
      <c r="J21" s="192">
        <f t="shared" si="0"/>
        <v>-0.12509391979173889</v>
      </c>
      <c r="K21" s="191">
        <v>2.6538649194953647</v>
      </c>
      <c r="L21" s="192">
        <f t="shared" si="1"/>
        <v>0.10328631330866322</v>
      </c>
      <c r="M21" s="191">
        <v>2.6953963064416366</v>
      </c>
      <c r="N21" s="192">
        <v>4.1531386946271898E-2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1.9042170644001308</v>
      </c>
      <c r="D31" s="190">
        <v>-3.1457612124822898E-2</v>
      </c>
      <c r="E31" s="189">
        <v>1.9158075601374571</v>
      </c>
      <c r="F31" s="190">
        <f t="shared" ref="F31:J43" si="3">IFERROR(E31-C31,"-")</f>
        <v>1.159049573732629E-2</v>
      </c>
      <c r="G31" s="189">
        <v>2.7529610829103217</v>
      </c>
      <c r="H31" s="190">
        <f t="shared" si="3"/>
        <v>0.83715352277286459</v>
      </c>
      <c r="I31" s="189">
        <v>1.8540433925049309</v>
      </c>
      <c r="J31" s="190">
        <f t="shared" si="3"/>
        <v>-0.89891769040539082</v>
      </c>
      <c r="K31" s="189">
        <v>1.7593017914561322</v>
      </c>
      <c r="L31" s="190">
        <f t="shared" ref="L31:N43" si="4">IFERROR(K31-I31,"-")</f>
        <v>-9.4741601048798696E-2</v>
      </c>
      <c r="M31" s="189">
        <v>1.8163650075414781</v>
      </c>
      <c r="N31" s="190">
        <f t="shared" si="4"/>
        <v>5.7063216085345925E-2</v>
      </c>
    </row>
    <row r="32" spans="1:15" x14ac:dyDescent="0.25">
      <c r="B32" s="119" t="s">
        <v>76</v>
      </c>
      <c r="C32" s="189">
        <v>1.7546553413917021</v>
      </c>
      <c r="D32" s="190">
        <v>-0.14055320738458188</v>
      </c>
      <c r="E32" s="189">
        <v>1.6583229036295368</v>
      </c>
      <c r="F32" s="190">
        <f t="shared" si="3"/>
        <v>-9.6332437762165268E-2</v>
      </c>
      <c r="G32" s="189">
        <v>1.9862405681313804</v>
      </c>
      <c r="H32" s="190">
        <f t="shared" si="3"/>
        <v>0.32791766450184356</v>
      </c>
      <c r="I32" s="189">
        <v>1.8500483714930667</v>
      </c>
      <c r="J32" s="190">
        <f t="shared" si="3"/>
        <v>-0.13619219663831372</v>
      </c>
      <c r="K32" s="189">
        <v>2.2994923857868019</v>
      </c>
      <c r="L32" s="190">
        <f t="shared" si="4"/>
        <v>0.44944401429373526</v>
      </c>
      <c r="M32" s="189">
        <v>2.1857954545454548</v>
      </c>
      <c r="N32" s="190">
        <f t="shared" si="4"/>
        <v>-0.11369693124134717</v>
      </c>
    </row>
    <row r="33" spans="2:15" x14ac:dyDescent="0.25">
      <c r="B33" s="119" t="s">
        <v>78</v>
      </c>
      <c r="C33" s="189">
        <v>1.6356821589205397</v>
      </c>
      <c r="D33" s="190">
        <v>-0.24667078225593086</v>
      </c>
      <c r="E33" s="189">
        <v>1.814327485380117</v>
      </c>
      <c r="F33" s="190">
        <f t="shared" si="3"/>
        <v>0.17864532645957731</v>
      </c>
      <c r="G33" s="189">
        <v>2.0317519611505417</v>
      </c>
      <c r="H33" s="190">
        <f t="shared" si="3"/>
        <v>0.21742447577042467</v>
      </c>
      <c r="I33" s="189">
        <v>1.8848289973691903</v>
      </c>
      <c r="J33" s="190">
        <f t="shared" si="3"/>
        <v>-0.14692296378135139</v>
      </c>
      <c r="K33" s="189">
        <v>1.9806231003039514</v>
      </c>
      <c r="L33" s="190">
        <f t="shared" si="4"/>
        <v>9.5794102934761094E-2</v>
      </c>
      <c r="M33" s="189">
        <v>1.7477379659790084</v>
      </c>
      <c r="N33" s="190">
        <f t="shared" si="4"/>
        <v>-0.23288513432494296</v>
      </c>
    </row>
    <row r="34" spans="2:15" x14ac:dyDescent="0.25">
      <c r="B34" s="119" t="s">
        <v>80</v>
      </c>
      <c r="C34" s="189" t="s">
        <v>236</v>
      </c>
      <c r="D34" s="190" t="s">
        <v>236</v>
      </c>
      <c r="E34" s="189">
        <v>1.8201368523949168</v>
      </c>
      <c r="F34" s="190" t="str">
        <f>IFERROR(E34-C34,"-")</f>
        <v>-</v>
      </c>
      <c r="G34" s="189">
        <v>2.2582731076454925</v>
      </c>
      <c r="H34" s="190">
        <f>IFERROR(G34-E34,"-")</f>
        <v>0.43813625525057565</v>
      </c>
      <c r="I34" s="189">
        <v>1.7696677080374894</v>
      </c>
      <c r="J34" s="190">
        <f>IFERROR(I34-G34,"-")</f>
        <v>-0.48860539960800309</v>
      </c>
      <c r="K34" s="189">
        <v>1.8177655677655677</v>
      </c>
      <c r="L34" s="190">
        <f>IFERROR(K34-I34,"-")</f>
        <v>4.809785972807834E-2</v>
      </c>
      <c r="M34" s="189">
        <v>2.1689594356261024</v>
      </c>
      <c r="N34" s="190">
        <f t="shared" si="4"/>
        <v>0.35119386786053464</v>
      </c>
    </row>
    <row r="35" spans="2:15" x14ac:dyDescent="0.25">
      <c r="B35" s="119" t="s">
        <v>82</v>
      </c>
      <c r="C35" s="189" t="s">
        <v>236</v>
      </c>
      <c r="D35" s="190" t="s">
        <v>236</v>
      </c>
      <c r="E35" s="189">
        <v>1.8474870017331022</v>
      </c>
      <c r="F35" s="190" t="str">
        <f t="shared" si="3"/>
        <v>-</v>
      </c>
      <c r="G35" s="189">
        <v>2.1116956697693241</v>
      </c>
      <c r="H35" s="190">
        <f t="shared" si="3"/>
        <v>0.26420866803622189</v>
      </c>
      <c r="I35" s="189">
        <v>2.0239369191776966</v>
      </c>
      <c r="J35" s="190">
        <f t="shared" si="3"/>
        <v>-8.7758750591627521E-2</v>
      </c>
      <c r="K35" s="189">
        <v>1.8523102310231023</v>
      </c>
      <c r="L35" s="190">
        <f t="shared" si="4"/>
        <v>-0.17162668815459425</v>
      </c>
      <c r="M35" s="189">
        <v>2.14046061984646</v>
      </c>
      <c r="N35" s="190">
        <f t="shared" si="4"/>
        <v>0.28815038882335764</v>
      </c>
    </row>
    <row r="36" spans="2:15" x14ac:dyDescent="0.25">
      <c r="B36" s="119" t="s">
        <v>84</v>
      </c>
      <c r="C36" s="189" t="s">
        <v>236</v>
      </c>
      <c r="D36" s="190" t="s">
        <v>236</v>
      </c>
      <c r="E36" s="189">
        <v>1.6966057441253264</v>
      </c>
      <c r="F36" s="190" t="str">
        <f t="shared" si="3"/>
        <v>-</v>
      </c>
      <c r="G36" s="189">
        <v>2.2217877094972067</v>
      </c>
      <c r="H36" s="190">
        <f t="shared" si="3"/>
        <v>0.52518196537188033</v>
      </c>
      <c r="I36" s="189">
        <v>1.9933008526187577</v>
      </c>
      <c r="J36" s="190">
        <f t="shared" si="3"/>
        <v>-0.22848685687844905</v>
      </c>
      <c r="K36" s="189">
        <v>2.0435505319148937</v>
      </c>
      <c r="L36" s="190">
        <f t="shared" si="4"/>
        <v>5.0249679296135996E-2</v>
      </c>
      <c r="M36" s="189">
        <v>2.3801732435033687</v>
      </c>
      <c r="N36" s="190">
        <f t="shared" si="4"/>
        <v>0.33662271158847501</v>
      </c>
    </row>
    <row r="37" spans="2:15" x14ac:dyDescent="0.25">
      <c r="B37" s="119" t="s">
        <v>86</v>
      </c>
      <c r="C37" s="189" t="s">
        <v>236</v>
      </c>
      <c r="D37" s="190" t="s">
        <v>236</v>
      </c>
      <c r="E37" s="189">
        <v>1.9532019704433496</v>
      </c>
      <c r="F37" s="190" t="str">
        <f t="shared" si="3"/>
        <v>-</v>
      </c>
      <c r="G37" s="189">
        <v>2.0493939393939393</v>
      </c>
      <c r="H37" s="190">
        <f t="shared" si="3"/>
        <v>9.6191968950589679E-2</v>
      </c>
      <c r="I37" s="189">
        <v>1.9799121155053359</v>
      </c>
      <c r="J37" s="190">
        <f t="shared" si="3"/>
        <v>-6.9481823888603467E-2</v>
      </c>
      <c r="K37" s="189">
        <v>1.9556135770234986</v>
      </c>
      <c r="L37" s="190">
        <f t="shared" si="4"/>
        <v>-2.4298538481837273E-2</v>
      </c>
      <c r="M37" s="189">
        <v>2.6169255928045789</v>
      </c>
      <c r="N37" s="190">
        <f t="shared" si="4"/>
        <v>0.66131201578108034</v>
      </c>
    </row>
    <row r="38" spans="2:15" x14ac:dyDescent="0.25">
      <c r="B38" s="119" t="s">
        <v>88</v>
      </c>
      <c r="C38" s="189">
        <v>2.3508196721311476</v>
      </c>
      <c r="D38" s="190">
        <v>0.30138877782220463</v>
      </c>
      <c r="E38" s="189">
        <v>2.4569536423841059</v>
      </c>
      <c r="F38" s="190">
        <f t="shared" si="3"/>
        <v>0.10613397025295823</v>
      </c>
      <c r="G38" s="189">
        <v>2.3296067848882034</v>
      </c>
      <c r="H38" s="190">
        <f t="shared" si="3"/>
        <v>-0.12734685749590247</v>
      </c>
      <c r="I38" s="189">
        <v>2.120403321470937</v>
      </c>
      <c r="J38" s="190">
        <f t="shared" si="3"/>
        <v>-0.20920346341726637</v>
      </c>
      <c r="K38" s="189">
        <v>2.7328288707799766</v>
      </c>
      <c r="L38" s="190">
        <f t="shared" si="4"/>
        <v>0.61242554930903959</v>
      </c>
      <c r="M38" s="189">
        <v>2.4528493894165537</v>
      </c>
      <c r="N38" s="190">
        <f t="shared" si="4"/>
        <v>-0.27997948136342288</v>
      </c>
    </row>
    <row r="39" spans="2:15" x14ac:dyDescent="0.25">
      <c r="B39" s="119" t="s">
        <v>90</v>
      </c>
      <c r="C39" s="189">
        <v>2.1324549237170598</v>
      </c>
      <c r="D39" s="190">
        <v>0.27851833661339032</v>
      </c>
      <c r="E39" s="189">
        <v>2.1088917525773194</v>
      </c>
      <c r="F39" s="190">
        <f t="shared" si="3"/>
        <v>-2.356317113974038E-2</v>
      </c>
      <c r="G39" s="189">
        <v>1.9187802792818467</v>
      </c>
      <c r="H39" s="190">
        <f t="shared" si="3"/>
        <v>-0.19011147329547273</v>
      </c>
      <c r="I39" s="189">
        <v>1.8982850384387937</v>
      </c>
      <c r="J39" s="190">
        <f t="shared" si="3"/>
        <v>-2.0495240843052986E-2</v>
      </c>
      <c r="K39" s="189">
        <v>1.8101173020527859</v>
      </c>
      <c r="L39" s="190">
        <f t="shared" si="4"/>
        <v>-8.8167736386007833E-2</v>
      </c>
      <c r="M39" s="189">
        <v>2.0371862410907964</v>
      </c>
      <c r="N39" s="190">
        <f t="shared" si="4"/>
        <v>0.22706893903801051</v>
      </c>
    </row>
    <row r="40" spans="2:15" x14ac:dyDescent="0.25">
      <c r="B40" s="119" t="s">
        <v>92</v>
      </c>
      <c r="C40" s="189">
        <v>2.0562546262028127</v>
      </c>
      <c r="D40" s="190">
        <v>0.16517182365504213</v>
      </c>
      <c r="E40" s="189">
        <v>1.844381758345087</v>
      </c>
      <c r="F40" s="190">
        <f t="shared" si="3"/>
        <v>-0.21187286785772574</v>
      </c>
      <c r="G40" s="189">
        <v>2.1810207336523124</v>
      </c>
      <c r="H40" s="190">
        <f t="shared" si="3"/>
        <v>0.33663897530722542</v>
      </c>
      <c r="I40" s="189">
        <v>1.9529203539823008</v>
      </c>
      <c r="J40" s="190">
        <f t="shared" si="3"/>
        <v>-0.22810037967001162</v>
      </c>
      <c r="K40" s="189">
        <v>1.8134092346616066</v>
      </c>
      <c r="L40" s="190">
        <f t="shared" si="4"/>
        <v>-0.13951111932069415</v>
      </c>
      <c r="M40" s="189">
        <v>1.82603550295858</v>
      </c>
      <c r="N40" s="190">
        <f t="shared" si="4"/>
        <v>1.2626268296973331E-2</v>
      </c>
    </row>
    <row r="41" spans="2:15" x14ac:dyDescent="0.25">
      <c r="B41" s="119" t="s">
        <v>94</v>
      </c>
      <c r="C41" s="189">
        <v>1.9450636942675159</v>
      </c>
      <c r="D41" s="190">
        <v>0.18364237447056153</v>
      </c>
      <c r="E41" s="189">
        <v>1.8789903489235338</v>
      </c>
      <c r="F41" s="190">
        <f t="shared" si="3"/>
        <v>-6.6073345343982126E-2</v>
      </c>
      <c r="G41" s="189">
        <v>1.8751584283903675</v>
      </c>
      <c r="H41" s="190">
        <f t="shared" si="3"/>
        <v>-3.8319205331662776E-3</v>
      </c>
      <c r="I41" s="189">
        <v>1.8118126272912423</v>
      </c>
      <c r="J41" s="190">
        <f t="shared" si="3"/>
        <v>-6.3345801099125243E-2</v>
      </c>
      <c r="K41" s="189">
        <v>2.2344701583434836</v>
      </c>
      <c r="L41" s="190">
        <f t="shared" si="4"/>
        <v>0.42265753105224135</v>
      </c>
      <c r="M41" s="189">
        <v>1.8588912886969042</v>
      </c>
      <c r="N41" s="190">
        <f t="shared" si="4"/>
        <v>-0.37557886964657938</v>
      </c>
    </row>
    <row r="42" spans="2:15" x14ac:dyDescent="0.25">
      <c r="B42" s="119" t="s">
        <v>96</v>
      </c>
      <c r="C42" s="189">
        <v>2.1720807726075506</v>
      </c>
      <c r="D42" s="190">
        <v>0.4360325071475204</v>
      </c>
      <c r="E42" s="189">
        <v>1.9224517439891635</v>
      </c>
      <c r="F42" s="190">
        <f t="shared" si="3"/>
        <v>-0.24962902861838709</v>
      </c>
      <c r="G42" s="189">
        <v>1.8219708246501936</v>
      </c>
      <c r="H42" s="190">
        <f t="shared" si="3"/>
        <v>-0.10048091933896997</v>
      </c>
      <c r="I42" s="189">
        <v>1.8590240123934934</v>
      </c>
      <c r="J42" s="190">
        <f t="shared" si="3"/>
        <v>3.7053187743299798E-2</v>
      </c>
      <c r="K42" s="189">
        <v>1.9500310366232154</v>
      </c>
      <c r="L42" s="190">
        <f t="shared" si="4"/>
        <v>9.1007024229722067E-2</v>
      </c>
      <c r="M42" s="189">
        <v>1.8989990900818927</v>
      </c>
      <c r="N42" s="190">
        <f t="shared" si="4"/>
        <v>-5.1031946541322704E-2</v>
      </c>
    </row>
    <row r="43" spans="2:15" ht="15.75" x14ac:dyDescent="0.25">
      <c r="B43" s="122" t="s">
        <v>33</v>
      </c>
      <c r="C43" s="191">
        <v>1.9846470698371093</v>
      </c>
      <c r="D43" s="192">
        <v>1.9831207340813561E-2</v>
      </c>
      <c r="E43" s="191">
        <v>1.9355328547763666</v>
      </c>
      <c r="F43" s="192">
        <f t="shared" si="3"/>
        <v>-4.911421506074265E-2</v>
      </c>
      <c r="G43" s="191">
        <v>2.098583217486468</v>
      </c>
      <c r="H43" s="192">
        <f t="shared" si="3"/>
        <v>0.16305036271010143</v>
      </c>
      <c r="I43" s="191">
        <v>1.9201526960394464</v>
      </c>
      <c r="J43" s="192">
        <f t="shared" si="3"/>
        <v>-0.17843052144702165</v>
      </c>
      <c r="K43" s="191">
        <v>1.9837804639736467</v>
      </c>
      <c r="L43" s="192">
        <f t="shared" si="4"/>
        <v>6.362776793420033E-2</v>
      </c>
      <c r="M43" s="191">
        <v>2.0788696752425135</v>
      </c>
      <c r="N43" s="192">
        <v>9.5089211268866825E-2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2.4701986754966887</v>
      </c>
      <c r="D53" s="190">
        <v>0.29061310373920612</v>
      </c>
      <c r="E53" s="189">
        <v>1.8877887788778878</v>
      </c>
      <c r="F53" s="190">
        <f t="shared" ref="F53:J65" si="5">IFERROR(E53-C53,"-")</f>
        <v>-0.58240989661880094</v>
      </c>
      <c r="G53" s="189">
        <v>2.7045235803657364</v>
      </c>
      <c r="H53" s="190">
        <f t="shared" si="5"/>
        <v>0.81673480148784861</v>
      </c>
      <c r="I53" s="189">
        <v>2.1779062299293512</v>
      </c>
      <c r="J53" s="190">
        <f t="shared" si="5"/>
        <v>-0.52661735043638513</v>
      </c>
      <c r="K53" s="189">
        <v>1.8096885813148789</v>
      </c>
      <c r="L53" s="190">
        <f t="shared" ref="L53:N65" si="6">IFERROR(K53-I53,"-")</f>
        <v>-0.36821764861447237</v>
      </c>
      <c r="M53" s="189">
        <v>1.9697488584474885</v>
      </c>
      <c r="N53" s="190">
        <f t="shared" si="6"/>
        <v>0.16006027713260962</v>
      </c>
    </row>
    <row r="54" spans="1:15" x14ac:dyDescent="0.25">
      <c r="A54" s="1">
        <v>2</v>
      </c>
      <c r="B54" s="119" t="s">
        <v>76</v>
      </c>
      <c r="C54" s="189">
        <v>2.0367700072098054</v>
      </c>
      <c r="D54" s="190">
        <v>-0.13761691377112095</v>
      </c>
      <c r="E54" s="189">
        <v>1.7869822485207101</v>
      </c>
      <c r="F54" s="190">
        <f t="shared" si="5"/>
        <v>-0.24978775868909531</v>
      </c>
      <c r="G54" s="189">
        <v>2.3289124668435015</v>
      </c>
      <c r="H54" s="190">
        <f t="shared" si="5"/>
        <v>0.54193021832279142</v>
      </c>
      <c r="I54" s="189">
        <v>1.910030627871363</v>
      </c>
      <c r="J54" s="190">
        <f t="shared" si="5"/>
        <v>-0.41888183897213849</v>
      </c>
      <c r="K54" s="189">
        <v>2.0161987041036715</v>
      </c>
      <c r="L54" s="190">
        <f t="shared" si="6"/>
        <v>0.10616807623230851</v>
      </c>
      <c r="M54" s="189">
        <v>1.8417213712618528</v>
      </c>
      <c r="N54" s="190">
        <f t="shared" si="6"/>
        <v>-0.17447733284181877</v>
      </c>
    </row>
    <row r="55" spans="1:15" x14ac:dyDescent="0.25">
      <c r="A55" s="1">
        <v>3</v>
      </c>
      <c r="B55" s="119" t="s">
        <v>78</v>
      </c>
      <c r="C55" s="189">
        <v>1.8451612903225807</v>
      </c>
      <c r="D55" s="190">
        <v>-0.24615132857405841</v>
      </c>
      <c r="E55" s="189">
        <v>1.8140000000000001</v>
      </c>
      <c r="F55" s="190">
        <f t="shared" si="5"/>
        <v>-3.1161290322580637E-2</v>
      </c>
      <c r="G55" s="189">
        <v>2.0361816782140107</v>
      </c>
      <c r="H55" s="190">
        <f t="shared" si="5"/>
        <v>0.22218167821401069</v>
      </c>
      <c r="I55" s="189">
        <v>1.9119541875447388</v>
      </c>
      <c r="J55" s="190">
        <f t="shared" si="5"/>
        <v>-0.12422749066927197</v>
      </c>
      <c r="K55" s="189">
        <v>2.1184280403611258</v>
      </c>
      <c r="L55" s="190">
        <f t="shared" si="6"/>
        <v>0.20647385281638697</v>
      </c>
      <c r="M55" s="189">
        <v>1.8521017125064867</v>
      </c>
      <c r="N55" s="190">
        <f t="shared" si="6"/>
        <v>-0.26632632785463906</v>
      </c>
    </row>
    <row r="56" spans="1:15" x14ac:dyDescent="0.25">
      <c r="A56" s="1">
        <v>4</v>
      </c>
      <c r="B56" s="119" t="s">
        <v>80</v>
      </c>
      <c r="C56" s="189" t="s">
        <v>236</v>
      </c>
      <c r="D56" s="190" t="s">
        <v>236</v>
      </c>
      <c r="E56" s="189">
        <v>1.8374760994263861</v>
      </c>
      <c r="F56" s="190" t="str">
        <f>IFERROR(E56-C56,"-")</f>
        <v>-</v>
      </c>
      <c r="G56" s="189">
        <v>2.7884615384615383</v>
      </c>
      <c r="H56" s="190">
        <f>IFERROR(G56-E56,"-")</f>
        <v>0.9509854390351522</v>
      </c>
      <c r="I56" s="189">
        <v>1.8283518360375748</v>
      </c>
      <c r="J56" s="190">
        <f>IFERROR(I56-G56,"-")</f>
        <v>-0.96010970242396354</v>
      </c>
      <c r="K56" s="189">
        <v>1.8955807587016034</v>
      </c>
      <c r="L56" s="190">
        <f>IFERROR(K56-I56,"-")</f>
        <v>6.7228922664028579E-2</v>
      </c>
      <c r="M56" s="189">
        <v>2.4029925187032419</v>
      </c>
      <c r="N56" s="190">
        <f t="shared" si="6"/>
        <v>0.50741176000163857</v>
      </c>
    </row>
    <row r="57" spans="1:15" x14ac:dyDescent="0.25">
      <c r="A57" s="1">
        <v>5</v>
      </c>
      <c r="B57" s="119" t="s">
        <v>82</v>
      </c>
      <c r="C57" s="189" t="s">
        <v>236</v>
      </c>
      <c r="D57" s="190" t="s">
        <v>236</v>
      </c>
      <c r="E57" s="189">
        <v>1.8921282798833818</v>
      </c>
      <c r="F57" s="190" t="str">
        <f t="shared" si="5"/>
        <v>-</v>
      </c>
      <c r="G57" s="189">
        <v>2.4585942936673626</v>
      </c>
      <c r="H57" s="190">
        <f t="shared" si="5"/>
        <v>0.56646601378398076</v>
      </c>
      <c r="I57" s="189">
        <v>2.3117593436645398</v>
      </c>
      <c r="J57" s="190">
        <f t="shared" si="5"/>
        <v>-0.14683495000282276</v>
      </c>
      <c r="K57" s="189">
        <v>2.032228778937812</v>
      </c>
      <c r="L57" s="190">
        <f t="shared" si="6"/>
        <v>-0.27953056472672788</v>
      </c>
      <c r="M57" s="189">
        <v>2.077142857142857</v>
      </c>
      <c r="N57" s="190">
        <f t="shared" si="6"/>
        <v>4.4914078205045005E-2</v>
      </c>
    </row>
    <row r="58" spans="1:15" x14ac:dyDescent="0.25">
      <c r="A58" s="1">
        <v>6</v>
      </c>
      <c r="B58" s="119" t="s">
        <v>84</v>
      </c>
      <c r="C58" s="189" t="s">
        <v>236</v>
      </c>
      <c r="D58" s="190" t="s">
        <v>236</v>
      </c>
      <c r="E58" s="189">
        <v>1.8134969325153374</v>
      </c>
      <c r="F58" s="190" t="str">
        <f t="shared" si="5"/>
        <v>-</v>
      </c>
      <c r="G58" s="189">
        <v>2.155002891844997</v>
      </c>
      <c r="H58" s="190">
        <f t="shared" si="5"/>
        <v>0.34150595932965966</v>
      </c>
      <c r="I58" s="189">
        <v>2.1816707218167073</v>
      </c>
      <c r="J58" s="190">
        <f t="shared" si="5"/>
        <v>2.6667829971710244E-2</v>
      </c>
      <c r="K58" s="189">
        <v>2.174083769633508</v>
      </c>
      <c r="L58" s="190">
        <f t="shared" si="6"/>
        <v>-7.5869521831992692E-3</v>
      </c>
      <c r="M58" s="189">
        <v>2.0606205250596661</v>
      </c>
      <c r="N58" s="190">
        <f t="shared" si="6"/>
        <v>-0.11346324457384194</v>
      </c>
    </row>
    <row r="59" spans="1:15" x14ac:dyDescent="0.25">
      <c r="A59" s="1">
        <v>7</v>
      </c>
      <c r="B59" s="119" t="s">
        <v>86</v>
      </c>
      <c r="C59" s="189" t="s">
        <v>236</v>
      </c>
      <c r="D59" s="190" t="s">
        <v>236</v>
      </c>
      <c r="E59" s="189">
        <v>1.9929577464788732</v>
      </c>
      <c r="F59" s="190" t="str">
        <f t="shared" si="5"/>
        <v>-</v>
      </c>
      <c r="G59" s="189">
        <v>2.4557438794726929</v>
      </c>
      <c r="H59" s="190">
        <f t="shared" si="5"/>
        <v>0.46278613299381965</v>
      </c>
      <c r="I59" s="189">
        <v>2.1775417298937785</v>
      </c>
      <c r="J59" s="190">
        <f t="shared" si="5"/>
        <v>-0.27820214957891443</v>
      </c>
      <c r="K59" s="189">
        <v>2.2250136537411249</v>
      </c>
      <c r="L59" s="190">
        <f t="shared" si="6"/>
        <v>4.7471923847346442E-2</v>
      </c>
      <c r="M59" s="189">
        <v>2.6652334152334154</v>
      </c>
      <c r="N59" s="190">
        <f t="shared" si="6"/>
        <v>0.44021976149229047</v>
      </c>
    </row>
    <row r="60" spans="1:15" x14ac:dyDescent="0.25">
      <c r="A60" s="1">
        <v>8</v>
      </c>
      <c r="B60" s="119" t="s">
        <v>88</v>
      </c>
      <c r="C60" s="189">
        <v>2.4185218165627784</v>
      </c>
      <c r="D60" s="190">
        <v>-7.4163952787298371E-4</v>
      </c>
      <c r="E60" s="189">
        <v>2.6215071972904318</v>
      </c>
      <c r="F60" s="190">
        <f t="shared" si="5"/>
        <v>0.20298538072765338</v>
      </c>
      <c r="G60" s="189">
        <v>2.5198487712665405</v>
      </c>
      <c r="H60" s="190">
        <f t="shared" si="5"/>
        <v>-0.1016584260238913</v>
      </c>
      <c r="I60" s="189">
        <v>2.29901707190895</v>
      </c>
      <c r="J60" s="190">
        <f t="shared" si="5"/>
        <v>-0.22083169935759051</v>
      </c>
      <c r="K60" s="189">
        <v>2.3365758754863815</v>
      </c>
      <c r="L60" s="190">
        <f t="shared" si="6"/>
        <v>3.7558803577431465E-2</v>
      </c>
      <c r="M60" s="189">
        <v>2.6602086438152011</v>
      </c>
      <c r="N60" s="190">
        <f t="shared" si="6"/>
        <v>0.3236327683288196</v>
      </c>
    </row>
    <row r="61" spans="1:15" x14ac:dyDescent="0.25">
      <c r="A61" s="1">
        <v>9</v>
      </c>
      <c r="B61" s="119" t="s">
        <v>90</v>
      </c>
      <c r="C61" s="189">
        <v>2.3158584534731324</v>
      </c>
      <c r="D61" s="190">
        <v>0.23755385577198274</v>
      </c>
      <c r="E61" s="189">
        <v>2.1552369077306732</v>
      </c>
      <c r="F61" s="190">
        <f t="shared" si="5"/>
        <v>-0.16062154574245913</v>
      </c>
      <c r="G61" s="189">
        <v>2.1402838427947599</v>
      </c>
      <c r="H61" s="190">
        <f t="shared" si="5"/>
        <v>-1.4953064935913307E-2</v>
      </c>
      <c r="I61" s="189">
        <v>1.996734693877551</v>
      </c>
      <c r="J61" s="190">
        <f t="shared" si="5"/>
        <v>-0.14354914891720894</v>
      </c>
      <c r="K61" s="189">
        <v>2.0187553282182438</v>
      </c>
      <c r="L61" s="190">
        <f t="shared" si="6"/>
        <v>2.2020634340692791E-2</v>
      </c>
      <c r="M61" s="189">
        <v>2.2105751391465676</v>
      </c>
      <c r="N61" s="190">
        <f t="shared" si="6"/>
        <v>0.19181981092832379</v>
      </c>
    </row>
    <row r="62" spans="1:15" x14ac:dyDescent="0.25">
      <c r="A62" s="1">
        <v>10</v>
      </c>
      <c r="B62" s="119" t="s">
        <v>92</v>
      </c>
      <c r="C62" s="189">
        <v>2.404040404040404</v>
      </c>
      <c r="D62" s="190">
        <v>0.44884692135201298</v>
      </c>
      <c r="E62" s="189">
        <v>1.8752688172043011</v>
      </c>
      <c r="F62" s="190">
        <f t="shared" si="5"/>
        <v>-0.52877158683610292</v>
      </c>
      <c r="G62" s="189">
        <v>2.4211590296495955</v>
      </c>
      <c r="H62" s="190">
        <f t="shared" si="5"/>
        <v>0.54589021244529445</v>
      </c>
      <c r="I62" s="189">
        <v>2.0656192236598891</v>
      </c>
      <c r="J62" s="190">
        <f t="shared" si="5"/>
        <v>-0.35553980598970636</v>
      </c>
      <c r="K62" s="189">
        <v>2.0150204824761038</v>
      </c>
      <c r="L62" s="190">
        <f t="shared" si="6"/>
        <v>-5.0598741183785378E-2</v>
      </c>
      <c r="M62" s="189">
        <v>2.1529038112522687</v>
      </c>
      <c r="N62" s="190">
        <f t="shared" si="6"/>
        <v>0.13788332877616494</v>
      </c>
    </row>
    <row r="63" spans="1:15" x14ac:dyDescent="0.25">
      <c r="A63" s="1">
        <v>11</v>
      </c>
      <c r="B63" s="119" t="s">
        <v>94</v>
      </c>
      <c r="C63" s="189">
        <v>2.1905737704918034</v>
      </c>
      <c r="D63" s="190">
        <v>0.30703963394561851</v>
      </c>
      <c r="E63" s="189">
        <v>1.9847826086956522</v>
      </c>
      <c r="F63" s="190">
        <f t="shared" si="5"/>
        <v>-0.2057911617961512</v>
      </c>
      <c r="G63" s="189">
        <v>2.0983709273182956</v>
      </c>
      <c r="H63" s="190">
        <f t="shared" si="5"/>
        <v>0.1135883186226434</v>
      </c>
      <c r="I63" s="189">
        <v>1.8906950672645739</v>
      </c>
      <c r="J63" s="190">
        <f t="shared" si="5"/>
        <v>-0.20767586005372163</v>
      </c>
      <c r="K63" s="189">
        <v>2.0650684931506849</v>
      </c>
      <c r="L63" s="190">
        <f t="shared" si="6"/>
        <v>0.17437342588611093</v>
      </c>
      <c r="M63" s="189">
        <v>2.0106382978723403</v>
      </c>
      <c r="N63" s="190">
        <f t="shared" si="6"/>
        <v>-5.4430195278344584E-2</v>
      </c>
    </row>
    <row r="64" spans="1:15" x14ac:dyDescent="0.25">
      <c r="A64" s="1">
        <v>12</v>
      </c>
      <c r="B64" s="119" t="s">
        <v>96</v>
      </c>
      <c r="C64" s="189">
        <v>1.8355795148247978</v>
      </c>
      <c r="D64" s="190">
        <v>0.19841970487126126</v>
      </c>
      <c r="E64" s="189">
        <v>2.1591062965470549</v>
      </c>
      <c r="F64" s="190">
        <f t="shared" si="5"/>
        <v>0.32352678172225713</v>
      </c>
      <c r="G64" s="189">
        <v>2.0200647249190937</v>
      </c>
      <c r="H64" s="190">
        <f t="shared" si="5"/>
        <v>-0.13904157162796116</v>
      </c>
      <c r="I64" s="189">
        <v>2.0252631578947367</v>
      </c>
      <c r="J64" s="190">
        <f t="shared" si="5"/>
        <v>5.1984329756429304E-3</v>
      </c>
      <c r="K64" s="189">
        <v>2.1170091324200913</v>
      </c>
      <c r="L64" s="190">
        <f t="shared" si="6"/>
        <v>9.1745974525354601E-2</v>
      </c>
      <c r="M64" s="189">
        <v>2.1468253968253967</v>
      </c>
      <c r="N64" s="190">
        <f t="shared" si="6"/>
        <v>2.9816264405305493E-2</v>
      </c>
    </row>
    <row r="65" spans="1:15" ht="15.75" x14ac:dyDescent="0.25">
      <c r="B65" s="122" t="s">
        <v>33</v>
      </c>
      <c r="C65" s="191">
        <v>2.2143343779806512</v>
      </c>
      <c r="D65" s="192">
        <v>-8.1414096181466888E-3</v>
      </c>
      <c r="E65" s="191">
        <v>2.0525580095051721</v>
      </c>
      <c r="F65" s="192">
        <f t="shared" si="5"/>
        <v>-0.16177636847547916</v>
      </c>
      <c r="G65" s="191">
        <v>2.3243721461187214</v>
      </c>
      <c r="H65" s="192">
        <f t="shared" si="5"/>
        <v>0.27181413661354936</v>
      </c>
      <c r="I65" s="191">
        <v>2.0556463538018521</v>
      </c>
      <c r="J65" s="192">
        <f t="shared" si="5"/>
        <v>-0.26872579231686933</v>
      </c>
      <c r="K65" s="191">
        <v>2.0637738055462744</v>
      </c>
      <c r="L65" s="192">
        <f t="shared" si="6"/>
        <v>8.1274517444223093E-3</v>
      </c>
      <c r="M65" s="191">
        <v>2.161943504890758</v>
      </c>
      <c r="N65" s="192">
        <v>9.8169699344483607E-2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1.5348460291734198</v>
      </c>
      <c r="D75" s="190">
        <v>-0.17414113202486825</v>
      </c>
      <c r="E75" s="189">
        <v>1.946236559139785</v>
      </c>
      <c r="F75" s="190">
        <f t="shared" ref="F75:J77" si="7">IFERROR(E75-C75,"-")</f>
        <v>0.41139052996636516</v>
      </c>
      <c r="G75" s="189">
        <v>2.8215258855585832</v>
      </c>
      <c r="H75" s="190">
        <f t="shared" si="7"/>
        <v>0.8752893264187982</v>
      </c>
      <c r="I75" s="189">
        <v>1.5144781144781145</v>
      </c>
      <c r="J75" s="190">
        <f t="shared" si="7"/>
        <v>-1.3070477710804687</v>
      </c>
      <c r="K75" s="189">
        <v>1.6598360655737705</v>
      </c>
      <c r="L75" s="190">
        <f t="shared" ref="L75:L77" si="8">IFERROR(K75-I75,"-")</f>
        <v>0.14535795109565597</v>
      </c>
      <c r="M75" s="189">
        <v>1.5177777777777777</v>
      </c>
      <c r="N75" s="190">
        <f t="shared" ref="N75:N86" si="9">IFERROR(M75-K75,"-")</f>
        <v>-0.14205828779599283</v>
      </c>
    </row>
    <row r="76" spans="1:15" x14ac:dyDescent="0.25">
      <c r="A76" s="1">
        <v>2</v>
      </c>
      <c r="B76" s="119" t="s">
        <v>76</v>
      </c>
      <c r="C76" s="189">
        <v>1.5209080047789725</v>
      </c>
      <c r="D76" s="190">
        <v>-8.830343974300936E-2</v>
      </c>
      <c r="E76" s="189">
        <v>1.5639913232104121</v>
      </c>
      <c r="F76" s="190">
        <f t="shared" si="7"/>
        <v>4.3083318431439643E-2</v>
      </c>
      <c r="G76" s="189">
        <v>1.6408199643493762</v>
      </c>
      <c r="H76" s="190">
        <f t="shared" si="7"/>
        <v>7.6828641138964038E-2</v>
      </c>
      <c r="I76" s="189">
        <v>1.5296523517382412</v>
      </c>
      <c r="J76" s="190">
        <f t="shared" si="7"/>
        <v>-0.11116761261113495</v>
      </c>
      <c r="K76" s="189">
        <v>3.9650793650793652</v>
      </c>
      <c r="L76" s="190">
        <f t="shared" si="8"/>
        <v>2.435427013341124</v>
      </c>
      <c r="M76" s="189">
        <v>3.3984575835475579</v>
      </c>
      <c r="N76" s="190">
        <f t="shared" si="9"/>
        <v>-0.56662178153180731</v>
      </c>
    </row>
    <row r="77" spans="1:15" x14ac:dyDescent="0.25">
      <c r="A77" s="1">
        <v>3</v>
      </c>
      <c r="B77" s="119" t="s">
        <v>78</v>
      </c>
      <c r="C77" s="189">
        <v>1.453781512605042</v>
      </c>
      <c r="D77" s="190">
        <v>-0.19285654175833433</v>
      </c>
      <c r="E77" s="189">
        <v>1.814516129032258</v>
      </c>
      <c r="F77" s="190">
        <f t="shared" si="7"/>
        <v>0.36073461642721605</v>
      </c>
      <c r="G77" s="189">
        <v>2.0275761973875182</v>
      </c>
      <c r="H77" s="190">
        <f t="shared" si="7"/>
        <v>0.21306006835526015</v>
      </c>
      <c r="I77" s="189">
        <v>1.7639553429027113</v>
      </c>
      <c r="J77" s="190">
        <f t="shared" si="7"/>
        <v>-0.26362085448480688</v>
      </c>
      <c r="K77" s="189">
        <v>1.6341789052069426</v>
      </c>
      <c r="L77" s="190">
        <f t="shared" si="8"/>
        <v>-0.12977643769576863</v>
      </c>
      <c r="M77" s="189">
        <v>1.5071770334928229</v>
      </c>
      <c r="N77" s="190">
        <f t="shared" si="9"/>
        <v>-0.1270018717141197</v>
      </c>
    </row>
    <row r="78" spans="1:15" x14ac:dyDescent="0.25">
      <c r="A78" s="1">
        <v>4</v>
      </c>
      <c r="B78" s="119" t="s">
        <v>80</v>
      </c>
      <c r="C78" s="189" t="s">
        <v>236</v>
      </c>
      <c r="D78" s="190" t="s">
        <v>236</v>
      </c>
      <c r="E78" s="189">
        <v>1.802</v>
      </c>
      <c r="F78" s="190" t="str">
        <f>IFERROR(E78-C78,"-")</f>
        <v>-</v>
      </c>
      <c r="G78" s="189">
        <v>1.7791455467052861</v>
      </c>
      <c r="H78" s="190">
        <f>IFERROR(G78-E78,"-")</f>
        <v>-2.2854453294713917E-2</v>
      </c>
      <c r="I78" s="189">
        <v>1.6530958439355385</v>
      </c>
      <c r="J78" s="190">
        <f>IFERROR(I78-G78,"-")</f>
        <v>-0.12604970276974758</v>
      </c>
      <c r="K78" s="189">
        <v>1.5410292072322671</v>
      </c>
      <c r="L78" s="190">
        <f>IFERROR(K78-I78,"-")</f>
        <v>-0.11206663670327144</v>
      </c>
      <c r="M78" s="189">
        <v>1.6036144578313254</v>
      </c>
      <c r="N78" s="190">
        <f t="shared" si="9"/>
        <v>6.2585250599058284E-2</v>
      </c>
    </row>
    <row r="79" spans="1:15" x14ac:dyDescent="0.25">
      <c r="A79" s="1">
        <v>5</v>
      </c>
      <c r="B79" s="119" t="s">
        <v>82</v>
      </c>
      <c r="C79" s="189" t="s">
        <v>236</v>
      </c>
      <c r="D79" s="190" t="s">
        <v>236</v>
      </c>
      <c r="E79" s="189">
        <v>1.8181818181818181</v>
      </c>
      <c r="F79" s="190" t="str">
        <f t="shared" ref="F79:J87" si="10">IFERROR(E79-C79,"-")</f>
        <v>-</v>
      </c>
      <c r="G79" s="189">
        <v>1.6295938104448742</v>
      </c>
      <c r="H79" s="190">
        <f t="shared" si="10"/>
        <v>-0.18858800773694395</v>
      </c>
      <c r="I79" s="189">
        <v>1.5585851142225498</v>
      </c>
      <c r="J79" s="190">
        <f t="shared" si="10"/>
        <v>-7.1008696222324419E-2</v>
      </c>
      <c r="K79" s="189">
        <v>1.5757152826238661</v>
      </c>
      <c r="L79" s="190">
        <f t="shared" ref="L79:L87" si="11">IFERROR(K79-I79,"-")</f>
        <v>1.7130168401316315E-2</v>
      </c>
      <c r="M79" s="189">
        <v>2.2342978122794634</v>
      </c>
      <c r="N79" s="190">
        <f t="shared" si="9"/>
        <v>0.65858252965559738</v>
      </c>
    </row>
    <row r="80" spans="1:15" x14ac:dyDescent="0.25">
      <c r="A80" s="1">
        <v>6</v>
      </c>
      <c r="B80" s="119" t="s">
        <v>84</v>
      </c>
      <c r="C80" s="189" t="s">
        <v>236</v>
      </c>
      <c r="D80" s="190" t="s">
        <v>236</v>
      </c>
      <c r="E80" s="189">
        <v>1.61</v>
      </c>
      <c r="F80" s="190" t="str">
        <f t="shared" si="10"/>
        <v>-</v>
      </c>
      <c r="G80" s="189">
        <v>2.284170718530524</v>
      </c>
      <c r="H80" s="190">
        <f t="shared" si="10"/>
        <v>0.6741707185305239</v>
      </c>
      <c r="I80" s="189">
        <v>1.4254278728606358</v>
      </c>
      <c r="J80" s="190">
        <f t="shared" si="10"/>
        <v>-0.85874284566988823</v>
      </c>
      <c r="K80" s="189">
        <v>1.6256983240223464</v>
      </c>
      <c r="L80" s="190">
        <f t="shared" si="11"/>
        <v>0.20027045116171061</v>
      </c>
      <c r="M80" s="189">
        <v>3.0352250489236789</v>
      </c>
      <c r="N80" s="190">
        <f t="shared" si="9"/>
        <v>1.4095267249013326</v>
      </c>
    </row>
    <row r="81" spans="1:15" x14ac:dyDescent="0.25">
      <c r="A81" s="1">
        <v>7</v>
      </c>
      <c r="B81" s="119" t="s">
        <v>86</v>
      </c>
      <c r="C81" s="189" t="s">
        <v>236</v>
      </c>
      <c r="D81" s="190" t="s">
        <v>236</v>
      </c>
      <c r="E81" s="189">
        <v>1.8904761904761904</v>
      </c>
      <c r="F81" s="190" t="str">
        <f t="shared" si="10"/>
        <v>-</v>
      </c>
      <c r="G81" s="189">
        <v>1.6701816051552432</v>
      </c>
      <c r="H81" s="190">
        <f t="shared" si="10"/>
        <v>-0.22029458532094726</v>
      </c>
      <c r="I81" s="189">
        <v>1.6567411083540116</v>
      </c>
      <c r="J81" s="190">
        <f t="shared" si="10"/>
        <v>-1.3440496801231605E-2</v>
      </c>
      <c r="K81" s="189">
        <v>1.6503712871287128</v>
      </c>
      <c r="L81" s="190">
        <f t="shared" si="11"/>
        <v>-6.3698212252987219E-3</v>
      </c>
      <c r="M81" s="189">
        <v>2.5207823960880194</v>
      </c>
      <c r="N81" s="190">
        <f t="shared" si="9"/>
        <v>0.87041110895930651</v>
      </c>
    </row>
    <row r="82" spans="1:15" x14ac:dyDescent="0.25">
      <c r="A82" s="1">
        <v>8</v>
      </c>
      <c r="B82" s="119" t="s">
        <v>88</v>
      </c>
      <c r="C82" s="189">
        <v>2.2756916996047432</v>
      </c>
      <c r="D82" s="190">
        <v>0.54027378018201322</v>
      </c>
      <c r="E82" s="189">
        <v>2.1489698890649764</v>
      </c>
      <c r="F82" s="190">
        <f t="shared" si="10"/>
        <v>-0.12672181053976672</v>
      </c>
      <c r="G82" s="189">
        <v>2.0297914597815292</v>
      </c>
      <c r="H82" s="190">
        <f t="shared" si="10"/>
        <v>-0.11917842928344724</v>
      </c>
      <c r="I82" s="189">
        <v>1.88047255038221</v>
      </c>
      <c r="J82" s="190">
        <f t="shared" si="10"/>
        <v>-0.14931890939931924</v>
      </c>
      <c r="K82" s="189">
        <v>6.2045454545454541</v>
      </c>
      <c r="L82" s="190">
        <f t="shared" si="11"/>
        <v>4.324072904163244</v>
      </c>
      <c r="M82" s="189">
        <v>2.2795765877957659</v>
      </c>
      <c r="N82" s="190">
        <f t="shared" si="9"/>
        <v>-3.9249688667496883</v>
      </c>
    </row>
    <row r="83" spans="1:15" x14ac:dyDescent="0.25">
      <c r="A83" s="1">
        <v>9</v>
      </c>
      <c r="B83" s="119" t="s">
        <v>90</v>
      </c>
      <c r="C83" s="189">
        <v>1.9263622974963182</v>
      </c>
      <c r="D83" s="190">
        <v>0.29314674979313793</v>
      </c>
      <c r="E83" s="189">
        <v>2.0593333333333335</v>
      </c>
      <c r="F83" s="190">
        <f t="shared" si="10"/>
        <v>0.13297103583701531</v>
      </c>
      <c r="G83" s="189">
        <v>1.6768038163387</v>
      </c>
      <c r="H83" s="190">
        <f t="shared" si="10"/>
        <v>-0.38252951699463345</v>
      </c>
      <c r="I83" s="189">
        <v>1.6394849785407726</v>
      </c>
      <c r="J83" s="190">
        <f t="shared" si="10"/>
        <v>-3.731883779792744E-2</v>
      </c>
      <c r="K83" s="189">
        <v>1.5297823596792668</v>
      </c>
      <c r="L83" s="190">
        <f t="shared" si="11"/>
        <v>-0.10970261886150579</v>
      </c>
      <c r="M83" s="189">
        <v>1.6881419234360411</v>
      </c>
      <c r="N83" s="190">
        <f t="shared" si="9"/>
        <v>0.15835956375677429</v>
      </c>
    </row>
    <row r="84" spans="1:15" x14ac:dyDescent="0.25">
      <c r="A84" s="1">
        <v>10</v>
      </c>
      <c r="B84" s="119" t="s">
        <v>92</v>
      </c>
      <c r="C84" s="189">
        <v>1.5635062611806798</v>
      </c>
      <c r="D84" s="190">
        <v>-0.27092685219664481</v>
      </c>
      <c r="E84" s="189">
        <v>1.8203842940685047</v>
      </c>
      <c r="F84" s="190">
        <f t="shared" si="10"/>
        <v>0.25687803288782485</v>
      </c>
      <c r="G84" s="189">
        <v>1.8330078125</v>
      </c>
      <c r="H84" s="190">
        <f t="shared" si="10"/>
        <v>1.262351843149534E-2</v>
      </c>
      <c r="I84" s="189">
        <v>1.5839636913767019</v>
      </c>
      <c r="J84" s="190">
        <f t="shared" si="10"/>
        <v>-0.2490441211232981</v>
      </c>
      <c r="K84" s="189">
        <v>1.3544041450777202</v>
      </c>
      <c r="L84" s="190">
        <f t="shared" si="11"/>
        <v>-0.22955954629898168</v>
      </c>
      <c r="M84" s="189">
        <v>1.4695695200395844</v>
      </c>
      <c r="N84" s="190">
        <f t="shared" si="9"/>
        <v>0.11516537496186419</v>
      </c>
    </row>
    <row r="85" spans="1:15" x14ac:dyDescent="0.25">
      <c r="A85" s="1">
        <v>11</v>
      </c>
      <c r="B85" s="119" t="s">
        <v>94</v>
      </c>
      <c r="C85" s="189">
        <v>1.7890625</v>
      </c>
      <c r="D85" s="190">
        <v>0.13406249999999997</v>
      </c>
      <c r="E85" s="189">
        <v>1.7678843226788432</v>
      </c>
      <c r="F85" s="190">
        <f t="shared" si="10"/>
        <v>-2.1178177321156788E-2</v>
      </c>
      <c r="G85" s="189">
        <v>1.6467948717948717</v>
      </c>
      <c r="H85" s="190">
        <f t="shared" si="10"/>
        <v>-0.12108945088397149</v>
      </c>
      <c r="I85" s="189">
        <v>1.6020864381520119</v>
      </c>
      <c r="J85" s="190">
        <f t="shared" si="10"/>
        <v>-4.4708433642859813E-2</v>
      </c>
      <c r="K85" s="189">
        <v>2.5137096774193548</v>
      </c>
      <c r="L85" s="190">
        <f t="shared" si="11"/>
        <v>0.9116232392673429</v>
      </c>
      <c r="M85" s="189">
        <v>1.5856854838709677</v>
      </c>
      <c r="N85" s="190">
        <f t="shared" si="9"/>
        <v>-0.92802419354838706</v>
      </c>
    </row>
    <row r="86" spans="1:15" x14ac:dyDescent="0.25">
      <c r="A86" s="1">
        <v>12</v>
      </c>
      <c r="B86" s="119" t="s">
        <v>96</v>
      </c>
      <c r="C86" s="189">
        <v>2.3346354166666665</v>
      </c>
      <c r="D86" s="190">
        <v>0.19240100931677029</v>
      </c>
      <c r="E86" s="189">
        <v>1.6856368563685638</v>
      </c>
      <c r="F86" s="190">
        <f t="shared" si="10"/>
        <v>-0.64899856029810277</v>
      </c>
      <c r="G86" s="189">
        <v>1.653252480705623</v>
      </c>
      <c r="H86" s="190">
        <f t="shared" si="10"/>
        <v>-3.2384375662940723E-2</v>
      </c>
      <c r="I86" s="189">
        <v>1.6542783059636992</v>
      </c>
      <c r="J86" s="190">
        <f t="shared" si="10"/>
        <v>1.0258252580761518E-3</v>
      </c>
      <c r="K86" s="189">
        <v>1.7510204081632652</v>
      </c>
      <c r="L86" s="190">
        <f t="shared" si="11"/>
        <v>9.6742102199566027E-2</v>
      </c>
      <c r="M86" s="189">
        <v>1.6890756302521008</v>
      </c>
      <c r="N86" s="190">
        <f t="shared" si="9"/>
        <v>-6.1944777911164373E-2</v>
      </c>
    </row>
    <row r="87" spans="1:15" ht="15.75" x14ac:dyDescent="0.25">
      <c r="B87" s="122" t="s">
        <v>33</v>
      </c>
      <c r="C87" s="191">
        <v>1.7905343159834177</v>
      </c>
      <c r="D87" s="192">
        <v>6.7410001254654572E-2</v>
      </c>
      <c r="E87" s="191">
        <v>1.8213798745568586</v>
      </c>
      <c r="F87" s="192">
        <f t="shared" si="10"/>
        <v>3.0845558573440846E-2</v>
      </c>
      <c r="G87" s="191">
        <v>1.8557308613174535</v>
      </c>
      <c r="H87" s="192">
        <f t="shared" si="10"/>
        <v>3.4350986760594893E-2</v>
      </c>
      <c r="I87" s="191">
        <v>1.6305721889554226</v>
      </c>
      <c r="J87" s="192">
        <f t="shared" si="10"/>
        <v>-0.22515867236203091</v>
      </c>
      <c r="K87" s="191">
        <v>1.8225141028879346</v>
      </c>
      <c r="L87" s="192">
        <f t="shared" si="11"/>
        <v>0.19194191393251203</v>
      </c>
      <c r="M87" s="191">
        <v>1.9460802221085702</v>
      </c>
      <c r="N87" s="192">
        <v>0.12356611922063565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3.6379794200187092</v>
      </c>
      <c r="D97" s="190">
        <v>6.1151970988376103E-2</v>
      </c>
      <c r="E97" s="189">
        <v>2.9219858156028371</v>
      </c>
      <c r="F97" s="190">
        <f t="shared" ref="F97:J99" si="12">IFERROR(E97-C97,"-")</f>
        <v>-0.71599360441587212</v>
      </c>
      <c r="G97" s="189">
        <v>3.7166476624857467</v>
      </c>
      <c r="H97" s="190">
        <f t="shared" si="12"/>
        <v>0.79466184688290964</v>
      </c>
      <c r="I97" s="189">
        <v>3.7108177172061327</v>
      </c>
      <c r="J97" s="190">
        <f t="shared" si="12"/>
        <v>-5.8299452796140017E-3</v>
      </c>
      <c r="K97" s="189">
        <v>3.5365131578947366</v>
      </c>
      <c r="L97" s="190">
        <f t="shared" ref="L97:L99" si="13">IFERROR(K97-I97,"-")</f>
        <v>-0.1743045593113961</v>
      </c>
      <c r="M97" s="189">
        <v>3.5494546822113575</v>
      </c>
      <c r="N97" s="190">
        <f t="shared" ref="N97:N108" si="14">IFERROR(M97-K97,"-")</f>
        <v>1.2941524316620878E-2</v>
      </c>
    </row>
    <row r="98" spans="2:14" x14ac:dyDescent="0.25">
      <c r="B98" s="119" t="s">
        <v>76</v>
      </c>
      <c r="C98" s="189">
        <v>3.9038294168842471</v>
      </c>
      <c r="D98" s="190">
        <v>-7.1833658099516029E-3</v>
      </c>
      <c r="E98" s="189">
        <v>3.0238907849829353</v>
      </c>
      <c r="F98" s="190">
        <f t="shared" si="12"/>
        <v>-0.87993863190131183</v>
      </c>
      <c r="G98" s="189">
        <v>3.5904365904365902</v>
      </c>
      <c r="H98" s="190">
        <f t="shared" si="12"/>
        <v>0.56654580545365496</v>
      </c>
      <c r="I98" s="189">
        <v>3.9253112033195019</v>
      </c>
      <c r="J98" s="190">
        <f t="shared" si="12"/>
        <v>0.33487461288291165</v>
      </c>
      <c r="K98" s="189">
        <v>3.8524279210925645</v>
      </c>
      <c r="L98" s="190">
        <f t="shared" si="13"/>
        <v>-7.2883282226937407E-2</v>
      </c>
      <c r="M98" s="189">
        <v>3.8060805258833197</v>
      </c>
      <c r="N98" s="190">
        <f t="shared" si="14"/>
        <v>-4.6347395209244802E-2</v>
      </c>
    </row>
    <row r="99" spans="2:14" x14ac:dyDescent="0.25">
      <c r="B99" s="119" t="s">
        <v>78</v>
      </c>
      <c r="C99" s="189">
        <v>4.0879629629629628</v>
      </c>
      <c r="D99" s="190">
        <v>0.25455293074943297</v>
      </c>
      <c r="E99" s="189">
        <v>2.6923913043478263</v>
      </c>
      <c r="F99" s="190">
        <f t="shared" si="12"/>
        <v>-1.3955716586151365</v>
      </c>
      <c r="G99" s="189">
        <v>3.5244789142026174</v>
      </c>
      <c r="H99" s="190">
        <f t="shared" si="12"/>
        <v>0.83208760985479113</v>
      </c>
      <c r="I99" s="189">
        <v>4.0907059874888292</v>
      </c>
      <c r="J99" s="190">
        <f t="shared" si="12"/>
        <v>0.5662270732862118</v>
      </c>
      <c r="K99" s="189">
        <v>3.9743690851735014</v>
      </c>
      <c r="L99" s="190">
        <f t="shared" si="13"/>
        <v>-0.11633690231532778</v>
      </c>
      <c r="M99" s="189">
        <v>3.5924777045366421</v>
      </c>
      <c r="N99" s="190">
        <f t="shared" si="14"/>
        <v>-0.38189138063685935</v>
      </c>
    </row>
    <row r="100" spans="2:14" x14ac:dyDescent="0.25">
      <c r="B100" s="119" t="s">
        <v>80</v>
      </c>
      <c r="C100" s="189" t="s">
        <v>236</v>
      </c>
      <c r="D100" s="190" t="s">
        <v>236</v>
      </c>
      <c r="E100" s="189">
        <v>2.7583643122676582</v>
      </c>
      <c r="F100" s="190" t="str">
        <f>IFERROR(E100-C100,"-")</f>
        <v>-</v>
      </c>
      <c r="G100" s="189">
        <v>4.3264177040110647</v>
      </c>
      <c r="H100" s="190">
        <f>IFERROR(G100-E100,"-")</f>
        <v>1.5680533917434065</v>
      </c>
      <c r="I100" s="189">
        <v>3.9248029108550635</v>
      </c>
      <c r="J100" s="190">
        <f>IFERROR(I100-G100,"-")</f>
        <v>-0.40161479315600124</v>
      </c>
      <c r="K100" s="189">
        <v>4.209223847019123</v>
      </c>
      <c r="L100" s="190">
        <f>IFERROR(K100-I100,"-")</f>
        <v>0.2844209361640595</v>
      </c>
      <c r="M100" s="189">
        <v>3.9579090291921251</v>
      </c>
      <c r="N100" s="190">
        <f t="shared" si="14"/>
        <v>-0.25131481782699794</v>
      </c>
    </row>
    <row r="101" spans="2:14" x14ac:dyDescent="0.25">
      <c r="B101" s="119" t="s">
        <v>82</v>
      </c>
      <c r="C101" s="189" t="s">
        <v>236</v>
      </c>
      <c r="D101" s="190" t="s">
        <v>236</v>
      </c>
      <c r="E101" s="189">
        <v>2.6357758620689653</v>
      </c>
      <c r="F101" s="190" t="str">
        <f t="shared" ref="F101:J109" si="15">IFERROR(E101-C101,"-")</f>
        <v>-</v>
      </c>
      <c r="G101" s="189">
        <v>4.19207579672696</v>
      </c>
      <c r="H101" s="190">
        <f t="shared" si="15"/>
        <v>1.5562999346579947</v>
      </c>
      <c r="I101" s="189">
        <v>3.8344733242134064</v>
      </c>
      <c r="J101" s="190">
        <f t="shared" si="15"/>
        <v>-0.35760247251355359</v>
      </c>
      <c r="K101" s="189">
        <v>4.2610619469026547</v>
      </c>
      <c r="L101" s="190">
        <f t="shared" ref="L101:L109" si="16">IFERROR(K101-I101,"-")</f>
        <v>0.42658862268924835</v>
      </c>
      <c r="M101" s="189">
        <v>3.9723160027008779</v>
      </c>
      <c r="N101" s="190">
        <f t="shared" si="14"/>
        <v>-0.28874594420177679</v>
      </c>
    </row>
    <row r="102" spans="2:14" x14ac:dyDescent="0.25">
      <c r="B102" s="119" t="s">
        <v>84</v>
      </c>
      <c r="C102" s="189" t="s">
        <v>236</v>
      </c>
      <c r="D102" s="190" t="s">
        <v>236</v>
      </c>
      <c r="E102" s="189">
        <v>3.8652849740932642</v>
      </c>
      <c r="F102" s="190" t="str">
        <f t="shared" si="15"/>
        <v>-</v>
      </c>
      <c r="G102" s="189">
        <v>3.5351063829787233</v>
      </c>
      <c r="H102" s="190">
        <f t="shared" si="15"/>
        <v>-0.33017859111454095</v>
      </c>
      <c r="I102" s="189">
        <v>4.2664437012263097</v>
      </c>
      <c r="J102" s="190">
        <f t="shared" si="15"/>
        <v>0.73133731824758641</v>
      </c>
      <c r="K102" s="189">
        <v>4.1506276150627617</v>
      </c>
      <c r="L102" s="190">
        <f t="shared" si="16"/>
        <v>-0.11581608616354799</v>
      </c>
      <c r="M102" s="189">
        <v>4.2305389221556888</v>
      </c>
      <c r="N102" s="190">
        <f t="shared" si="14"/>
        <v>7.9911307092927153E-2</v>
      </c>
    </row>
    <row r="103" spans="2:14" x14ac:dyDescent="0.25">
      <c r="B103" s="119" t="s">
        <v>86</v>
      </c>
      <c r="C103" s="189" t="s">
        <v>236</v>
      </c>
      <c r="D103" s="190" t="s">
        <v>236</v>
      </c>
      <c r="E103" s="189">
        <v>3.1094527363184081</v>
      </c>
      <c r="F103" s="190" t="str">
        <f t="shared" si="15"/>
        <v>-</v>
      </c>
      <c r="G103" s="189">
        <v>4.0482051282051286</v>
      </c>
      <c r="H103" s="190">
        <f t="shared" si="15"/>
        <v>0.93875239188672044</v>
      </c>
      <c r="I103" s="189">
        <v>2.8474870017331022</v>
      </c>
      <c r="J103" s="190">
        <f t="shared" si="15"/>
        <v>-1.2007181264720264</v>
      </c>
      <c r="K103" s="189">
        <v>2.9659685863874348</v>
      </c>
      <c r="L103" s="190">
        <f t="shared" si="16"/>
        <v>0.11848158465433256</v>
      </c>
      <c r="M103" s="189">
        <v>3.0176322418136019</v>
      </c>
      <c r="N103" s="190">
        <f t="shared" si="14"/>
        <v>5.1663655426167132E-2</v>
      </c>
    </row>
    <row r="104" spans="2:14" x14ac:dyDescent="0.25">
      <c r="B104" s="119" t="s">
        <v>88</v>
      </c>
      <c r="C104" s="189">
        <v>2.9937694704049846</v>
      </c>
      <c r="D104" s="190">
        <v>0.49028514984749316</v>
      </c>
      <c r="E104" s="189">
        <v>3.701880035810206</v>
      </c>
      <c r="F104" s="190">
        <f t="shared" si="15"/>
        <v>0.70811056540522133</v>
      </c>
      <c r="G104" s="189">
        <v>3.1591928251121075</v>
      </c>
      <c r="H104" s="190">
        <f t="shared" si="15"/>
        <v>-0.54268721069809844</v>
      </c>
      <c r="I104" s="189">
        <v>3.7085624509033779</v>
      </c>
      <c r="J104" s="190">
        <f t="shared" si="15"/>
        <v>0.54936962579127036</v>
      </c>
      <c r="K104" s="189">
        <v>3.8645215918712954</v>
      </c>
      <c r="L104" s="190">
        <f t="shared" si="16"/>
        <v>0.15595914096791752</v>
      </c>
      <c r="M104" s="189">
        <v>3.8751069289991444</v>
      </c>
      <c r="N104" s="190">
        <f t="shared" si="14"/>
        <v>1.0585337127849037E-2</v>
      </c>
    </row>
    <row r="105" spans="2:14" x14ac:dyDescent="0.25">
      <c r="B105" s="119" t="s">
        <v>90</v>
      </c>
      <c r="C105" s="189">
        <v>2.1490683229813663</v>
      </c>
      <c r="D105" s="190">
        <v>-0.57369432293303069</v>
      </c>
      <c r="E105" s="189">
        <v>3.7703703703703701</v>
      </c>
      <c r="F105" s="190">
        <f t="shared" si="15"/>
        <v>1.6213020473890039</v>
      </c>
      <c r="G105" s="189">
        <v>3.9607109448082318</v>
      </c>
      <c r="H105" s="190">
        <f t="shared" si="15"/>
        <v>0.19034057443786168</v>
      </c>
      <c r="I105" s="189">
        <v>3.6751536435469712</v>
      </c>
      <c r="J105" s="190">
        <f t="shared" si="15"/>
        <v>-0.28555730126126067</v>
      </c>
      <c r="K105" s="189">
        <v>3.9577889447236183</v>
      </c>
      <c r="L105" s="190">
        <f t="shared" si="16"/>
        <v>0.28263530117664715</v>
      </c>
      <c r="M105" s="189">
        <v>3.7310344827586208</v>
      </c>
      <c r="N105" s="190">
        <f t="shared" si="14"/>
        <v>-0.22675446196499749</v>
      </c>
    </row>
    <row r="106" spans="2:14" x14ac:dyDescent="0.25">
      <c r="B106" s="119" t="s">
        <v>92</v>
      </c>
      <c r="C106" s="189">
        <v>1.9975786924939467</v>
      </c>
      <c r="D106" s="190">
        <v>-1.0590250810909592</v>
      </c>
      <c r="E106" s="189">
        <v>4.9449321628092582</v>
      </c>
      <c r="F106" s="190">
        <f t="shared" si="15"/>
        <v>2.9473534703153117</v>
      </c>
      <c r="G106" s="189">
        <v>4.0375741595253789</v>
      </c>
      <c r="H106" s="190">
        <f t="shared" si="15"/>
        <v>-0.90735800328387928</v>
      </c>
      <c r="I106" s="189">
        <v>3.5069008782936009</v>
      </c>
      <c r="J106" s="190">
        <f t="shared" si="15"/>
        <v>-0.53067328123177804</v>
      </c>
      <c r="K106" s="189">
        <v>3.6727376209447922</v>
      </c>
      <c r="L106" s="190">
        <f t="shared" si="16"/>
        <v>0.1658367426511913</v>
      </c>
      <c r="M106" s="189">
        <v>3.8062322946175637</v>
      </c>
      <c r="N106" s="190">
        <f t="shared" si="14"/>
        <v>0.13349467367277157</v>
      </c>
    </row>
    <row r="107" spans="2:14" x14ac:dyDescent="0.25">
      <c r="B107" s="119" t="s">
        <v>94</v>
      </c>
      <c r="C107" s="189">
        <v>2.193293885601578</v>
      </c>
      <c r="D107" s="190">
        <v>-1.1308167863351808</v>
      </c>
      <c r="E107" s="189">
        <v>4.0615735461801599</v>
      </c>
      <c r="F107" s="190">
        <f t="shared" si="15"/>
        <v>1.8682796605785819</v>
      </c>
      <c r="G107" s="189">
        <v>4.2419738406658736</v>
      </c>
      <c r="H107" s="190">
        <f t="shared" si="15"/>
        <v>0.18040029448571371</v>
      </c>
      <c r="I107" s="189">
        <v>3.4946193702670385</v>
      </c>
      <c r="J107" s="190">
        <f t="shared" si="15"/>
        <v>-0.74735447039883507</v>
      </c>
      <c r="K107" s="189">
        <v>3.501834862385321</v>
      </c>
      <c r="L107" s="190">
        <f t="shared" si="16"/>
        <v>7.2154921182825404E-3</v>
      </c>
      <c r="M107" s="189">
        <v>3.9638112688960145</v>
      </c>
      <c r="N107" s="190">
        <f t="shared" si="14"/>
        <v>0.46197640651069349</v>
      </c>
    </row>
    <row r="108" spans="2:14" x14ac:dyDescent="0.25">
      <c r="B108" s="119" t="s">
        <v>96</v>
      </c>
      <c r="C108" s="189">
        <v>2.4045801526717558</v>
      </c>
      <c r="D108" s="190">
        <v>-1.0129715521912961</v>
      </c>
      <c r="E108" s="189">
        <v>3.4735849056603771</v>
      </c>
      <c r="F108" s="190">
        <f t="shared" si="15"/>
        <v>1.0690047529886213</v>
      </c>
      <c r="G108" s="189">
        <v>3.3171001660210293</v>
      </c>
      <c r="H108" s="190">
        <f t="shared" si="15"/>
        <v>-0.15648473963934784</v>
      </c>
      <c r="I108" s="189">
        <v>3.5267099350973541</v>
      </c>
      <c r="J108" s="190">
        <f t="shared" si="15"/>
        <v>0.20960976907632478</v>
      </c>
      <c r="K108" s="189">
        <v>3.5074775672981056</v>
      </c>
      <c r="L108" s="190">
        <f t="shared" si="16"/>
        <v>-1.9232367799248529E-2</v>
      </c>
      <c r="M108" s="189">
        <v>3.556133056133056</v>
      </c>
      <c r="N108" s="190">
        <f t="shared" si="14"/>
        <v>4.8655488834950411E-2</v>
      </c>
    </row>
    <row r="109" spans="2:14" ht="15.75" x14ac:dyDescent="0.25">
      <c r="B109" s="122" t="s">
        <v>33</v>
      </c>
      <c r="C109" s="191">
        <v>3.3236155159795073</v>
      </c>
      <c r="D109" s="192">
        <v>-4.349872101964003E-2</v>
      </c>
      <c r="E109" s="191">
        <v>3.5296277322404372</v>
      </c>
      <c r="F109" s="192">
        <f t="shared" si="15"/>
        <v>0.20601221626092991</v>
      </c>
      <c r="G109" s="191">
        <v>3.7794749943426114</v>
      </c>
      <c r="H109" s="192">
        <f t="shared" si="15"/>
        <v>0.24984726210217412</v>
      </c>
      <c r="I109" s="191">
        <v>3.714313677514069</v>
      </c>
      <c r="J109" s="192">
        <f t="shared" si="15"/>
        <v>-6.5161316828542315E-2</v>
      </c>
      <c r="K109" s="191">
        <v>3.7668196782120833</v>
      </c>
      <c r="L109" s="192">
        <f t="shared" si="16"/>
        <v>5.2506000698014255E-2</v>
      </c>
      <c r="M109" s="191">
        <v>3.738534728829686</v>
      </c>
      <c r="N109" s="192">
        <v>-2.828494938239734E-2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4.0140056022408963</v>
      </c>
      <c r="D119" s="190">
        <v>-3.0637254901960453E-2</v>
      </c>
      <c r="E119" s="189">
        <v>1.6666666666666667</v>
      </c>
      <c r="F119" s="190">
        <f t="shared" ref="F119:J121" si="17">IFERROR(E119-C119,"-")</f>
        <v>-2.3473389355742293</v>
      </c>
      <c r="G119" s="189">
        <v>3.9061371841155235</v>
      </c>
      <c r="H119" s="190">
        <f t="shared" si="17"/>
        <v>2.2394705174488569</v>
      </c>
      <c r="I119" s="189">
        <v>4.534391534391534</v>
      </c>
      <c r="J119" s="190">
        <f t="shared" si="17"/>
        <v>0.62825435027601051</v>
      </c>
      <c r="K119" s="189">
        <v>3.3109619686800893</v>
      </c>
      <c r="L119" s="190">
        <f t="shared" ref="L119:L121" si="18">IFERROR(K119-I119,"-")</f>
        <v>-1.2234295657114447</v>
      </c>
      <c r="M119" s="189">
        <v>3.440203562340967</v>
      </c>
      <c r="N119" s="190">
        <f t="shared" ref="N119:N130" si="19">IFERROR(M119-K119,"-")</f>
        <v>0.12924159366087773</v>
      </c>
    </row>
    <row r="120" spans="1:15" x14ac:dyDescent="0.25">
      <c r="B120" s="119" t="s">
        <v>76</v>
      </c>
      <c r="C120" s="189">
        <v>4.5580952380952384</v>
      </c>
      <c r="D120" s="190">
        <v>0.33558214909000306</v>
      </c>
      <c r="E120" s="189">
        <v>1.8</v>
      </c>
      <c r="F120" s="190">
        <f t="shared" si="17"/>
        <v>-2.7580952380952386</v>
      </c>
      <c r="G120" s="189">
        <v>3.7969696969696969</v>
      </c>
      <c r="H120" s="190">
        <f t="shared" si="17"/>
        <v>1.9969696969696968</v>
      </c>
      <c r="I120" s="189">
        <v>4.2433090024330902</v>
      </c>
      <c r="J120" s="190">
        <f t="shared" si="17"/>
        <v>0.44633930546339329</v>
      </c>
      <c r="K120" s="189">
        <v>4.3813559322033901</v>
      </c>
      <c r="L120" s="190">
        <f t="shared" si="18"/>
        <v>0.13804692977029998</v>
      </c>
      <c r="M120" s="189">
        <v>3.6422594142259412</v>
      </c>
      <c r="N120" s="190">
        <f t="shared" si="19"/>
        <v>-0.73909651797744891</v>
      </c>
    </row>
    <row r="121" spans="1:15" x14ac:dyDescent="0.25">
      <c r="B121" s="119" t="s">
        <v>78</v>
      </c>
      <c r="C121" s="189">
        <v>5.4910714285714288</v>
      </c>
      <c r="D121" s="190">
        <v>1.7039092664092665</v>
      </c>
      <c r="E121" s="189">
        <v>1.2571428571428571</v>
      </c>
      <c r="F121" s="190">
        <f t="shared" si="17"/>
        <v>-4.2339285714285717</v>
      </c>
      <c r="G121" s="189">
        <v>3.5324675324675323</v>
      </c>
      <c r="H121" s="190">
        <f t="shared" si="17"/>
        <v>2.2753246753246752</v>
      </c>
      <c r="I121" s="189">
        <v>4.5290697674418601</v>
      </c>
      <c r="J121" s="190">
        <f t="shared" si="17"/>
        <v>0.99660223497432776</v>
      </c>
      <c r="K121" s="189">
        <v>4.2471910112359552</v>
      </c>
      <c r="L121" s="190">
        <f t="shared" si="18"/>
        <v>-0.28187875620590486</v>
      </c>
      <c r="M121" s="189">
        <v>3.9305993690851735</v>
      </c>
      <c r="N121" s="190">
        <f t="shared" si="19"/>
        <v>-0.31659164215078173</v>
      </c>
    </row>
    <row r="122" spans="1:15" x14ac:dyDescent="0.25">
      <c r="B122" s="119" t="s">
        <v>80</v>
      </c>
      <c r="C122" s="189" t="s">
        <v>236</v>
      </c>
      <c r="D122" s="190" t="s">
        <v>236</v>
      </c>
      <c r="E122" s="189">
        <v>3.2352941176470589</v>
      </c>
      <c r="F122" s="190" t="str">
        <f>IFERROR(E122-C122,"-")</f>
        <v>-</v>
      </c>
      <c r="G122" s="189">
        <v>4.1937984496124034</v>
      </c>
      <c r="H122" s="190">
        <f>IFERROR(G122-E122,"-")</f>
        <v>0.95850433196534457</v>
      </c>
      <c r="I122" s="189">
        <v>4.4000000000000004</v>
      </c>
      <c r="J122" s="190">
        <f>IFERROR(I122-G122,"-")</f>
        <v>0.20620155038759691</v>
      </c>
      <c r="K122" s="189">
        <v>5.560483870967742</v>
      </c>
      <c r="L122" s="190">
        <f>IFERROR(K122-I122,"-")</f>
        <v>1.1604838709677416</v>
      </c>
      <c r="M122" s="189">
        <v>5.1338582677165352</v>
      </c>
      <c r="N122" s="190">
        <f t="shared" si="19"/>
        <v>-0.4266256032512068</v>
      </c>
    </row>
    <row r="123" spans="1:15" x14ac:dyDescent="0.25">
      <c r="B123" s="119" t="s">
        <v>82</v>
      </c>
      <c r="C123" s="189" t="s">
        <v>236</v>
      </c>
      <c r="D123" s="190" t="s">
        <v>236</v>
      </c>
      <c r="E123" s="189">
        <v>2.3157894736842106</v>
      </c>
      <c r="F123" s="190" t="str">
        <f t="shared" ref="F123:J131" si="20">IFERROR(E123-C123,"-")</f>
        <v>-</v>
      </c>
      <c r="G123" s="189">
        <v>3.6643356643356642</v>
      </c>
      <c r="H123" s="190">
        <f t="shared" si="20"/>
        <v>1.3485461906514535</v>
      </c>
      <c r="I123" s="189">
        <v>3.6912751677852347</v>
      </c>
      <c r="J123" s="190">
        <f t="shared" si="20"/>
        <v>2.6939503449570523E-2</v>
      </c>
      <c r="K123" s="189">
        <v>5.503759398496241</v>
      </c>
      <c r="L123" s="190">
        <f t="shared" ref="L123:L131" si="21">IFERROR(K123-I123,"-")</f>
        <v>1.8124842307110063</v>
      </c>
      <c r="M123" s="189">
        <v>3.8870967741935485</v>
      </c>
      <c r="N123" s="190">
        <f t="shared" si="19"/>
        <v>-1.6166626243026925</v>
      </c>
    </row>
    <row r="124" spans="1:15" x14ac:dyDescent="0.25">
      <c r="B124" s="119" t="s">
        <v>84</v>
      </c>
      <c r="C124" s="189" t="s">
        <v>236</v>
      </c>
      <c r="D124" s="190" t="s">
        <v>236</v>
      </c>
      <c r="E124" s="189">
        <v>4.84</v>
      </c>
      <c r="F124" s="190" t="str">
        <f t="shared" si="20"/>
        <v>-</v>
      </c>
      <c r="G124" s="189">
        <v>4.416666666666667</v>
      </c>
      <c r="H124" s="190">
        <f t="shared" si="20"/>
        <v>-0.4233333333333329</v>
      </c>
      <c r="I124" s="189">
        <v>4.112903225806452</v>
      </c>
      <c r="J124" s="190">
        <f t="shared" si="20"/>
        <v>-0.30376344086021501</v>
      </c>
      <c r="K124" s="189">
        <v>4.71</v>
      </c>
      <c r="L124" s="190">
        <f t="shared" si="21"/>
        <v>0.59709677419354801</v>
      </c>
      <c r="M124" s="189">
        <v>4</v>
      </c>
      <c r="N124" s="190">
        <f t="shared" si="19"/>
        <v>-0.71</v>
      </c>
    </row>
    <row r="125" spans="1:15" x14ac:dyDescent="0.25">
      <c r="B125" s="119" t="s">
        <v>86</v>
      </c>
      <c r="C125" s="189" t="s">
        <v>236</v>
      </c>
      <c r="D125" s="190" t="s">
        <v>236</v>
      </c>
      <c r="E125" s="189">
        <v>3.7551020408163267</v>
      </c>
      <c r="F125" s="190" t="str">
        <f t="shared" si="20"/>
        <v>-</v>
      </c>
      <c r="G125" s="189">
        <v>5.5609756097560972</v>
      </c>
      <c r="H125" s="190">
        <f t="shared" si="20"/>
        <v>1.8058735689397705</v>
      </c>
      <c r="I125" s="189">
        <v>2.7749999999999999</v>
      </c>
      <c r="J125" s="190">
        <f t="shared" si="20"/>
        <v>-2.7859756097560973</v>
      </c>
      <c r="K125" s="189">
        <v>2.5705128205128207</v>
      </c>
      <c r="L125" s="190">
        <f t="shared" si="21"/>
        <v>-0.2044871794871792</v>
      </c>
      <c r="M125" s="189">
        <v>2.9057971014492754</v>
      </c>
      <c r="N125" s="190">
        <f t="shared" si="19"/>
        <v>0.33528428093645468</v>
      </c>
    </row>
    <row r="126" spans="1:15" x14ac:dyDescent="0.25">
      <c r="B126" s="119" t="s">
        <v>88</v>
      </c>
      <c r="C126" s="189">
        <v>2.75</v>
      </c>
      <c r="D126" s="190">
        <v>0.15697674418604635</v>
      </c>
      <c r="E126" s="189">
        <v>5.2531645569620249</v>
      </c>
      <c r="F126" s="190">
        <f t="shared" si="20"/>
        <v>2.5031645569620249</v>
      </c>
      <c r="G126" s="189">
        <v>4.4220183486238529</v>
      </c>
      <c r="H126" s="190">
        <f t="shared" si="20"/>
        <v>-0.83114620833817199</v>
      </c>
      <c r="I126" s="189">
        <v>3.7320261437908497</v>
      </c>
      <c r="J126" s="190">
        <f t="shared" si="20"/>
        <v>-0.68999220483300316</v>
      </c>
      <c r="K126" s="189">
        <v>4.6885245901639347</v>
      </c>
      <c r="L126" s="190">
        <f t="shared" si="21"/>
        <v>0.95649844637308501</v>
      </c>
      <c r="M126" s="189">
        <v>4.5194805194805197</v>
      </c>
      <c r="N126" s="190">
        <f t="shared" si="19"/>
        <v>-0.16904407068341509</v>
      </c>
    </row>
    <row r="127" spans="1:15" x14ac:dyDescent="0.25">
      <c r="B127" s="119" t="s">
        <v>90</v>
      </c>
      <c r="C127" s="189">
        <v>1.75</v>
      </c>
      <c r="D127" s="190">
        <v>-0.86702127659574479</v>
      </c>
      <c r="E127" s="189">
        <v>3.7397260273972601</v>
      </c>
      <c r="F127" s="190">
        <f t="shared" si="20"/>
        <v>1.9897260273972601</v>
      </c>
      <c r="G127" s="189">
        <v>4.4294478527607364</v>
      </c>
      <c r="H127" s="190">
        <f t="shared" si="20"/>
        <v>0.68972182536347626</v>
      </c>
      <c r="I127" s="189">
        <v>4.6111111111111107</v>
      </c>
      <c r="J127" s="190">
        <f t="shared" si="20"/>
        <v>0.18166325835037433</v>
      </c>
      <c r="K127" s="189">
        <v>4.2195121951219514</v>
      </c>
      <c r="L127" s="190">
        <f t="shared" si="21"/>
        <v>-0.3915989159891593</v>
      </c>
      <c r="M127" s="189">
        <v>4.3063063063063067</v>
      </c>
      <c r="N127" s="190">
        <f t="shared" si="19"/>
        <v>8.6794111184355316E-2</v>
      </c>
    </row>
    <row r="128" spans="1:15" x14ac:dyDescent="0.25">
      <c r="A128" s="125"/>
      <c r="B128" s="119" t="s">
        <v>92</v>
      </c>
      <c r="C128" s="189">
        <v>1.8</v>
      </c>
      <c r="D128" s="190">
        <v>-0.38181818181818161</v>
      </c>
      <c r="E128" s="189">
        <v>4.6441717791411046</v>
      </c>
      <c r="F128" s="190">
        <f t="shared" si="20"/>
        <v>2.8441717791411048</v>
      </c>
      <c r="G128" s="189">
        <v>3.862857142857143</v>
      </c>
      <c r="H128" s="190">
        <f t="shared" si="20"/>
        <v>-0.78131463628396158</v>
      </c>
      <c r="I128" s="189">
        <v>3.6555555555555554</v>
      </c>
      <c r="J128" s="190">
        <f t="shared" si="20"/>
        <v>-0.20730158730158754</v>
      </c>
      <c r="K128" s="189">
        <v>4.166666666666667</v>
      </c>
      <c r="L128" s="190">
        <f t="shared" si="21"/>
        <v>0.51111111111111152</v>
      </c>
      <c r="M128" s="189">
        <v>4.6011904761904763</v>
      </c>
      <c r="N128" s="190">
        <f t="shared" si="19"/>
        <v>0.43452380952380931</v>
      </c>
    </row>
    <row r="129" spans="2:15" x14ac:dyDescent="0.25">
      <c r="B129" s="119" t="s">
        <v>94</v>
      </c>
      <c r="C129" s="189">
        <v>2.1458333333333335</v>
      </c>
      <c r="D129" s="190">
        <v>-0.56693262411347511</v>
      </c>
      <c r="E129" s="189">
        <v>3.4688796680497926</v>
      </c>
      <c r="F129" s="190">
        <f t="shared" si="20"/>
        <v>1.3230463347164592</v>
      </c>
      <c r="G129" s="189">
        <v>3.5871212121212119</v>
      </c>
      <c r="H129" s="190">
        <f t="shared" si="20"/>
        <v>0.11824154407141929</v>
      </c>
      <c r="I129" s="189">
        <v>3.0539568345323742</v>
      </c>
      <c r="J129" s="190">
        <f t="shared" si="20"/>
        <v>-0.53316437758883772</v>
      </c>
      <c r="K129" s="189">
        <v>3.359375</v>
      </c>
      <c r="L129" s="190">
        <f t="shared" si="21"/>
        <v>0.30541816546762579</v>
      </c>
      <c r="M129" s="189">
        <v>3.9552845528455283</v>
      </c>
      <c r="N129" s="190">
        <f t="shared" si="19"/>
        <v>0.59590955284552827</v>
      </c>
    </row>
    <row r="130" spans="2:15" x14ac:dyDescent="0.25">
      <c r="B130" s="119" t="s">
        <v>96</v>
      </c>
      <c r="C130" s="189">
        <v>1.8378378378378379</v>
      </c>
      <c r="D130" s="190">
        <v>-1.5261972498814604</v>
      </c>
      <c r="E130" s="189">
        <v>3.9766081871345027</v>
      </c>
      <c r="F130" s="190">
        <f t="shared" si="20"/>
        <v>2.1387703492966645</v>
      </c>
      <c r="G130" s="189">
        <v>3.1287128712871288</v>
      </c>
      <c r="H130" s="190">
        <f t="shared" si="20"/>
        <v>-0.84789531584737388</v>
      </c>
      <c r="I130" s="189">
        <v>3.865203761755486</v>
      </c>
      <c r="J130" s="190">
        <f t="shared" si="20"/>
        <v>0.73649089046835714</v>
      </c>
      <c r="K130" s="189">
        <v>3.3038461538461537</v>
      </c>
      <c r="L130" s="190">
        <f t="shared" si="21"/>
        <v>-0.56135760790933231</v>
      </c>
      <c r="M130" s="189">
        <v>3.227799227799228</v>
      </c>
      <c r="N130" s="190">
        <f t="shared" si="19"/>
        <v>-7.6046926046925645E-2</v>
      </c>
    </row>
    <row r="131" spans="2:15" ht="15.75" x14ac:dyDescent="0.25">
      <c r="B131" s="122" t="s">
        <v>33</v>
      </c>
      <c r="C131" s="191">
        <v>3.8967391304347827</v>
      </c>
      <c r="D131" s="192">
        <v>0.55844916760950403</v>
      </c>
      <c r="E131" s="191">
        <v>3.7937024972855591</v>
      </c>
      <c r="F131" s="192">
        <f t="shared" si="20"/>
        <v>-0.10303663314922362</v>
      </c>
      <c r="G131" s="191">
        <v>3.8489388264669162</v>
      </c>
      <c r="H131" s="192">
        <f t="shared" si="20"/>
        <v>5.5236329181357124E-2</v>
      </c>
      <c r="I131" s="191">
        <v>3.9989266547406084</v>
      </c>
      <c r="J131" s="192">
        <f t="shared" si="20"/>
        <v>0.14998782827369217</v>
      </c>
      <c r="K131" s="191">
        <v>4.0580858085808584</v>
      </c>
      <c r="L131" s="192">
        <f t="shared" si="21"/>
        <v>5.9159153840250056E-2</v>
      </c>
      <c r="M131" s="191">
        <v>3.8157585260682088</v>
      </c>
      <c r="N131" s="192">
        <v>-0.24232728251264968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5.9742388758782203</v>
      </c>
      <c r="D141" s="190">
        <v>-0.5468137557007271</v>
      </c>
      <c r="E141" s="189">
        <v>5.7640449438202248</v>
      </c>
      <c r="F141" s="190">
        <f t="shared" ref="F141:J143" si="22">IFERROR(E141-C141,"-")</f>
        <v>-0.21019393205799553</v>
      </c>
      <c r="G141" s="189">
        <v>5.7216828478964405</v>
      </c>
      <c r="H141" s="190">
        <f t="shared" si="22"/>
        <v>-4.236209592378426E-2</v>
      </c>
      <c r="I141" s="189">
        <v>5.8413043478260871</v>
      </c>
      <c r="J141" s="190">
        <f t="shared" si="22"/>
        <v>0.11962149992964655</v>
      </c>
      <c r="K141" s="189">
        <v>5.5225505443234839</v>
      </c>
      <c r="L141" s="190">
        <f t="shared" ref="L141:L143" si="23">IFERROR(K141-I141,"-")</f>
        <v>-0.31875380350260318</v>
      </c>
      <c r="M141" s="189">
        <v>5.0589353612167303</v>
      </c>
      <c r="N141" s="190">
        <f t="shared" ref="N141:N152" si="24">IFERROR(M141-K141,"-")</f>
        <v>-0.46361518310675365</v>
      </c>
    </row>
    <row r="142" spans="2:15" x14ac:dyDescent="0.25">
      <c r="B142" s="119" t="s">
        <v>76</v>
      </c>
      <c r="C142" s="189">
        <v>5.5458515283842793</v>
      </c>
      <c r="D142" s="190">
        <v>-0.46253421585052124</v>
      </c>
      <c r="E142" s="189">
        <v>6.0217391304347823</v>
      </c>
      <c r="F142" s="190">
        <f t="shared" si="22"/>
        <v>0.47588760205050296</v>
      </c>
      <c r="G142" s="189">
        <v>6.0282051282051281</v>
      </c>
      <c r="H142" s="190">
        <f t="shared" si="22"/>
        <v>6.4659977703458438E-3</v>
      </c>
      <c r="I142" s="189">
        <v>6.4454545454545453</v>
      </c>
      <c r="J142" s="190">
        <f t="shared" si="22"/>
        <v>0.41724941724941722</v>
      </c>
      <c r="K142" s="189">
        <v>5.8026070763500934</v>
      </c>
      <c r="L142" s="190">
        <f t="shared" si="23"/>
        <v>-0.6428474691044519</v>
      </c>
      <c r="M142" s="189">
        <v>6.4574257425742578</v>
      </c>
      <c r="N142" s="190">
        <f t="shared" si="24"/>
        <v>0.6548186662241644</v>
      </c>
    </row>
    <row r="143" spans="2:15" x14ac:dyDescent="0.25">
      <c r="B143" s="119" t="s">
        <v>78</v>
      </c>
      <c r="C143" s="189">
        <v>7.397849462365591</v>
      </c>
      <c r="D143" s="190">
        <v>2.4376583795630431</v>
      </c>
      <c r="E143" s="189">
        <v>4.9820359281437128</v>
      </c>
      <c r="F143" s="190">
        <f t="shared" si="22"/>
        <v>-2.4158135342218783</v>
      </c>
      <c r="G143" s="189">
        <v>5.8561484918793507</v>
      </c>
      <c r="H143" s="190">
        <f t="shared" si="22"/>
        <v>0.87411256373563795</v>
      </c>
      <c r="I143" s="189">
        <v>6.64</v>
      </c>
      <c r="J143" s="190">
        <f t="shared" si="22"/>
        <v>0.78385150812064897</v>
      </c>
      <c r="K143" s="189">
        <v>5.9575221238938054</v>
      </c>
      <c r="L143" s="190">
        <f t="shared" si="23"/>
        <v>-0.68247787610619426</v>
      </c>
      <c r="M143" s="189">
        <v>6.3815028901734108</v>
      </c>
      <c r="N143" s="190">
        <f t="shared" si="24"/>
        <v>0.42398076627960535</v>
      </c>
    </row>
    <row r="144" spans="2:15" x14ac:dyDescent="0.25">
      <c r="B144" s="119" t="s">
        <v>80</v>
      </c>
      <c r="C144" s="189" t="s">
        <v>236</v>
      </c>
      <c r="D144" s="190" t="s">
        <v>236</v>
      </c>
      <c r="E144" s="189">
        <v>6.3734939759036147</v>
      </c>
      <c r="F144" s="190" t="str">
        <f>IFERROR(E144-C144,"-")</f>
        <v>-</v>
      </c>
      <c r="G144" s="189">
        <v>6.5965909090909092</v>
      </c>
      <c r="H144" s="190">
        <f>IFERROR(G144-E144,"-")</f>
        <v>0.22309693318729451</v>
      </c>
      <c r="I144" s="189">
        <v>6.6480446927374306</v>
      </c>
      <c r="J144" s="190">
        <f>IFERROR(I144-G144,"-")</f>
        <v>5.1453783646521423E-2</v>
      </c>
      <c r="K144" s="189">
        <v>6.6465517241379306</v>
      </c>
      <c r="L144" s="190">
        <f>IFERROR(K144-I144,"-")</f>
        <v>-1.4929685994999886E-3</v>
      </c>
      <c r="M144" s="189">
        <v>6.349152542372881</v>
      </c>
      <c r="N144" s="190">
        <f t="shared" si="24"/>
        <v>-0.29739918176504965</v>
      </c>
    </row>
    <row r="145" spans="1:15" x14ac:dyDescent="0.25">
      <c r="B145" s="119" t="s">
        <v>82</v>
      </c>
      <c r="C145" s="189" t="s">
        <v>236</v>
      </c>
      <c r="D145" s="190" t="s">
        <v>236</v>
      </c>
      <c r="E145" s="189">
        <v>4.7459016393442619</v>
      </c>
      <c r="F145" s="190" t="str">
        <f t="shared" ref="F145:J153" si="25">IFERROR(E145-C145,"-")</f>
        <v>-</v>
      </c>
      <c r="G145" s="189">
        <v>7.4578947368421051</v>
      </c>
      <c r="H145" s="190">
        <f t="shared" si="25"/>
        <v>2.7119930974978432</v>
      </c>
      <c r="I145" s="189">
        <v>6.7712765957446805</v>
      </c>
      <c r="J145" s="190">
        <f t="shared" si="25"/>
        <v>-0.68661814109742458</v>
      </c>
      <c r="K145" s="189">
        <v>6.5785123966942152</v>
      </c>
      <c r="L145" s="190">
        <f t="shared" ref="L145:L153" si="26">IFERROR(K145-I145,"-")</f>
        <v>-0.19276419905046538</v>
      </c>
      <c r="M145" s="189">
        <v>6.7061611374407581</v>
      </c>
      <c r="N145" s="190">
        <f t="shared" si="24"/>
        <v>0.12764874074654298</v>
      </c>
    </row>
    <row r="146" spans="1:15" x14ac:dyDescent="0.25">
      <c r="B146" s="119" t="s">
        <v>84</v>
      </c>
      <c r="C146" s="189" t="s">
        <v>236</v>
      </c>
      <c r="D146" s="190" t="s">
        <v>236</v>
      </c>
      <c r="E146" s="189">
        <v>8.3490566037735849</v>
      </c>
      <c r="F146" s="190" t="str">
        <f t="shared" si="25"/>
        <v>-</v>
      </c>
      <c r="G146" s="189">
        <v>5.2280701754385968</v>
      </c>
      <c r="H146" s="190">
        <f t="shared" si="25"/>
        <v>-3.1209864283349882</v>
      </c>
      <c r="I146" s="189">
        <v>6.4921875</v>
      </c>
      <c r="J146" s="190">
        <f t="shared" si="25"/>
        <v>1.2641173245614032</v>
      </c>
      <c r="K146" s="189">
        <v>6.5649350649350646</v>
      </c>
      <c r="L146" s="190">
        <f t="shared" si="26"/>
        <v>7.2747564935064624E-2</v>
      </c>
      <c r="M146" s="189">
        <v>8.247863247863247</v>
      </c>
      <c r="N146" s="190">
        <f t="shared" si="24"/>
        <v>1.6829281829281824</v>
      </c>
    </row>
    <row r="147" spans="1:15" x14ac:dyDescent="0.25">
      <c r="B147" s="119" t="s">
        <v>86</v>
      </c>
      <c r="C147" s="189" t="s">
        <v>236</v>
      </c>
      <c r="D147" s="190" t="s">
        <v>236</v>
      </c>
      <c r="E147" s="189">
        <v>7.1333333333333337</v>
      </c>
      <c r="F147" s="190" t="str">
        <f t="shared" si="25"/>
        <v>-</v>
      </c>
      <c r="G147" s="189">
        <v>6.9485294117647056</v>
      </c>
      <c r="H147" s="190">
        <f t="shared" si="25"/>
        <v>-0.18480392156862813</v>
      </c>
      <c r="I147" s="189">
        <v>3.9537037037037037</v>
      </c>
      <c r="J147" s="190">
        <f t="shared" si="25"/>
        <v>-2.9948257080610019</v>
      </c>
      <c r="K147" s="189">
        <v>3.661290322580645</v>
      </c>
      <c r="L147" s="190">
        <f t="shared" si="26"/>
        <v>-0.2924133811230587</v>
      </c>
      <c r="M147" s="189">
        <v>3.1451612903225805</v>
      </c>
      <c r="N147" s="190">
        <f t="shared" si="24"/>
        <v>-0.5161290322580645</v>
      </c>
    </row>
    <row r="148" spans="1:15" x14ac:dyDescent="0.25">
      <c r="B148" s="119" t="s">
        <v>88</v>
      </c>
      <c r="C148" s="189">
        <v>3.5697674418604652</v>
      </c>
      <c r="D148" s="190">
        <v>-0.35166112956810602</v>
      </c>
      <c r="E148" s="189">
        <v>6.527093596059113</v>
      </c>
      <c r="F148" s="190">
        <f t="shared" si="25"/>
        <v>2.9573261541986477</v>
      </c>
      <c r="G148" s="189">
        <v>5.5595854922279795</v>
      </c>
      <c r="H148" s="190">
        <f t="shared" si="25"/>
        <v>-0.9675081038311335</v>
      </c>
      <c r="I148" s="189">
        <v>5.2212765957446807</v>
      </c>
      <c r="J148" s="190">
        <f t="shared" si="25"/>
        <v>-0.33830889648329876</v>
      </c>
      <c r="K148" s="189">
        <v>6.5260115606936413</v>
      </c>
      <c r="L148" s="190">
        <f t="shared" si="26"/>
        <v>1.3047349649489606</v>
      </c>
      <c r="M148" s="189">
        <v>5.4790419161676649</v>
      </c>
      <c r="N148" s="190">
        <f t="shared" si="24"/>
        <v>-1.0469696445259764</v>
      </c>
    </row>
    <row r="149" spans="1:15" x14ac:dyDescent="0.25">
      <c r="B149" s="119" t="s">
        <v>90</v>
      </c>
      <c r="C149" s="189">
        <v>1.7142857142857142</v>
      </c>
      <c r="D149" s="190">
        <v>-1.5929768555466881</v>
      </c>
      <c r="E149" s="189">
        <v>6.3711340206185563</v>
      </c>
      <c r="F149" s="190">
        <f t="shared" si="25"/>
        <v>4.6568483063328419</v>
      </c>
      <c r="G149" s="189">
        <v>6.1875</v>
      </c>
      <c r="H149" s="190">
        <f t="shared" si="25"/>
        <v>-0.18363402061855627</v>
      </c>
      <c r="I149" s="189">
        <v>5.801801801801802</v>
      </c>
      <c r="J149" s="190">
        <f t="shared" si="25"/>
        <v>-0.38569819819819795</v>
      </c>
      <c r="K149" s="189">
        <v>5.8526785714285712</v>
      </c>
      <c r="L149" s="190">
        <f t="shared" si="26"/>
        <v>5.0876769626769125E-2</v>
      </c>
      <c r="M149" s="189">
        <v>5.6280193236714977</v>
      </c>
      <c r="N149" s="190">
        <f t="shared" si="24"/>
        <v>-0.22465924775707347</v>
      </c>
    </row>
    <row r="150" spans="1:15" x14ac:dyDescent="0.25">
      <c r="A150" s="125"/>
      <c r="B150" s="119" t="s">
        <v>92</v>
      </c>
      <c r="C150" s="189">
        <v>3.05</v>
      </c>
      <c r="D150" s="190">
        <v>-1.1842569269521412</v>
      </c>
      <c r="E150" s="189">
        <v>8.5621890547263675</v>
      </c>
      <c r="F150" s="190">
        <f t="shared" si="25"/>
        <v>5.5121890547263677</v>
      </c>
      <c r="G150" s="189">
        <v>6.6477987421383649</v>
      </c>
      <c r="H150" s="190">
        <f t="shared" si="25"/>
        <v>-1.9143903125880026</v>
      </c>
      <c r="I150" s="189">
        <v>5.7828947368421053</v>
      </c>
      <c r="J150" s="190">
        <f t="shared" si="25"/>
        <v>-0.86490400529625955</v>
      </c>
      <c r="K150" s="189">
        <v>5.9803278688524593</v>
      </c>
      <c r="L150" s="190">
        <f t="shared" si="26"/>
        <v>0.19743313201035395</v>
      </c>
      <c r="M150" s="189">
        <v>5.8192771084337354</v>
      </c>
      <c r="N150" s="190">
        <f t="shared" si="24"/>
        <v>-0.1610507604187239</v>
      </c>
    </row>
    <row r="151" spans="1:15" x14ac:dyDescent="0.25">
      <c r="B151" s="119" t="s">
        <v>94</v>
      </c>
      <c r="C151" s="189">
        <v>2.0388349514563107</v>
      </c>
      <c r="D151" s="190">
        <v>-3.9387769888421964</v>
      </c>
      <c r="E151" s="189">
        <v>5.795309168443497</v>
      </c>
      <c r="F151" s="190">
        <f t="shared" si="25"/>
        <v>3.7564742169871863</v>
      </c>
      <c r="G151" s="189">
        <v>5.9533169533169534</v>
      </c>
      <c r="H151" s="190">
        <f t="shared" si="25"/>
        <v>0.15800778487345646</v>
      </c>
      <c r="I151" s="189">
        <v>5.8276553106212425</v>
      </c>
      <c r="J151" s="190">
        <f t="shared" si="25"/>
        <v>-0.1256616426957109</v>
      </c>
      <c r="K151" s="189">
        <v>6.3442265795206971</v>
      </c>
      <c r="L151" s="190">
        <f t="shared" si="26"/>
        <v>0.51657126889945459</v>
      </c>
      <c r="M151" s="189">
        <v>6.0479704797047971</v>
      </c>
      <c r="N151" s="190">
        <f t="shared" si="24"/>
        <v>-0.29625609981590006</v>
      </c>
    </row>
    <row r="152" spans="1:15" x14ac:dyDescent="0.25">
      <c r="B152" s="119" t="s">
        <v>96</v>
      </c>
      <c r="C152" s="189">
        <v>2.2873563218390807</v>
      </c>
      <c r="D152" s="190">
        <v>-3.6677887968944285</v>
      </c>
      <c r="E152" s="189">
        <v>5.5287356321839081</v>
      </c>
      <c r="F152" s="190">
        <f t="shared" si="25"/>
        <v>3.2413793103448274</v>
      </c>
      <c r="G152" s="189">
        <v>5.0775623268698062</v>
      </c>
      <c r="H152" s="190">
        <f t="shared" si="25"/>
        <v>-0.45117330531410182</v>
      </c>
      <c r="I152" s="189">
        <v>4.8246445497630335</v>
      </c>
      <c r="J152" s="190">
        <f t="shared" si="25"/>
        <v>-0.25291777710677277</v>
      </c>
      <c r="K152" s="189">
        <v>5.3826086956521735</v>
      </c>
      <c r="L152" s="190">
        <f t="shared" si="26"/>
        <v>0.55796414588914001</v>
      </c>
      <c r="M152" s="189">
        <v>6.409326424870466</v>
      </c>
      <c r="N152" s="190">
        <f t="shared" si="24"/>
        <v>1.0267177292182925</v>
      </c>
    </row>
    <row r="153" spans="1:15" ht="15.75" x14ac:dyDescent="0.25">
      <c r="B153" s="122" t="s">
        <v>33</v>
      </c>
      <c r="C153" s="191">
        <v>5.0459149223497635</v>
      </c>
      <c r="D153" s="192">
        <v>-0.42553194064639488</v>
      </c>
      <c r="E153" s="191">
        <v>6.4271398747390398</v>
      </c>
      <c r="F153" s="192">
        <f t="shared" si="25"/>
        <v>1.3812249523892763</v>
      </c>
      <c r="G153" s="191">
        <v>6.0453762205628951</v>
      </c>
      <c r="H153" s="192">
        <f t="shared" si="25"/>
        <v>-0.38176365417614466</v>
      </c>
      <c r="I153" s="191">
        <v>5.9357629785002626</v>
      </c>
      <c r="J153" s="192">
        <f t="shared" si="25"/>
        <v>-0.10961324206263257</v>
      </c>
      <c r="K153" s="191">
        <v>5.917572035899858</v>
      </c>
      <c r="L153" s="192">
        <f t="shared" si="26"/>
        <v>-1.8190942600404547E-2</v>
      </c>
      <c r="M153" s="191">
        <v>6.013991350801323</v>
      </c>
      <c r="N153" s="192">
        <v>9.6419314901464936E-2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2.3308641975308642</v>
      </c>
      <c r="D163" s="190">
        <v>0.37964468533574225</v>
      </c>
      <c r="E163" s="189">
        <v>1.7464788732394365</v>
      </c>
      <c r="F163" s="190">
        <f t="shared" ref="F163:J165" si="27">IFERROR(E163-C163,"-")</f>
        <v>-0.58438532429142764</v>
      </c>
      <c r="G163" s="189">
        <v>2.3723076923076922</v>
      </c>
      <c r="H163" s="190">
        <f t="shared" si="27"/>
        <v>0.62582881906825572</v>
      </c>
      <c r="I163" s="189">
        <v>2.0614754098360657</v>
      </c>
      <c r="J163" s="190">
        <f t="shared" si="27"/>
        <v>-0.31083228247162653</v>
      </c>
      <c r="K163" s="189">
        <v>2.5740259740259739</v>
      </c>
      <c r="L163" s="190">
        <f t="shared" ref="L163:L165" si="28">IFERROR(K163-I163,"-")</f>
        <v>0.51255056418990819</v>
      </c>
      <c r="M163" s="189">
        <v>2.6155778894472363</v>
      </c>
      <c r="N163" s="190">
        <f t="shared" ref="N163:N174" si="29">IFERROR(M163-K163,"-")</f>
        <v>4.1551915421262464E-2</v>
      </c>
    </row>
    <row r="164" spans="2:14" x14ac:dyDescent="0.25">
      <c r="B164" s="119" t="s">
        <v>76</v>
      </c>
      <c r="C164" s="189">
        <v>2.4140000000000001</v>
      </c>
      <c r="D164" s="190">
        <v>-0.43284684684684649</v>
      </c>
      <c r="E164" s="189">
        <v>2.0147601476014758</v>
      </c>
      <c r="F164" s="190">
        <f t="shared" si="27"/>
        <v>-0.39923985239852433</v>
      </c>
      <c r="G164" s="189">
        <v>2.2242268041237114</v>
      </c>
      <c r="H164" s="190">
        <f t="shared" si="27"/>
        <v>0.20946665652223562</v>
      </c>
      <c r="I164" s="189">
        <v>2.5348258706467663</v>
      </c>
      <c r="J164" s="190">
        <f t="shared" si="27"/>
        <v>0.31059906652305491</v>
      </c>
      <c r="K164" s="189">
        <v>2.6754385964912282</v>
      </c>
      <c r="L164" s="190">
        <f t="shared" si="28"/>
        <v>0.14061272584446183</v>
      </c>
      <c r="M164" s="189">
        <v>2.4320388349514563</v>
      </c>
      <c r="N164" s="190">
        <f t="shared" si="29"/>
        <v>-0.24339976153977183</v>
      </c>
    </row>
    <row r="165" spans="2:14" x14ac:dyDescent="0.25">
      <c r="B165" s="119" t="s">
        <v>78</v>
      </c>
      <c r="C165" s="189">
        <v>1.97265625</v>
      </c>
      <c r="D165" s="190">
        <v>-0.37869510135135132</v>
      </c>
      <c r="E165" s="189">
        <v>1.8691796008869179</v>
      </c>
      <c r="F165" s="190">
        <f t="shared" si="27"/>
        <v>-0.10347664911308208</v>
      </c>
      <c r="G165" s="189">
        <v>2.4673629242819843</v>
      </c>
      <c r="H165" s="190">
        <f t="shared" si="27"/>
        <v>0.59818332339506641</v>
      </c>
      <c r="I165" s="189">
        <v>2.4316239316239314</v>
      </c>
      <c r="J165" s="190">
        <f t="shared" si="27"/>
        <v>-3.5738992658052915E-2</v>
      </c>
      <c r="K165" s="189">
        <v>2.6632653061224492</v>
      </c>
      <c r="L165" s="190">
        <f t="shared" si="28"/>
        <v>0.23164137449851774</v>
      </c>
      <c r="M165" s="189">
        <v>2.4990138067061145</v>
      </c>
      <c r="N165" s="190">
        <f t="shared" si="29"/>
        <v>-0.16425149941633466</v>
      </c>
    </row>
    <row r="166" spans="2:14" x14ac:dyDescent="0.25">
      <c r="B166" s="119" t="s">
        <v>80</v>
      </c>
      <c r="C166" s="189" t="s">
        <v>236</v>
      </c>
      <c r="D166" s="190" t="s">
        <v>236</v>
      </c>
      <c r="E166" s="189">
        <v>1.9146005509641872</v>
      </c>
      <c r="F166" s="190" t="str">
        <f>IFERROR(E166-C166,"-")</f>
        <v>-</v>
      </c>
      <c r="G166" s="189">
        <v>2.6418439716312059</v>
      </c>
      <c r="H166" s="190">
        <f>IFERROR(G166-E166,"-")</f>
        <v>0.72724342066701864</v>
      </c>
      <c r="I166" s="189">
        <v>2.1666666666666665</v>
      </c>
      <c r="J166" s="190">
        <f>IFERROR(I166-G166,"-")</f>
        <v>-0.47517730496453936</v>
      </c>
      <c r="K166" s="189">
        <v>2.4542772861356932</v>
      </c>
      <c r="L166" s="190">
        <f>IFERROR(K166-I166,"-")</f>
        <v>0.28761061946902666</v>
      </c>
      <c r="M166" s="189">
        <v>2.3902439024390243</v>
      </c>
      <c r="N166" s="190">
        <f t="shared" si="29"/>
        <v>-6.4033383696668889E-2</v>
      </c>
    </row>
    <row r="167" spans="2:14" x14ac:dyDescent="0.25">
      <c r="B167" s="119" t="s">
        <v>82</v>
      </c>
      <c r="C167" s="189" t="s">
        <v>236</v>
      </c>
      <c r="D167" s="190" t="s">
        <v>236</v>
      </c>
      <c r="E167" s="189">
        <v>1.8443877551020409</v>
      </c>
      <c r="F167" s="190" t="str">
        <f t="shared" ref="F167:J175" si="30">IFERROR(E167-C167,"-")</f>
        <v>-</v>
      </c>
      <c r="G167" s="189">
        <v>2.0501792114695339</v>
      </c>
      <c r="H167" s="190">
        <f t="shared" si="30"/>
        <v>0.20579145636749296</v>
      </c>
      <c r="I167" s="189">
        <v>2.3689320388349513</v>
      </c>
      <c r="J167" s="190">
        <f t="shared" si="30"/>
        <v>0.31875282736541743</v>
      </c>
      <c r="K167" s="189">
        <v>2.9319727891156462</v>
      </c>
      <c r="L167" s="190">
        <f t="shared" ref="L167:L175" si="31">IFERROR(K167-I167,"-")</f>
        <v>0.56304075028069489</v>
      </c>
      <c r="M167" s="189">
        <v>2.7326388888888888</v>
      </c>
      <c r="N167" s="190">
        <f t="shared" si="29"/>
        <v>-0.19933390022675734</v>
      </c>
    </row>
    <row r="168" spans="2:14" x14ac:dyDescent="0.25">
      <c r="B168" s="119" t="s">
        <v>84</v>
      </c>
      <c r="C168" s="189" t="s">
        <v>236</v>
      </c>
      <c r="D168" s="190" t="s">
        <v>236</v>
      </c>
      <c r="E168" s="189">
        <v>2.2037037037037037</v>
      </c>
      <c r="F168" s="190" t="str">
        <f t="shared" si="30"/>
        <v>-</v>
      </c>
      <c r="G168" s="189">
        <v>2.278688524590164</v>
      </c>
      <c r="H168" s="190">
        <f t="shared" si="30"/>
        <v>7.4984820886460302E-2</v>
      </c>
      <c r="I168" s="189">
        <v>2.4933333333333332</v>
      </c>
      <c r="J168" s="190">
        <f t="shared" si="30"/>
        <v>0.21464480874316916</v>
      </c>
      <c r="K168" s="189">
        <v>3.6101694915254239</v>
      </c>
      <c r="L168" s="190">
        <f t="shared" si="31"/>
        <v>1.1168361581920907</v>
      </c>
      <c r="M168" s="189">
        <v>2.8768115942028984</v>
      </c>
      <c r="N168" s="190">
        <f t="shared" si="29"/>
        <v>-0.73335789732252543</v>
      </c>
    </row>
    <row r="169" spans="2:14" x14ac:dyDescent="0.25">
      <c r="B169" s="119" t="s">
        <v>86</v>
      </c>
      <c r="C169" s="189" t="s">
        <v>236</v>
      </c>
      <c r="D169" s="190" t="s">
        <v>236</v>
      </c>
      <c r="E169" s="189">
        <v>1.9858490566037736</v>
      </c>
      <c r="F169" s="190" t="str">
        <f t="shared" si="30"/>
        <v>-</v>
      </c>
      <c r="G169" s="189">
        <v>2.9</v>
      </c>
      <c r="H169" s="190">
        <f t="shared" si="30"/>
        <v>0.91415094339622627</v>
      </c>
      <c r="I169" s="189">
        <v>2.0376344086021505</v>
      </c>
      <c r="J169" s="190">
        <f t="shared" si="30"/>
        <v>-0.86236559139784941</v>
      </c>
      <c r="K169" s="189">
        <v>3.2391304347826089</v>
      </c>
      <c r="L169" s="190">
        <f t="shared" si="31"/>
        <v>1.2014960261804584</v>
      </c>
      <c r="M169" s="189">
        <v>2.8321678321678321</v>
      </c>
      <c r="N169" s="190">
        <f t="shared" si="29"/>
        <v>-0.40696260261477679</v>
      </c>
    </row>
    <row r="170" spans="2:14" x14ac:dyDescent="0.25">
      <c r="B170" s="119" t="s">
        <v>88</v>
      </c>
      <c r="C170" s="189">
        <v>3.2</v>
      </c>
      <c r="D170" s="190">
        <v>1.2973684210526317</v>
      </c>
      <c r="E170" s="189">
        <v>2.2243436754176611</v>
      </c>
      <c r="F170" s="190">
        <f t="shared" si="30"/>
        <v>-0.97565632458233909</v>
      </c>
      <c r="G170" s="189">
        <v>2.0975609756097562</v>
      </c>
      <c r="H170" s="190">
        <f t="shared" si="30"/>
        <v>-0.12678269980790491</v>
      </c>
      <c r="I170" s="189">
        <v>2.2378048780487805</v>
      </c>
      <c r="J170" s="190">
        <f t="shared" si="30"/>
        <v>0.14024390243902429</v>
      </c>
      <c r="K170" s="189">
        <v>2.9610778443113772</v>
      </c>
      <c r="L170" s="190">
        <f t="shared" si="31"/>
        <v>0.72327296626259674</v>
      </c>
      <c r="M170" s="189">
        <v>2.98</v>
      </c>
      <c r="N170" s="190">
        <f t="shared" si="29"/>
        <v>1.8922155688622766E-2</v>
      </c>
    </row>
    <row r="171" spans="2:14" x14ac:dyDescent="0.25">
      <c r="B171" s="119" t="s">
        <v>90</v>
      </c>
      <c r="C171" s="189">
        <v>2.1666666666666665</v>
      </c>
      <c r="D171" s="190">
        <v>-0.22195892575039489</v>
      </c>
      <c r="E171" s="189">
        <v>1.9833333333333334</v>
      </c>
      <c r="F171" s="190">
        <f t="shared" si="30"/>
        <v>-0.18333333333333313</v>
      </c>
      <c r="G171" s="189">
        <v>2.5324675324675323</v>
      </c>
      <c r="H171" s="190">
        <f t="shared" si="30"/>
        <v>0.54913419913419892</v>
      </c>
      <c r="I171" s="189">
        <v>2.3365384615384617</v>
      </c>
      <c r="J171" s="190">
        <f t="shared" si="30"/>
        <v>-0.19592907092907064</v>
      </c>
      <c r="K171" s="189">
        <v>2.7697368421052633</v>
      </c>
      <c r="L171" s="190">
        <f t="shared" si="31"/>
        <v>0.4331983805668016</v>
      </c>
      <c r="M171" s="189">
        <v>2.9901960784313726</v>
      </c>
      <c r="N171" s="190">
        <f t="shared" si="29"/>
        <v>0.22045923632610931</v>
      </c>
    </row>
    <row r="172" spans="2:14" x14ac:dyDescent="0.25">
      <c r="B172" s="119" t="s">
        <v>92</v>
      </c>
      <c r="C172" s="189">
        <v>1.7272727272727273</v>
      </c>
      <c r="D172" s="190">
        <v>-0.21193699917104181</v>
      </c>
      <c r="E172" s="189">
        <v>1.9558823529411764</v>
      </c>
      <c r="F172" s="190">
        <f t="shared" si="30"/>
        <v>0.22860962566844911</v>
      </c>
      <c r="G172" s="189">
        <v>2.1704035874439462</v>
      </c>
      <c r="H172" s="190">
        <f t="shared" si="30"/>
        <v>0.21452123450276983</v>
      </c>
      <c r="I172" s="189">
        <v>1.9482758620689655</v>
      </c>
      <c r="J172" s="190">
        <f t="shared" si="30"/>
        <v>-0.22212772537498071</v>
      </c>
      <c r="K172" s="189">
        <v>2.174825174825175</v>
      </c>
      <c r="L172" s="190">
        <f t="shared" si="31"/>
        <v>0.22654931275620949</v>
      </c>
      <c r="M172" s="189">
        <v>2.3535353535353534</v>
      </c>
      <c r="N172" s="190">
        <f t="shared" si="29"/>
        <v>0.17871017871017836</v>
      </c>
    </row>
    <row r="173" spans="2:14" x14ac:dyDescent="0.25">
      <c r="B173" s="119" t="s">
        <v>94</v>
      </c>
      <c r="C173" s="189">
        <v>2.9183673469387754</v>
      </c>
      <c r="D173" s="190">
        <v>0.99508692365835216</v>
      </c>
      <c r="E173" s="189">
        <v>2.2709677419354839</v>
      </c>
      <c r="F173" s="190">
        <f t="shared" si="30"/>
        <v>-0.64739960500329152</v>
      </c>
      <c r="G173" s="189">
        <v>2.3391003460207611</v>
      </c>
      <c r="H173" s="190">
        <f t="shared" si="30"/>
        <v>6.8132604085277215E-2</v>
      </c>
      <c r="I173" s="189">
        <v>2.5221238938053099</v>
      </c>
      <c r="J173" s="190">
        <f t="shared" si="30"/>
        <v>0.18302354778454877</v>
      </c>
      <c r="K173" s="189">
        <v>2.103542234332425</v>
      </c>
      <c r="L173" s="190">
        <f t="shared" si="31"/>
        <v>-0.41858165947288484</v>
      </c>
      <c r="M173" s="189">
        <v>2.4970059880239521</v>
      </c>
      <c r="N173" s="190">
        <f t="shared" si="29"/>
        <v>0.39346375369152709</v>
      </c>
    </row>
    <row r="174" spans="2:14" x14ac:dyDescent="0.25">
      <c r="B174" s="119" t="s">
        <v>96</v>
      </c>
      <c r="C174" s="189">
        <v>2.2029702970297032</v>
      </c>
      <c r="D174" s="190">
        <v>-0.26744390415372887</v>
      </c>
      <c r="E174" s="189">
        <v>2.1950549450549453</v>
      </c>
      <c r="F174" s="190">
        <f t="shared" si="30"/>
        <v>-7.9153519747579004E-3</v>
      </c>
      <c r="G174" s="189">
        <v>2.0084033613445378</v>
      </c>
      <c r="H174" s="190">
        <f t="shared" si="30"/>
        <v>-0.18665158371040746</v>
      </c>
      <c r="I174" s="189">
        <v>2.2335526315789473</v>
      </c>
      <c r="J174" s="190">
        <f t="shared" si="30"/>
        <v>0.22514927023440956</v>
      </c>
      <c r="K174" s="189">
        <v>2.5499999999999998</v>
      </c>
      <c r="L174" s="190">
        <f t="shared" si="31"/>
        <v>0.31644736842105248</v>
      </c>
      <c r="M174" s="189">
        <v>2.6647230320699706</v>
      </c>
      <c r="N174" s="190">
        <f t="shared" si="29"/>
        <v>0.11472303206997081</v>
      </c>
    </row>
    <row r="175" spans="2:14" ht="15.75" x14ac:dyDescent="0.25">
      <c r="B175" s="122" t="s">
        <v>33</v>
      </c>
      <c r="C175" s="191">
        <v>2.3596757852076999</v>
      </c>
      <c r="D175" s="192">
        <v>0.11343811006499127</v>
      </c>
      <c r="E175" s="191">
        <v>2.0186388025981361</v>
      </c>
      <c r="F175" s="192">
        <f t="shared" si="30"/>
        <v>-0.34103698260956383</v>
      </c>
      <c r="G175" s="191">
        <v>2.3097889800703402</v>
      </c>
      <c r="H175" s="192">
        <f t="shared" si="30"/>
        <v>0.29115017747220406</v>
      </c>
      <c r="I175" s="191">
        <v>2.2913770913770914</v>
      </c>
      <c r="J175" s="192">
        <f t="shared" si="30"/>
        <v>-1.8411888693248724E-2</v>
      </c>
      <c r="K175" s="191">
        <v>2.6458616010854819</v>
      </c>
      <c r="L175" s="192">
        <f t="shared" si="31"/>
        <v>0.35448450970839041</v>
      </c>
      <c r="M175" s="191">
        <v>2.616860308024858</v>
      </c>
      <c r="N175" s="192">
        <v>-2.9001293060623823E-2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2.408450704225352</v>
      </c>
      <c r="D185" s="190">
        <v>-0.17263037685572913</v>
      </c>
      <c r="E185" s="189">
        <v>3.375</v>
      </c>
      <c r="F185" s="190">
        <f t="shared" ref="F185:J187" si="32">IFERROR(E185-C185,"-")</f>
        <v>0.96654929577464799</v>
      </c>
      <c r="G185" s="189">
        <v>2.6404494382022472</v>
      </c>
      <c r="H185" s="190">
        <f t="shared" si="32"/>
        <v>-0.7345505617977528</v>
      </c>
      <c r="I185" s="189">
        <v>2.5185185185185186</v>
      </c>
      <c r="J185" s="190">
        <f t="shared" si="32"/>
        <v>-0.1219309196837286</v>
      </c>
      <c r="K185" s="189">
        <v>2.2865497076023393</v>
      </c>
      <c r="L185" s="190">
        <f t="shared" ref="L185:L187" si="33">IFERROR(K185-I185,"-")</f>
        <v>-0.23196881091617927</v>
      </c>
      <c r="M185" s="189">
        <v>2.7923076923076922</v>
      </c>
      <c r="N185" s="190">
        <f t="shared" ref="N185:N196" si="34">IFERROR(M185-K185,"-")</f>
        <v>0.50575798470535283</v>
      </c>
    </row>
    <row r="186" spans="1:15" x14ac:dyDescent="0.25">
      <c r="B186" s="119" t="s">
        <v>76</v>
      </c>
      <c r="C186" s="189">
        <v>2.7586206896551726</v>
      </c>
      <c r="D186" s="190">
        <v>-0.2413793103448274</v>
      </c>
      <c r="E186" s="189">
        <v>4</v>
      </c>
      <c r="F186" s="190">
        <f t="shared" si="32"/>
        <v>1.2413793103448274</v>
      </c>
      <c r="G186" s="189">
        <v>2.925925925925926</v>
      </c>
      <c r="H186" s="190">
        <f t="shared" si="32"/>
        <v>-1.074074074074074</v>
      </c>
      <c r="I186" s="189">
        <v>3</v>
      </c>
      <c r="J186" s="190">
        <f t="shared" si="32"/>
        <v>7.4074074074073959E-2</v>
      </c>
      <c r="K186" s="189">
        <v>3.2736842105263158</v>
      </c>
      <c r="L186" s="190">
        <f t="shared" si="33"/>
        <v>0.27368421052631575</v>
      </c>
      <c r="M186" s="189">
        <v>3.6956521739130435</v>
      </c>
      <c r="N186" s="190">
        <f t="shared" si="34"/>
        <v>0.42196796338672771</v>
      </c>
    </row>
    <row r="187" spans="1:15" x14ac:dyDescent="0.25">
      <c r="B187" s="119" t="s">
        <v>78</v>
      </c>
      <c r="C187" s="189">
        <v>1.34375</v>
      </c>
      <c r="D187" s="190">
        <v>-2.4923155737704916</v>
      </c>
      <c r="E187" s="189">
        <v>4.083333333333333</v>
      </c>
      <c r="F187" s="190">
        <f t="shared" si="32"/>
        <v>2.739583333333333</v>
      </c>
      <c r="G187" s="189">
        <v>3.3624999999999998</v>
      </c>
      <c r="H187" s="190">
        <f t="shared" si="32"/>
        <v>-0.72083333333333321</v>
      </c>
      <c r="I187" s="189">
        <v>4.253521126760563</v>
      </c>
      <c r="J187" s="190">
        <f t="shared" si="32"/>
        <v>0.89102112676056322</v>
      </c>
      <c r="K187" s="189">
        <v>3.043010752688172</v>
      </c>
      <c r="L187" s="190">
        <f t="shared" si="33"/>
        <v>-1.210510374072391</v>
      </c>
      <c r="M187" s="189">
        <v>3</v>
      </c>
      <c r="N187" s="190">
        <f t="shared" si="34"/>
        <v>-4.3010752688172005E-2</v>
      </c>
    </row>
    <row r="188" spans="1:15" x14ac:dyDescent="0.25">
      <c r="B188" s="119" t="s">
        <v>80</v>
      </c>
      <c r="C188" s="189" t="s">
        <v>236</v>
      </c>
      <c r="D188" s="190" t="s">
        <v>236</v>
      </c>
      <c r="E188" s="189">
        <v>2.0857142857142859</v>
      </c>
      <c r="F188" s="190" t="str">
        <f>IFERROR(E188-C188,"-")</f>
        <v>-</v>
      </c>
      <c r="G188" s="189">
        <v>2.6166666666666667</v>
      </c>
      <c r="H188" s="190">
        <f>IFERROR(G188-E188,"-")</f>
        <v>0.53095238095238084</v>
      </c>
      <c r="I188" s="189">
        <v>2.5909090909090908</v>
      </c>
      <c r="J188" s="190">
        <f>IFERROR(I188-G188,"-")</f>
        <v>-2.5757575757575868E-2</v>
      </c>
      <c r="K188" s="189">
        <v>2.6896551724137931</v>
      </c>
      <c r="L188" s="190">
        <f>IFERROR(K188-I188,"-")</f>
        <v>9.8746081504702321E-2</v>
      </c>
      <c r="M188" s="189">
        <v>3.3297872340425534</v>
      </c>
      <c r="N188" s="190">
        <f t="shared" si="34"/>
        <v>0.64013206162876024</v>
      </c>
    </row>
    <row r="189" spans="1:15" x14ac:dyDescent="0.25">
      <c r="B189" s="119" t="s">
        <v>82</v>
      </c>
      <c r="C189" s="189" t="s">
        <v>236</v>
      </c>
      <c r="D189" s="190" t="s">
        <v>236</v>
      </c>
      <c r="E189" s="189">
        <v>1.5454545454545454</v>
      </c>
      <c r="F189" s="190" t="str">
        <f t="shared" ref="F189:J197" si="35">IFERROR(E189-C189,"-")</f>
        <v>-</v>
      </c>
      <c r="G189" s="189">
        <v>3.25</v>
      </c>
      <c r="H189" s="190">
        <f t="shared" si="35"/>
        <v>1.7045454545454546</v>
      </c>
      <c r="I189" s="189">
        <v>2.59375</v>
      </c>
      <c r="J189" s="190">
        <f t="shared" si="35"/>
        <v>-0.65625</v>
      </c>
      <c r="K189" s="189">
        <v>1.346938775510204</v>
      </c>
      <c r="L189" s="190">
        <f t="shared" ref="L189:L197" si="36">IFERROR(K189-I189,"-")</f>
        <v>-1.246811224489796</v>
      </c>
      <c r="M189" s="189">
        <v>4</v>
      </c>
      <c r="N189" s="190">
        <f t="shared" si="34"/>
        <v>2.6530612244897958</v>
      </c>
    </row>
    <row r="190" spans="1:15" x14ac:dyDescent="0.25">
      <c r="B190" s="119" t="s">
        <v>123</v>
      </c>
      <c r="C190" s="189" t="s">
        <v>236</v>
      </c>
      <c r="D190" s="190" t="s">
        <v>236</v>
      </c>
      <c r="E190" s="189">
        <v>3.36</v>
      </c>
      <c r="F190" s="190" t="str">
        <f t="shared" si="35"/>
        <v>-</v>
      </c>
      <c r="G190" s="189">
        <v>2.2580645161290325</v>
      </c>
      <c r="H190" s="190">
        <f t="shared" si="35"/>
        <v>-1.1019354838709674</v>
      </c>
      <c r="I190" s="189">
        <v>2.28125</v>
      </c>
      <c r="J190" s="190">
        <f t="shared" si="35"/>
        <v>2.3185483870967527E-2</v>
      </c>
      <c r="K190" s="189">
        <v>2.8947368421052633</v>
      </c>
      <c r="L190" s="190">
        <f t="shared" si="36"/>
        <v>0.61348684210526327</v>
      </c>
      <c r="M190" s="189">
        <v>5.833333333333333</v>
      </c>
      <c r="N190" s="190">
        <f t="shared" si="34"/>
        <v>2.9385964912280698</v>
      </c>
    </row>
    <row r="191" spans="1:15" x14ac:dyDescent="0.25">
      <c r="B191" s="119" t="s">
        <v>86</v>
      </c>
      <c r="C191" s="189" t="s">
        <v>236</v>
      </c>
      <c r="D191" s="190" t="s">
        <v>236</v>
      </c>
      <c r="E191" s="189">
        <v>2.5116279069767442</v>
      </c>
      <c r="F191" s="190" t="str">
        <f t="shared" si="35"/>
        <v>-</v>
      </c>
      <c r="G191" s="189">
        <v>3.4262295081967213</v>
      </c>
      <c r="H191" s="190">
        <f t="shared" si="35"/>
        <v>0.91460160121997713</v>
      </c>
      <c r="I191" s="189">
        <v>2.5813953488372094</v>
      </c>
      <c r="J191" s="190">
        <f t="shared" si="35"/>
        <v>-0.84483415935951189</v>
      </c>
      <c r="K191" s="189">
        <v>2.36</v>
      </c>
      <c r="L191" s="190">
        <f t="shared" si="36"/>
        <v>-0.22139534883720957</v>
      </c>
      <c r="M191" s="189">
        <v>4.5641025641025639</v>
      </c>
      <c r="N191" s="190">
        <f t="shared" si="34"/>
        <v>2.204102564102564</v>
      </c>
    </row>
    <row r="192" spans="1:15" x14ac:dyDescent="0.25">
      <c r="B192" s="119" t="s">
        <v>88</v>
      </c>
      <c r="C192" s="189">
        <v>2.6666666666666665</v>
      </c>
      <c r="D192" s="190">
        <v>0.8484848484848484</v>
      </c>
      <c r="E192" s="189">
        <v>1.7179487179487178</v>
      </c>
      <c r="F192" s="190">
        <f t="shared" si="35"/>
        <v>-0.94871794871794868</v>
      </c>
      <c r="G192" s="189">
        <v>2.406779661016949</v>
      </c>
      <c r="H192" s="190">
        <f t="shared" si="35"/>
        <v>0.68883094306823112</v>
      </c>
      <c r="I192" s="189">
        <v>2.3877551020408165</v>
      </c>
      <c r="J192" s="190">
        <f t="shared" si="35"/>
        <v>-1.9024558976132422E-2</v>
      </c>
      <c r="K192" s="189">
        <v>2.3050847457627119</v>
      </c>
      <c r="L192" s="190">
        <f t="shared" si="36"/>
        <v>-8.2670356278104595E-2</v>
      </c>
      <c r="M192" s="189">
        <v>4.243243243243243</v>
      </c>
      <c r="N192" s="190">
        <f t="shared" si="34"/>
        <v>1.938158497480531</v>
      </c>
    </row>
    <row r="193" spans="2:15" x14ac:dyDescent="0.25">
      <c r="B193" s="119" t="s">
        <v>90</v>
      </c>
      <c r="C193" s="189">
        <v>2.15</v>
      </c>
      <c r="D193" s="190">
        <v>0.64999999999999991</v>
      </c>
      <c r="E193" s="189">
        <v>2</v>
      </c>
      <c r="F193" s="190">
        <f t="shared" si="35"/>
        <v>-0.14999999999999991</v>
      </c>
      <c r="G193" s="189">
        <v>3.9</v>
      </c>
      <c r="H193" s="190">
        <f t="shared" si="35"/>
        <v>1.9</v>
      </c>
      <c r="I193" s="189">
        <v>2.9268292682926829</v>
      </c>
      <c r="J193" s="190">
        <f t="shared" si="35"/>
        <v>-0.97317073170731705</v>
      </c>
      <c r="K193" s="189">
        <v>3.8536585365853657</v>
      </c>
      <c r="L193" s="190">
        <f t="shared" si="36"/>
        <v>0.92682926829268286</v>
      </c>
      <c r="M193" s="189">
        <v>3.25</v>
      </c>
      <c r="N193" s="190">
        <f t="shared" si="34"/>
        <v>-0.60365853658536572</v>
      </c>
    </row>
    <row r="194" spans="2:15" x14ac:dyDescent="0.25">
      <c r="B194" s="119" t="s">
        <v>92</v>
      </c>
      <c r="C194" s="189">
        <v>1.8974358974358974</v>
      </c>
      <c r="D194" s="190">
        <v>-0.1766381766381766</v>
      </c>
      <c r="E194" s="189">
        <v>2.7580645161290325</v>
      </c>
      <c r="F194" s="190">
        <f t="shared" si="35"/>
        <v>0.86062861869313512</v>
      </c>
      <c r="G194" s="189">
        <v>2.2432432432432434</v>
      </c>
      <c r="H194" s="190">
        <f t="shared" si="35"/>
        <v>-0.51482127288578905</v>
      </c>
      <c r="I194" s="189">
        <v>2.9</v>
      </c>
      <c r="J194" s="190">
        <f t="shared" si="35"/>
        <v>0.65675675675675649</v>
      </c>
      <c r="K194" s="189">
        <v>2.736842105263158</v>
      </c>
      <c r="L194" s="190">
        <f t="shared" si="36"/>
        <v>-0.16315789473684195</v>
      </c>
      <c r="M194" s="189">
        <v>3.1969696969696968</v>
      </c>
      <c r="N194" s="190">
        <f t="shared" si="34"/>
        <v>0.46012759170653883</v>
      </c>
    </row>
    <row r="195" spans="2:15" x14ac:dyDescent="0.25">
      <c r="B195" s="119" t="s">
        <v>94</v>
      </c>
      <c r="C195" s="189">
        <v>2.4509803921568629</v>
      </c>
      <c r="D195" s="190">
        <v>0.91933482253660981</v>
      </c>
      <c r="E195" s="189">
        <v>3.0673076923076925</v>
      </c>
      <c r="F195" s="190">
        <f t="shared" si="35"/>
        <v>0.61632730015082959</v>
      </c>
      <c r="G195" s="189">
        <v>2.2428571428571429</v>
      </c>
      <c r="H195" s="190">
        <f t="shared" si="35"/>
        <v>-0.82445054945054963</v>
      </c>
      <c r="I195" s="189">
        <v>2.961904761904762</v>
      </c>
      <c r="J195" s="190">
        <f t="shared" si="35"/>
        <v>0.71904761904761916</v>
      </c>
      <c r="K195" s="189">
        <v>2.515625</v>
      </c>
      <c r="L195" s="190">
        <f t="shared" si="36"/>
        <v>-0.44627976190476204</v>
      </c>
      <c r="M195" s="189">
        <v>3.2567567567567566</v>
      </c>
      <c r="N195" s="190">
        <f t="shared" si="34"/>
        <v>0.74113175675675658</v>
      </c>
    </row>
    <row r="196" spans="2:15" x14ac:dyDescent="0.25">
      <c r="B196" s="119" t="s">
        <v>96</v>
      </c>
      <c r="C196" s="189">
        <v>1.8</v>
      </c>
      <c r="D196" s="190">
        <v>-1.05</v>
      </c>
      <c r="E196" s="189">
        <v>2.4202898550724639</v>
      </c>
      <c r="F196" s="190">
        <f t="shared" si="35"/>
        <v>0.62028985507246381</v>
      </c>
      <c r="G196" s="189">
        <v>2.1538461538461537</v>
      </c>
      <c r="H196" s="190">
        <f t="shared" si="35"/>
        <v>-0.26644370122631011</v>
      </c>
      <c r="I196" s="189">
        <v>2.0506329113924049</v>
      </c>
      <c r="J196" s="190">
        <f t="shared" si="35"/>
        <v>-0.10321324245374885</v>
      </c>
      <c r="K196" s="189">
        <v>2.4335664335664338</v>
      </c>
      <c r="L196" s="190">
        <f t="shared" si="36"/>
        <v>0.38293352217402887</v>
      </c>
      <c r="M196" s="189">
        <v>3.0842105263157893</v>
      </c>
      <c r="N196" s="190">
        <f t="shared" si="34"/>
        <v>0.65064409274935553</v>
      </c>
    </row>
    <row r="197" spans="2:15" ht="15.75" x14ac:dyDescent="0.25">
      <c r="B197" s="122" t="s">
        <v>33</v>
      </c>
      <c r="C197" s="191">
        <v>2.2450142450142452</v>
      </c>
      <c r="D197" s="192">
        <v>-0.25594914612255648</v>
      </c>
      <c r="E197" s="191">
        <v>2.5936883629191323</v>
      </c>
      <c r="F197" s="192">
        <f t="shared" si="35"/>
        <v>0.34867411790488712</v>
      </c>
      <c r="G197" s="191">
        <v>2.774193548387097</v>
      </c>
      <c r="H197" s="192">
        <f t="shared" si="35"/>
        <v>0.18050518546796468</v>
      </c>
      <c r="I197" s="191">
        <v>2.7876923076923079</v>
      </c>
      <c r="J197" s="192">
        <f t="shared" si="35"/>
        <v>1.3498759305210939E-2</v>
      </c>
      <c r="K197" s="191">
        <v>2.6112956810631229</v>
      </c>
      <c r="L197" s="192">
        <f t="shared" si="36"/>
        <v>-0.17639662662918498</v>
      </c>
      <c r="M197" s="191">
        <v>3.3754469606674613</v>
      </c>
      <c r="N197" s="192">
        <v>0.76415127960433837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2.3258426966292136</v>
      </c>
      <c r="D207" s="190">
        <v>-1.0866573033707865</v>
      </c>
      <c r="E207" s="189">
        <v>1.6</v>
      </c>
      <c r="F207" s="190">
        <f t="shared" ref="F207:J209" si="37">IFERROR(E207-C207,"-")</f>
        <v>-0.72584269662921352</v>
      </c>
      <c r="G207" s="189">
        <v>3.8759689922480618</v>
      </c>
      <c r="H207" s="190">
        <f t="shared" si="37"/>
        <v>2.2759689922480617</v>
      </c>
      <c r="I207" s="189">
        <v>4.2846715328467155</v>
      </c>
      <c r="J207" s="190">
        <f t="shared" si="37"/>
        <v>0.40870254059865374</v>
      </c>
      <c r="K207" s="189">
        <v>4.0129870129870131</v>
      </c>
      <c r="L207" s="190">
        <f t="shared" ref="L207:L209" si="38">IFERROR(K207-I207,"-")</f>
        <v>-0.27168451985970243</v>
      </c>
      <c r="M207" s="189">
        <v>2.6703296703296702</v>
      </c>
      <c r="N207" s="190">
        <f t="shared" ref="N207:N218" si="39">IFERROR(M207-K207,"-")</f>
        <v>-1.3426573426573429</v>
      </c>
    </row>
    <row r="208" spans="2:15" x14ac:dyDescent="0.25">
      <c r="B208" s="119" t="s">
        <v>76</v>
      </c>
      <c r="C208" s="189">
        <v>3.5098039215686274</v>
      </c>
      <c r="D208" s="190">
        <v>-0.88602941176470562</v>
      </c>
      <c r="E208" s="189">
        <v>1.7</v>
      </c>
      <c r="F208" s="190">
        <f t="shared" si="37"/>
        <v>-1.8098039215686275</v>
      </c>
      <c r="G208" s="189">
        <v>3.2136752136752138</v>
      </c>
      <c r="H208" s="190">
        <f t="shared" si="37"/>
        <v>1.5136752136752138</v>
      </c>
      <c r="I208" s="189">
        <v>4.5227272727272725</v>
      </c>
      <c r="J208" s="190">
        <f t="shared" si="37"/>
        <v>1.3090520590520587</v>
      </c>
      <c r="K208" s="189">
        <v>3.5890410958904111</v>
      </c>
      <c r="L208" s="190">
        <f t="shared" si="38"/>
        <v>-0.93368617683686139</v>
      </c>
      <c r="M208" s="189">
        <v>3</v>
      </c>
      <c r="N208" s="190">
        <f t="shared" si="39"/>
        <v>-0.58904109589041109</v>
      </c>
    </row>
    <row r="209" spans="2:15" x14ac:dyDescent="0.25">
      <c r="B209" s="119" t="s">
        <v>78</v>
      </c>
      <c r="C209" s="189">
        <v>4.1304347826086953</v>
      </c>
      <c r="D209" s="190">
        <v>1.4637681159420288</v>
      </c>
      <c r="E209" s="189">
        <v>2.2272727272727271</v>
      </c>
      <c r="F209" s="190">
        <f t="shared" si="37"/>
        <v>-1.9031620553359683</v>
      </c>
      <c r="G209" s="189">
        <v>2.9935897435897436</v>
      </c>
      <c r="H209" s="190">
        <f t="shared" si="37"/>
        <v>0.76631701631701654</v>
      </c>
      <c r="I209" s="189">
        <v>3.8451612903225807</v>
      </c>
      <c r="J209" s="190">
        <f t="shared" si="37"/>
        <v>0.85157154673283708</v>
      </c>
      <c r="K209" s="189">
        <v>3.3227848101265822</v>
      </c>
      <c r="L209" s="190">
        <f t="shared" si="38"/>
        <v>-0.52237648019599847</v>
      </c>
      <c r="M209" s="189">
        <v>3.0183486238532109</v>
      </c>
      <c r="N209" s="190">
        <f t="shared" si="39"/>
        <v>-0.30443618627337132</v>
      </c>
    </row>
    <row r="210" spans="2:15" x14ac:dyDescent="0.25">
      <c r="B210" s="119" t="s">
        <v>80</v>
      </c>
      <c r="C210" s="189" t="s">
        <v>236</v>
      </c>
      <c r="D210" s="190" t="s">
        <v>236</v>
      </c>
      <c r="E210" s="189">
        <v>3.75</v>
      </c>
      <c r="F210" s="190" t="str">
        <f>IFERROR(E210-C210,"-")</f>
        <v>-</v>
      </c>
      <c r="G210" s="189">
        <v>3.8653846153846154</v>
      </c>
      <c r="H210" s="190">
        <f>IFERROR(G210-E210,"-")</f>
        <v>0.11538461538461542</v>
      </c>
      <c r="I210" s="189">
        <v>2.9874999999999998</v>
      </c>
      <c r="J210" s="190">
        <f>IFERROR(I210-G210,"-")</f>
        <v>-0.8778846153846156</v>
      </c>
      <c r="K210" s="189">
        <v>7.709677419354839</v>
      </c>
      <c r="L210" s="190">
        <f>IFERROR(K210-I210,"-")</f>
        <v>4.7221774193548391</v>
      </c>
      <c r="M210" s="189">
        <v>2.9375</v>
      </c>
      <c r="N210" s="190">
        <f t="shared" si="39"/>
        <v>-4.772177419354839</v>
      </c>
    </row>
    <row r="211" spans="2:15" x14ac:dyDescent="0.25">
      <c r="B211" s="119" t="s">
        <v>82</v>
      </c>
      <c r="C211" s="189" t="s">
        <v>236</v>
      </c>
      <c r="D211" s="190" t="s">
        <v>236</v>
      </c>
      <c r="E211" s="189">
        <v>3.1666666666666665</v>
      </c>
      <c r="F211" s="190" t="str">
        <f t="shared" ref="F211:J219" si="40">IFERROR(E211-C211,"-")</f>
        <v>-</v>
      </c>
      <c r="G211" s="189">
        <v>4.5925925925925926</v>
      </c>
      <c r="H211" s="190">
        <f t="shared" si="40"/>
        <v>1.425925925925926</v>
      </c>
      <c r="I211" s="189">
        <v>4.8780487804878048</v>
      </c>
      <c r="J211" s="190">
        <f t="shared" si="40"/>
        <v>0.28545618789521221</v>
      </c>
      <c r="K211" s="189">
        <v>5.4523809523809526</v>
      </c>
      <c r="L211" s="190">
        <f t="shared" ref="L211:L219" si="41">IFERROR(K211-I211,"-")</f>
        <v>0.57433217189314778</v>
      </c>
      <c r="M211" s="189">
        <v>3.9142857142857141</v>
      </c>
      <c r="N211" s="190">
        <f t="shared" si="39"/>
        <v>-1.5380952380952384</v>
      </c>
    </row>
    <row r="212" spans="2:15" x14ac:dyDescent="0.25">
      <c r="B212" s="119" t="s">
        <v>84</v>
      </c>
      <c r="C212" s="189" t="s">
        <v>236</v>
      </c>
      <c r="D212" s="190" t="s">
        <v>236</v>
      </c>
      <c r="E212" s="189">
        <v>3.0588235294117645</v>
      </c>
      <c r="F212" s="190" t="str">
        <f t="shared" si="40"/>
        <v>-</v>
      </c>
      <c r="G212" s="189">
        <v>5.2705882352941176</v>
      </c>
      <c r="H212" s="190">
        <f t="shared" si="40"/>
        <v>2.2117647058823531</v>
      </c>
      <c r="I212" s="189">
        <v>4.2333333333333334</v>
      </c>
      <c r="J212" s="190">
        <f t="shared" si="40"/>
        <v>-1.0372549019607842</v>
      </c>
      <c r="K212" s="189">
        <v>8.7222222222222214</v>
      </c>
      <c r="L212" s="190">
        <f t="shared" si="41"/>
        <v>4.488888888888888</v>
      </c>
      <c r="M212" s="189">
        <v>4.6969696969696972</v>
      </c>
      <c r="N212" s="190">
        <f t="shared" si="39"/>
        <v>-4.0252525252525242</v>
      </c>
    </row>
    <row r="213" spans="2:15" x14ac:dyDescent="0.25">
      <c r="B213" s="119" t="s">
        <v>86</v>
      </c>
      <c r="C213" s="189" t="s">
        <v>236</v>
      </c>
      <c r="D213" s="190" t="s">
        <v>236</v>
      </c>
      <c r="E213" s="189">
        <v>2.4666666666666668</v>
      </c>
      <c r="F213" s="190" t="str">
        <f t="shared" si="40"/>
        <v>-</v>
      </c>
      <c r="G213" s="189">
        <v>3.6904761904761907</v>
      </c>
      <c r="H213" s="190">
        <f t="shared" si="40"/>
        <v>1.2238095238095239</v>
      </c>
      <c r="I213" s="189">
        <v>4.6315789473684212</v>
      </c>
      <c r="J213" s="190">
        <f t="shared" si="40"/>
        <v>0.94110275689223055</v>
      </c>
      <c r="K213" s="189">
        <v>4.6206896551724137</v>
      </c>
      <c r="L213" s="190">
        <f t="shared" si="41"/>
        <v>-1.0889292196007538E-2</v>
      </c>
      <c r="M213" s="189">
        <v>2.8260869565217392</v>
      </c>
      <c r="N213" s="190">
        <f t="shared" si="39"/>
        <v>-1.7946026986506745</v>
      </c>
    </row>
    <row r="214" spans="2:15" x14ac:dyDescent="0.25">
      <c r="B214" s="119" t="s">
        <v>88</v>
      </c>
      <c r="C214" s="189">
        <v>2.1111111111111112</v>
      </c>
      <c r="D214" s="190">
        <v>-5.5467836257309937</v>
      </c>
      <c r="E214" s="189">
        <v>3.1666666666666665</v>
      </c>
      <c r="F214" s="190">
        <f t="shared" si="40"/>
        <v>1.0555555555555554</v>
      </c>
      <c r="G214" s="189">
        <v>3.6132075471698113</v>
      </c>
      <c r="H214" s="190">
        <f t="shared" si="40"/>
        <v>0.44654088050314478</v>
      </c>
      <c r="I214" s="189">
        <v>3.3260869565217392</v>
      </c>
      <c r="J214" s="190">
        <f t="shared" si="40"/>
        <v>-0.28712059064807205</v>
      </c>
      <c r="K214" s="189">
        <v>5.0930232558139537</v>
      </c>
      <c r="L214" s="190">
        <f t="shared" si="41"/>
        <v>1.7669362992922144</v>
      </c>
      <c r="M214" s="189">
        <v>4.2608695652173916</v>
      </c>
      <c r="N214" s="190">
        <f t="shared" si="39"/>
        <v>-0.83215369059656208</v>
      </c>
    </row>
    <row r="215" spans="2:15" x14ac:dyDescent="0.25">
      <c r="B215" s="119" t="s">
        <v>90</v>
      </c>
      <c r="C215" s="189">
        <v>1</v>
      </c>
      <c r="D215" s="190">
        <v>-3</v>
      </c>
      <c r="E215" s="189">
        <v>6.2307692307692308</v>
      </c>
      <c r="F215" s="190">
        <f t="shared" si="40"/>
        <v>5.2307692307692308</v>
      </c>
      <c r="G215" s="189">
        <v>5.0454545454545459</v>
      </c>
      <c r="H215" s="190">
        <f t="shared" si="40"/>
        <v>-1.185314685314685</v>
      </c>
      <c r="I215" s="189">
        <v>6.258064516129032</v>
      </c>
      <c r="J215" s="190">
        <f t="shared" si="40"/>
        <v>1.2126099706744862</v>
      </c>
      <c r="K215" s="189">
        <v>3.903225806451613</v>
      </c>
      <c r="L215" s="190">
        <f t="shared" si="41"/>
        <v>-2.354838709677419</v>
      </c>
      <c r="M215" s="189">
        <v>4.3181818181818183</v>
      </c>
      <c r="N215" s="190">
        <f t="shared" si="39"/>
        <v>0.41495601173020535</v>
      </c>
    </row>
    <row r="216" spans="2:15" x14ac:dyDescent="0.25">
      <c r="B216" s="119" t="s">
        <v>92</v>
      </c>
      <c r="C216" s="189">
        <v>1.25</v>
      </c>
      <c r="D216" s="190">
        <v>-2.1725352112676055</v>
      </c>
      <c r="E216" s="189">
        <v>2.9565217391304346</v>
      </c>
      <c r="F216" s="190">
        <f t="shared" si="40"/>
        <v>1.7065217391304346</v>
      </c>
      <c r="G216" s="189">
        <v>6.3611111111111107</v>
      </c>
      <c r="H216" s="190">
        <f t="shared" si="40"/>
        <v>3.4045893719806761</v>
      </c>
      <c r="I216" s="189">
        <v>4.092307692307692</v>
      </c>
      <c r="J216" s="190">
        <f t="shared" si="40"/>
        <v>-2.2688034188034187</v>
      </c>
      <c r="K216" s="189">
        <v>1.9620253164556962</v>
      </c>
      <c r="L216" s="190">
        <f t="shared" si="41"/>
        <v>-2.130282375851996</v>
      </c>
      <c r="M216" s="189">
        <v>3.4150943396226414</v>
      </c>
      <c r="N216" s="190">
        <f t="shared" si="39"/>
        <v>1.4530690231669452</v>
      </c>
    </row>
    <row r="217" spans="2:15" x14ac:dyDescent="0.25">
      <c r="B217" s="119" t="s">
        <v>94</v>
      </c>
      <c r="C217" s="189">
        <v>1.3333333333333333</v>
      </c>
      <c r="D217" s="190">
        <v>-0.74213836477987427</v>
      </c>
      <c r="E217" s="189">
        <v>2.7094017094017095</v>
      </c>
      <c r="F217" s="190">
        <f t="shared" si="40"/>
        <v>1.3760683760683763</v>
      </c>
      <c r="G217" s="189">
        <v>7.666666666666667</v>
      </c>
      <c r="H217" s="190">
        <f t="shared" si="40"/>
        <v>4.9572649572649574</v>
      </c>
      <c r="I217" s="189">
        <v>2.8245614035087718</v>
      </c>
      <c r="J217" s="190">
        <f t="shared" si="40"/>
        <v>-4.8421052631578956</v>
      </c>
      <c r="K217" s="189">
        <v>3.4358974358974357</v>
      </c>
      <c r="L217" s="190">
        <f t="shared" si="41"/>
        <v>0.61133603238866385</v>
      </c>
      <c r="M217" s="189">
        <v>2.9622641509433962</v>
      </c>
      <c r="N217" s="190">
        <f t="shared" si="39"/>
        <v>-0.47363328495403945</v>
      </c>
    </row>
    <row r="218" spans="2:15" x14ac:dyDescent="0.25">
      <c r="B218" s="119" t="s">
        <v>96</v>
      </c>
      <c r="C218" s="189">
        <v>1</v>
      </c>
      <c r="D218" s="190">
        <v>-1.4624999999999999</v>
      </c>
      <c r="E218" s="189">
        <v>3.2523364485981308</v>
      </c>
      <c r="F218" s="190">
        <f t="shared" si="40"/>
        <v>2.2523364485981308</v>
      </c>
      <c r="G218" s="189">
        <v>3.0909090909090908</v>
      </c>
      <c r="H218" s="190">
        <f t="shared" si="40"/>
        <v>-0.16142735768903993</v>
      </c>
      <c r="I218" s="189">
        <v>3.2300884955752212</v>
      </c>
      <c r="J218" s="190">
        <f t="shared" si="40"/>
        <v>0.13917940466613032</v>
      </c>
      <c r="K218" s="189">
        <v>2.8666666666666667</v>
      </c>
      <c r="L218" s="190">
        <f t="shared" si="41"/>
        <v>-0.36342182890855446</v>
      </c>
      <c r="M218" s="189">
        <v>3.2297297297297298</v>
      </c>
      <c r="N218" s="190">
        <f t="shared" si="39"/>
        <v>0.36306306306306313</v>
      </c>
    </row>
    <row r="219" spans="2:15" ht="15.75" x14ac:dyDescent="0.25">
      <c r="B219" s="122" t="s">
        <v>33</v>
      </c>
      <c r="C219" s="191">
        <v>2.9102167182662537</v>
      </c>
      <c r="D219" s="192">
        <v>-0.50895352493832435</v>
      </c>
      <c r="E219" s="191">
        <v>3.2060185185185186</v>
      </c>
      <c r="F219" s="192">
        <f t="shared" si="40"/>
        <v>0.29580180025226488</v>
      </c>
      <c r="G219" s="191">
        <v>4.25</v>
      </c>
      <c r="H219" s="192">
        <f t="shared" si="40"/>
        <v>1.0439814814814814</v>
      </c>
      <c r="I219" s="191">
        <v>3.8624733475479744</v>
      </c>
      <c r="J219" s="192">
        <f t="shared" si="40"/>
        <v>-0.38752665245202556</v>
      </c>
      <c r="K219" s="191">
        <v>4.072883172561629</v>
      </c>
      <c r="L219" s="192">
        <f t="shared" si="41"/>
        <v>0.21040982501365457</v>
      </c>
      <c r="M219" s="191">
        <v>3.16</v>
      </c>
      <c r="N219" s="192">
        <v>-0.91288317256162888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2.408450704225352</v>
      </c>
      <c r="D229" s="190">
        <v>-0.17263037685572913</v>
      </c>
      <c r="E229" s="189">
        <v>3.375</v>
      </c>
      <c r="F229" s="190">
        <f t="shared" ref="F229:J231" si="42">IFERROR(E229-C229,"-")</f>
        <v>0.96654929577464799</v>
      </c>
      <c r="G229" s="189">
        <v>2.6404494382022472</v>
      </c>
      <c r="H229" s="190">
        <f t="shared" si="42"/>
        <v>-0.7345505617977528</v>
      </c>
      <c r="I229" s="189">
        <v>2.5185185185185186</v>
      </c>
      <c r="J229" s="190">
        <f t="shared" si="42"/>
        <v>-0.1219309196837286</v>
      </c>
      <c r="K229" s="189">
        <v>2.2865497076023393</v>
      </c>
      <c r="L229" s="190">
        <f t="shared" ref="L229:L231" si="43">IFERROR(K229-I229,"-")</f>
        <v>-0.23196881091617927</v>
      </c>
      <c r="M229" s="189">
        <v>2.7923076923076922</v>
      </c>
      <c r="N229" s="190">
        <f t="shared" ref="N229:N240" si="44">IFERROR(M229-K229,"-")</f>
        <v>0.50575798470535283</v>
      </c>
    </row>
    <row r="230" spans="2:15" x14ac:dyDescent="0.25">
      <c r="B230" s="119" t="s">
        <v>76</v>
      </c>
      <c r="C230" s="189">
        <v>2.7586206896551726</v>
      </c>
      <c r="D230" s="190">
        <v>-0.2413793103448274</v>
      </c>
      <c r="E230" s="189">
        <v>4</v>
      </c>
      <c r="F230" s="190">
        <f t="shared" si="42"/>
        <v>1.2413793103448274</v>
      </c>
      <c r="G230" s="189">
        <v>2.925925925925926</v>
      </c>
      <c r="H230" s="190">
        <f t="shared" si="42"/>
        <v>-1.074074074074074</v>
      </c>
      <c r="I230" s="189">
        <v>3</v>
      </c>
      <c r="J230" s="190">
        <f t="shared" si="42"/>
        <v>7.4074074074073959E-2</v>
      </c>
      <c r="K230" s="189">
        <v>3.2736842105263158</v>
      </c>
      <c r="L230" s="190">
        <f t="shared" si="43"/>
        <v>0.27368421052631575</v>
      </c>
      <c r="M230" s="189">
        <v>3.6956521739130435</v>
      </c>
      <c r="N230" s="190">
        <f t="shared" si="44"/>
        <v>0.42196796338672771</v>
      </c>
    </row>
    <row r="231" spans="2:15" x14ac:dyDescent="0.25">
      <c r="B231" s="119" t="s">
        <v>78</v>
      </c>
      <c r="C231" s="189">
        <v>1.34375</v>
      </c>
      <c r="D231" s="190">
        <v>-2.4923155737704916</v>
      </c>
      <c r="E231" s="189">
        <v>4.083333333333333</v>
      </c>
      <c r="F231" s="190">
        <f t="shared" si="42"/>
        <v>2.739583333333333</v>
      </c>
      <c r="G231" s="189">
        <v>3.3624999999999998</v>
      </c>
      <c r="H231" s="190">
        <f t="shared" si="42"/>
        <v>-0.72083333333333321</v>
      </c>
      <c r="I231" s="189">
        <v>4.253521126760563</v>
      </c>
      <c r="J231" s="190">
        <f t="shared" si="42"/>
        <v>0.89102112676056322</v>
      </c>
      <c r="K231" s="189">
        <v>3.043010752688172</v>
      </c>
      <c r="L231" s="190">
        <f t="shared" si="43"/>
        <v>-1.210510374072391</v>
      </c>
      <c r="M231" s="189">
        <v>3</v>
      </c>
      <c r="N231" s="190">
        <f t="shared" si="44"/>
        <v>-4.3010752688172005E-2</v>
      </c>
    </row>
    <row r="232" spans="2:15" x14ac:dyDescent="0.25">
      <c r="B232" s="119" t="s">
        <v>80</v>
      </c>
      <c r="C232" s="189" t="s">
        <v>236</v>
      </c>
      <c r="D232" s="190" t="s">
        <v>236</v>
      </c>
      <c r="E232" s="189">
        <v>2.0857142857142859</v>
      </c>
      <c r="F232" s="190" t="str">
        <f>IFERROR(E232-C232,"-")</f>
        <v>-</v>
      </c>
      <c r="G232" s="189">
        <v>2.6166666666666667</v>
      </c>
      <c r="H232" s="190">
        <f>IFERROR(G232-E232,"-")</f>
        <v>0.53095238095238084</v>
      </c>
      <c r="I232" s="189">
        <v>2.5909090909090908</v>
      </c>
      <c r="J232" s="190">
        <f>IFERROR(I232-G232,"-")</f>
        <v>-2.5757575757575868E-2</v>
      </c>
      <c r="K232" s="189">
        <v>2.6896551724137931</v>
      </c>
      <c r="L232" s="190">
        <f>IFERROR(K232-I232,"-")</f>
        <v>9.8746081504702321E-2</v>
      </c>
      <c r="M232" s="189">
        <v>3.3297872340425534</v>
      </c>
      <c r="N232" s="190">
        <f t="shared" si="44"/>
        <v>0.64013206162876024</v>
      </c>
    </row>
    <row r="233" spans="2:15" x14ac:dyDescent="0.25">
      <c r="B233" s="119" t="s">
        <v>82</v>
      </c>
      <c r="C233" s="189" t="s">
        <v>236</v>
      </c>
      <c r="D233" s="190" t="s">
        <v>236</v>
      </c>
      <c r="E233" s="189">
        <v>1.5454545454545454</v>
      </c>
      <c r="F233" s="190" t="str">
        <f t="shared" ref="F233:J241" si="45">IFERROR(E233-C233,"-")</f>
        <v>-</v>
      </c>
      <c r="G233" s="189">
        <v>3.25</v>
      </c>
      <c r="H233" s="190">
        <f t="shared" si="45"/>
        <v>1.7045454545454546</v>
      </c>
      <c r="I233" s="189">
        <v>2.59375</v>
      </c>
      <c r="J233" s="190">
        <f t="shared" si="45"/>
        <v>-0.65625</v>
      </c>
      <c r="K233" s="189">
        <v>1.346938775510204</v>
      </c>
      <c r="L233" s="190">
        <f t="shared" ref="L233:L241" si="46">IFERROR(K233-I233,"-")</f>
        <v>-1.246811224489796</v>
      </c>
      <c r="M233" s="189">
        <v>4</v>
      </c>
      <c r="N233" s="190">
        <f t="shared" si="44"/>
        <v>2.6530612244897958</v>
      </c>
    </row>
    <row r="234" spans="2:15" x14ac:dyDescent="0.25">
      <c r="B234" s="119" t="s">
        <v>84</v>
      </c>
      <c r="C234" s="189" t="s">
        <v>236</v>
      </c>
      <c r="D234" s="190" t="s">
        <v>236</v>
      </c>
      <c r="E234" s="189">
        <v>3.36</v>
      </c>
      <c r="F234" s="190" t="str">
        <f t="shared" si="45"/>
        <v>-</v>
      </c>
      <c r="G234" s="189">
        <v>2.2580645161290325</v>
      </c>
      <c r="H234" s="190">
        <f t="shared" si="45"/>
        <v>-1.1019354838709674</v>
      </c>
      <c r="I234" s="189">
        <v>2.28125</v>
      </c>
      <c r="J234" s="190">
        <f t="shared" si="45"/>
        <v>2.3185483870967527E-2</v>
      </c>
      <c r="K234" s="189">
        <v>2.8947368421052633</v>
      </c>
      <c r="L234" s="190">
        <f t="shared" si="46"/>
        <v>0.61348684210526327</v>
      </c>
      <c r="M234" s="189">
        <v>5.833333333333333</v>
      </c>
      <c r="N234" s="190">
        <f t="shared" si="44"/>
        <v>2.9385964912280698</v>
      </c>
    </row>
    <row r="235" spans="2:15" x14ac:dyDescent="0.25">
      <c r="B235" s="119" t="s">
        <v>86</v>
      </c>
      <c r="C235" s="189" t="s">
        <v>236</v>
      </c>
      <c r="D235" s="190" t="s">
        <v>236</v>
      </c>
      <c r="E235" s="189">
        <v>2.5116279069767442</v>
      </c>
      <c r="F235" s="190" t="str">
        <f t="shared" si="45"/>
        <v>-</v>
      </c>
      <c r="G235" s="189">
        <v>3.4262295081967213</v>
      </c>
      <c r="H235" s="190">
        <f t="shared" si="45"/>
        <v>0.91460160121997713</v>
      </c>
      <c r="I235" s="189">
        <v>2.5813953488372094</v>
      </c>
      <c r="J235" s="190">
        <f t="shared" si="45"/>
        <v>-0.84483415935951189</v>
      </c>
      <c r="K235" s="189">
        <v>2.36</v>
      </c>
      <c r="L235" s="190">
        <f t="shared" si="46"/>
        <v>-0.22139534883720957</v>
      </c>
      <c r="M235" s="189">
        <v>4.5641025641025639</v>
      </c>
      <c r="N235" s="190">
        <f t="shared" si="44"/>
        <v>2.204102564102564</v>
      </c>
    </row>
    <row r="236" spans="2:15" x14ac:dyDescent="0.25">
      <c r="B236" s="119" t="s">
        <v>88</v>
      </c>
      <c r="C236" s="189">
        <v>2.6666666666666665</v>
      </c>
      <c r="D236" s="190">
        <v>0.8484848484848484</v>
      </c>
      <c r="E236" s="189">
        <v>1.7179487179487178</v>
      </c>
      <c r="F236" s="190">
        <f t="shared" si="45"/>
        <v>-0.94871794871794868</v>
      </c>
      <c r="G236" s="189">
        <v>2.406779661016949</v>
      </c>
      <c r="H236" s="190">
        <f t="shared" si="45"/>
        <v>0.68883094306823112</v>
      </c>
      <c r="I236" s="189">
        <v>2.3877551020408165</v>
      </c>
      <c r="J236" s="190">
        <f t="shared" si="45"/>
        <v>-1.9024558976132422E-2</v>
      </c>
      <c r="K236" s="189">
        <v>2.3050847457627119</v>
      </c>
      <c r="L236" s="190">
        <f t="shared" si="46"/>
        <v>-8.2670356278104595E-2</v>
      </c>
      <c r="M236" s="189">
        <v>4.243243243243243</v>
      </c>
      <c r="N236" s="190">
        <f t="shared" si="44"/>
        <v>1.938158497480531</v>
      </c>
    </row>
    <row r="237" spans="2:15" x14ac:dyDescent="0.25">
      <c r="B237" s="119" t="s">
        <v>90</v>
      </c>
      <c r="C237" s="189">
        <v>2.15</v>
      </c>
      <c r="D237" s="190">
        <v>0.64999999999999991</v>
      </c>
      <c r="E237" s="189">
        <v>2</v>
      </c>
      <c r="F237" s="190">
        <f t="shared" si="45"/>
        <v>-0.14999999999999991</v>
      </c>
      <c r="G237" s="189">
        <v>3.9</v>
      </c>
      <c r="H237" s="190">
        <f t="shared" si="45"/>
        <v>1.9</v>
      </c>
      <c r="I237" s="189">
        <v>2.9268292682926829</v>
      </c>
      <c r="J237" s="190">
        <f t="shared" si="45"/>
        <v>-0.97317073170731705</v>
      </c>
      <c r="K237" s="189">
        <v>3.8536585365853657</v>
      </c>
      <c r="L237" s="190">
        <f t="shared" si="46"/>
        <v>0.92682926829268286</v>
      </c>
      <c r="M237" s="189">
        <v>3.25</v>
      </c>
      <c r="N237" s="190">
        <f t="shared" si="44"/>
        <v>-0.60365853658536572</v>
      </c>
    </row>
    <row r="238" spans="2:15" x14ac:dyDescent="0.25">
      <c r="B238" s="119" t="s">
        <v>92</v>
      </c>
      <c r="C238" s="189">
        <v>1.8974358974358974</v>
      </c>
      <c r="D238" s="190">
        <v>-0.1766381766381766</v>
      </c>
      <c r="E238" s="189">
        <v>2.7580645161290325</v>
      </c>
      <c r="F238" s="190">
        <f t="shared" si="45"/>
        <v>0.86062861869313512</v>
      </c>
      <c r="G238" s="189">
        <v>2.2432432432432434</v>
      </c>
      <c r="H238" s="190">
        <f t="shared" si="45"/>
        <v>-0.51482127288578905</v>
      </c>
      <c r="I238" s="189">
        <v>2.9</v>
      </c>
      <c r="J238" s="190">
        <f t="shared" si="45"/>
        <v>0.65675675675675649</v>
      </c>
      <c r="K238" s="189">
        <v>2.736842105263158</v>
      </c>
      <c r="L238" s="190">
        <f t="shared" si="46"/>
        <v>-0.16315789473684195</v>
      </c>
      <c r="M238" s="189">
        <v>3.1969696969696968</v>
      </c>
      <c r="N238" s="190">
        <f t="shared" si="44"/>
        <v>0.46012759170653883</v>
      </c>
    </row>
    <row r="239" spans="2:15" x14ac:dyDescent="0.25">
      <c r="B239" s="119" t="s">
        <v>94</v>
      </c>
      <c r="C239" s="189">
        <v>2.4509803921568629</v>
      </c>
      <c r="D239" s="190">
        <v>0.91933482253660981</v>
      </c>
      <c r="E239" s="189">
        <v>3.0673076923076925</v>
      </c>
      <c r="F239" s="190">
        <f t="shared" si="45"/>
        <v>0.61632730015082959</v>
      </c>
      <c r="G239" s="189">
        <v>2.2428571428571429</v>
      </c>
      <c r="H239" s="190">
        <f t="shared" si="45"/>
        <v>-0.82445054945054963</v>
      </c>
      <c r="I239" s="189">
        <v>2.961904761904762</v>
      </c>
      <c r="J239" s="190">
        <f t="shared" si="45"/>
        <v>0.71904761904761916</v>
      </c>
      <c r="K239" s="189">
        <v>2.515625</v>
      </c>
      <c r="L239" s="190">
        <f t="shared" si="46"/>
        <v>-0.44627976190476204</v>
      </c>
      <c r="M239" s="189">
        <v>3.2567567567567566</v>
      </c>
      <c r="N239" s="190">
        <f t="shared" si="44"/>
        <v>0.74113175675675658</v>
      </c>
    </row>
    <row r="240" spans="2:15" x14ac:dyDescent="0.25">
      <c r="B240" s="119" t="s">
        <v>96</v>
      </c>
      <c r="C240" s="189">
        <v>1.8</v>
      </c>
      <c r="D240" s="190">
        <v>-1.05</v>
      </c>
      <c r="E240" s="189">
        <v>2.4202898550724639</v>
      </c>
      <c r="F240" s="190">
        <f t="shared" si="45"/>
        <v>0.62028985507246381</v>
      </c>
      <c r="G240" s="189">
        <v>2.1538461538461537</v>
      </c>
      <c r="H240" s="190">
        <f t="shared" si="45"/>
        <v>-0.26644370122631011</v>
      </c>
      <c r="I240" s="189">
        <v>2.0506329113924049</v>
      </c>
      <c r="J240" s="190">
        <f t="shared" si="45"/>
        <v>-0.10321324245374885</v>
      </c>
      <c r="K240" s="189">
        <v>2.4335664335664338</v>
      </c>
      <c r="L240" s="190">
        <f t="shared" si="46"/>
        <v>0.38293352217402887</v>
      </c>
      <c r="M240" s="189">
        <v>3.0842105263157893</v>
      </c>
      <c r="N240" s="190">
        <f t="shared" si="44"/>
        <v>0.65064409274935553</v>
      </c>
    </row>
    <row r="241" spans="2:15" ht="15.75" x14ac:dyDescent="0.25">
      <c r="B241" s="122" t="s">
        <v>33</v>
      </c>
      <c r="C241" s="191">
        <v>2.2450142450142452</v>
      </c>
      <c r="D241" s="192">
        <v>-0.25594914612255648</v>
      </c>
      <c r="E241" s="191">
        <v>2.5936883629191323</v>
      </c>
      <c r="F241" s="192">
        <f t="shared" si="45"/>
        <v>0.34867411790488712</v>
      </c>
      <c r="G241" s="191">
        <v>2.774193548387097</v>
      </c>
      <c r="H241" s="192">
        <f t="shared" si="45"/>
        <v>0.18050518546796468</v>
      </c>
      <c r="I241" s="191">
        <v>2.7876923076923079</v>
      </c>
      <c r="J241" s="192">
        <f t="shared" si="45"/>
        <v>1.3498759305210939E-2</v>
      </c>
      <c r="K241" s="191">
        <v>2.6112956810631229</v>
      </c>
      <c r="L241" s="192">
        <f t="shared" si="46"/>
        <v>-0.17639662662918498</v>
      </c>
      <c r="M241" s="191">
        <v>3.3754469606674613</v>
      </c>
      <c r="N241" s="192">
        <v>0.76415127960433837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3.7241379310344827</v>
      </c>
      <c r="D251" s="190">
        <v>0.44636015325670497</v>
      </c>
      <c r="E251" s="189">
        <v>1.25</v>
      </c>
      <c r="F251" s="190">
        <f t="shared" ref="F251:J253" si="47">IFERROR(E251-C251,"-")</f>
        <v>-2.4741379310344827</v>
      </c>
      <c r="G251" s="189">
        <v>4.04</v>
      </c>
      <c r="H251" s="190">
        <f t="shared" si="47"/>
        <v>2.79</v>
      </c>
      <c r="I251" s="189">
        <v>3.6111111111111112</v>
      </c>
      <c r="J251" s="190">
        <f t="shared" si="47"/>
        <v>-0.42888888888888888</v>
      </c>
      <c r="K251" s="189">
        <v>2.8793103448275863</v>
      </c>
      <c r="L251" s="190">
        <f t="shared" ref="L251:L253" si="48">IFERROR(K251-I251,"-")</f>
        <v>-0.73180076628352486</v>
      </c>
      <c r="M251" s="189">
        <v>3.0909090909090908</v>
      </c>
      <c r="N251" s="190">
        <f t="shared" ref="N251:N262" si="49">IFERROR(M251-K251,"-")</f>
        <v>0.21159874608150453</v>
      </c>
    </row>
    <row r="252" spans="2:15" x14ac:dyDescent="0.25">
      <c r="B252" s="119" t="s">
        <v>76</v>
      </c>
      <c r="C252" s="189">
        <v>4.2941176470588234</v>
      </c>
      <c r="D252" s="190">
        <v>1.9705882352941173</v>
      </c>
      <c r="E252" s="189">
        <v>1</v>
      </c>
      <c r="F252" s="190">
        <f t="shared" si="47"/>
        <v>-3.2941176470588234</v>
      </c>
      <c r="G252" s="189">
        <v>2.9384615384615387</v>
      </c>
      <c r="H252" s="190">
        <f t="shared" si="47"/>
        <v>1.9384615384615387</v>
      </c>
      <c r="I252" s="189">
        <v>1.8235294117647058</v>
      </c>
      <c r="J252" s="190">
        <f t="shared" si="47"/>
        <v>-1.1149321266968328</v>
      </c>
      <c r="K252" s="189">
        <v>4.2424242424242422</v>
      </c>
      <c r="L252" s="190">
        <f t="shared" si="48"/>
        <v>2.4188948306595366</v>
      </c>
      <c r="M252" s="189">
        <v>1.8461538461538463</v>
      </c>
      <c r="N252" s="190">
        <f t="shared" si="49"/>
        <v>-2.396270396270396</v>
      </c>
    </row>
    <row r="253" spans="2:15" x14ac:dyDescent="0.25">
      <c r="B253" s="119" t="s">
        <v>78</v>
      </c>
      <c r="C253" s="189">
        <v>21</v>
      </c>
      <c r="D253" s="190">
        <v>17.2</v>
      </c>
      <c r="E253" s="189">
        <v>7</v>
      </c>
      <c r="F253" s="190">
        <f t="shared" si="47"/>
        <v>-14</v>
      </c>
      <c r="G253" s="189">
        <v>1.9318181818181819</v>
      </c>
      <c r="H253" s="190">
        <f t="shared" si="47"/>
        <v>-5.0681818181818183</v>
      </c>
      <c r="I253" s="189">
        <v>2</v>
      </c>
      <c r="J253" s="190">
        <f t="shared" si="47"/>
        <v>6.8181818181818121E-2</v>
      </c>
      <c r="K253" s="189">
        <v>4.7692307692307692</v>
      </c>
      <c r="L253" s="190">
        <f t="shared" si="48"/>
        <v>2.7692307692307692</v>
      </c>
      <c r="M253" s="189">
        <v>2.6</v>
      </c>
      <c r="N253" s="190">
        <f t="shared" si="49"/>
        <v>-2.1692307692307691</v>
      </c>
    </row>
    <row r="254" spans="2:15" x14ac:dyDescent="0.25">
      <c r="B254" s="119" t="s">
        <v>80</v>
      </c>
      <c r="C254" s="189" t="s">
        <v>236</v>
      </c>
      <c r="D254" s="190" t="s">
        <v>236</v>
      </c>
      <c r="E254" s="189">
        <v>1.8</v>
      </c>
      <c r="F254" s="190" t="str">
        <f>IFERROR(E254-C254,"-")</f>
        <v>-</v>
      </c>
      <c r="G254" s="189">
        <v>1.7</v>
      </c>
      <c r="H254" s="190">
        <f>IFERROR(G254-E254,"-")</f>
        <v>-0.10000000000000009</v>
      </c>
      <c r="I254" s="189">
        <v>2.625</v>
      </c>
      <c r="J254" s="190">
        <f>IFERROR(I254-G254,"-")</f>
        <v>0.92500000000000004</v>
      </c>
      <c r="K254" s="189" t="s">
        <v>236</v>
      </c>
      <c r="L254" s="190" t="str">
        <f>IFERROR(K254-I254,"-")</f>
        <v>-</v>
      </c>
      <c r="M254" s="189">
        <v>3.6666666666666665</v>
      </c>
      <c r="N254" s="190" t="str">
        <f t="shared" si="49"/>
        <v>-</v>
      </c>
    </row>
    <row r="255" spans="2:15" x14ac:dyDescent="0.25">
      <c r="B255" s="119" t="s">
        <v>82</v>
      </c>
      <c r="C255" s="189" t="s">
        <v>236</v>
      </c>
      <c r="D255" s="190" t="s">
        <v>236</v>
      </c>
      <c r="E255" s="189">
        <v>6</v>
      </c>
      <c r="F255" s="190" t="str">
        <f t="shared" ref="F255:J263" si="50">IFERROR(E255-C255,"-")</f>
        <v>-</v>
      </c>
      <c r="G255" s="189">
        <v>3.5</v>
      </c>
      <c r="H255" s="190">
        <f t="shared" si="50"/>
        <v>-2.5</v>
      </c>
      <c r="I255" s="189">
        <v>5</v>
      </c>
      <c r="J255" s="190">
        <f t="shared" si="50"/>
        <v>1.5</v>
      </c>
      <c r="K255" s="189" t="s">
        <v>236</v>
      </c>
      <c r="L255" s="190" t="str">
        <f t="shared" ref="L255:L263" si="51">IFERROR(K255-I255,"-")</f>
        <v>-</v>
      </c>
      <c r="M255" s="189">
        <v>6</v>
      </c>
      <c r="N255" s="190" t="str">
        <f t="shared" si="49"/>
        <v>-</v>
      </c>
    </row>
    <row r="256" spans="2:15" x14ac:dyDescent="0.25">
      <c r="B256" s="119" t="s">
        <v>84</v>
      </c>
      <c r="C256" s="189" t="s">
        <v>236</v>
      </c>
      <c r="D256" s="190" t="s">
        <v>236</v>
      </c>
      <c r="E256" s="189" t="s">
        <v>236</v>
      </c>
      <c r="F256" s="190" t="str">
        <f t="shared" si="50"/>
        <v>-</v>
      </c>
      <c r="G256" s="189">
        <v>1</v>
      </c>
      <c r="H256" s="190" t="str">
        <f t="shared" si="50"/>
        <v>-</v>
      </c>
      <c r="I256" s="189">
        <v>1</v>
      </c>
      <c r="J256" s="190">
        <f t="shared" si="50"/>
        <v>0</v>
      </c>
      <c r="K256" s="189">
        <v>3.7446808510638299</v>
      </c>
      <c r="L256" s="190">
        <f t="shared" si="51"/>
        <v>2.7446808510638299</v>
      </c>
      <c r="M256" s="189">
        <v>2</v>
      </c>
      <c r="N256" s="190">
        <f t="shared" si="49"/>
        <v>-1.7446808510638299</v>
      </c>
    </row>
    <row r="257" spans="2:15" x14ac:dyDescent="0.25">
      <c r="B257" s="119" t="s">
        <v>86</v>
      </c>
      <c r="C257" s="189" t="s">
        <v>236</v>
      </c>
      <c r="D257" s="190" t="s">
        <v>236</v>
      </c>
      <c r="E257" s="189">
        <v>1</v>
      </c>
      <c r="F257" s="190" t="str">
        <f t="shared" si="50"/>
        <v>-</v>
      </c>
      <c r="G257" s="189">
        <v>2.125</v>
      </c>
      <c r="H257" s="190">
        <f t="shared" si="50"/>
        <v>1.125</v>
      </c>
      <c r="I257" s="189">
        <v>3.8888888888888888</v>
      </c>
      <c r="J257" s="190">
        <f t="shared" si="50"/>
        <v>1.7638888888888888</v>
      </c>
      <c r="K257" s="189">
        <v>4.5</v>
      </c>
      <c r="L257" s="190">
        <f t="shared" si="51"/>
        <v>0.61111111111111116</v>
      </c>
      <c r="M257" s="189">
        <v>1.8</v>
      </c>
      <c r="N257" s="190">
        <f t="shared" si="49"/>
        <v>-2.7</v>
      </c>
    </row>
    <row r="258" spans="2:15" x14ac:dyDescent="0.25">
      <c r="B258" s="119" t="s">
        <v>88</v>
      </c>
      <c r="C258" s="189">
        <v>1</v>
      </c>
      <c r="D258" s="190">
        <v>0</v>
      </c>
      <c r="E258" s="189" t="s">
        <v>236</v>
      </c>
      <c r="F258" s="190" t="str">
        <f t="shared" si="50"/>
        <v>-</v>
      </c>
      <c r="G258" s="189">
        <v>2.3333333333333335</v>
      </c>
      <c r="H258" s="190" t="str">
        <f t="shared" si="50"/>
        <v>-</v>
      </c>
      <c r="I258" s="189">
        <v>1</v>
      </c>
      <c r="J258" s="190">
        <f t="shared" si="50"/>
        <v>-1.3333333333333335</v>
      </c>
      <c r="K258" s="189">
        <v>1</v>
      </c>
      <c r="L258" s="190">
        <f t="shared" si="51"/>
        <v>0</v>
      </c>
      <c r="M258" s="189">
        <v>1</v>
      </c>
      <c r="N258" s="190">
        <f t="shared" si="49"/>
        <v>0</v>
      </c>
    </row>
    <row r="259" spans="2:15" x14ac:dyDescent="0.25">
      <c r="B259" s="119" t="s">
        <v>90</v>
      </c>
      <c r="C259" s="189">
        <v>2</v>
      </c>
      <c r="D259" s="190">
        <v>1</v>
      </c>
      <c r="E259" s="189">
        <v>1</v>
      </c>
      <c r="F259" s="190">
        <f t="shared" si="50"/>
        <v>-1</v>
      </c>
      <c r="G259" s="189">
        <v>5.4</v>
      </c>
      <c r="H259" s="190">
        <f t="shared" si="50"/>
        <v>4.4000000000000004</v>
      </c>
      <c r="I259" s="189">
        <v>3.5</v>
      </c>
      <c r="J259" s="190">
        <f t="shared" si="50"/>
        <v>-1.9000000000000004</v>
      </c>
      <c r="K259" s="189">
        <v>2.7692307692307692</v>
      </c>
      <c r="L259" s="190">
        <f t="shared" si="51"/>
        <v>-0.73076923076923084</v>
      </c>
      <c r="M259" s="189">
        <v>4</v>
      </c>
      <c r="N259" s="190">
        <f t="shared" si="49"/>
        <v>1.2307692307692308</v>
      </c>
    </row>
    <row r="260" spans="2:15" x14ac:dyDescent="0.25">
      <c r="B260" s="119" t="s">
        <v>92</v>
      </c>
      <c r="C260" s="189" t="s">
        <v>236</v>
      </c>
      <c r="D260" s="190" t="s">
        <v>236</v>
      </c>
      <c r="E260" s="189">
        <v>3.225806451612903</v>
      </c>
      <c r="F260" s="190" t="str">
        <f t="shared" si="50"/>
        <v>-</v>
      </c>
      <c r="G260" s="189">
        <v>3.2857142857142856</v>
      </c>
      <c r="H260" s="190">
        <f t="shared" si="50"/>
        <v>5.9907834101382562E-2</v>
      </c>
      <c r="I260" s="189">
        <v>1</v>
      </c>
      <c r="J260" s="190">
        <f t="shared" si="50"/>
        <v>-2.2857142857142856</v>
      </c>
      <c r="K260" s="189">
        <v>2.4</v>
      </c>
      <c r="L260" s="190">
        <f t="shared" si="51"/>
        <v>1.4</v>
      </c>
      <c r="M260" s="189">
        <v>5.5</v>
      </c>
      <c r="N260" s="190">
        <f t="shared" si="49"/>
        <v>3.1</v>
      </c>
    </row>
    <row r="261" spans="2:15" x14ac:dyDescent="0.25">
      <c r="B261" s="119" t="s">
        <v>94</v>
      </c>
      <c r="C261" s="189">
        <v>4.5</v>
      </c>
      <c r="D261" s="190">
        <v>2.0625</v>
      </c>
      <c r="E261" s="189">
        <v>2.5909090909090908</v>
      </c>
      <c r="F261" s="190">
        <f t="shared" si="50"/>
        <v>-1.9090909090909092</v>
      </c>
      <c r="G261" s="189">
        <v>3.3333333333333335</v>
      </c>
      <c r="H261" s="190">
        <f t="shared" si="50"/>
        <v>0.74242424242424265</v>
      </c>
      <c r="I261" s="189">
        <v>3.4166666666666665</v>
      </c>
      <c r="J261" s="190">
        <f t="shared" si="50"/>
        <v>8.3333333333333037E-2</v>
      </c>
      <c r="K261" s="189">
        <v>3.0526315789473686</v>
      </c>
      <c r="L261" s="190">
        <f t="shared" si="51"/>
        <v>-0.36403508771929793</v>
      </c>
      <c r="M261" s="189">
        <v>2.2857142857142856</v>
      </c>
      <c r="N261" s="190">
        <f t="shared" si="49"/>
        <v>-0.766917293233083</v>
      </c>
    </row>
    <row r="262" spans="2:15" x14ac:dyDescent="0.25">
      <c r="B262" s="119" t="s">
        <v>96</v>
      </c>
      <c r="C262" s="189">
        <v>1</v>
      </c>
      <c r="D262" s="190">
        <v>-2.7</v>
      </c>
      <c r="E262" s="189">
        <v>2.40625</v>
      </c>
      <c r="F262" s="190">
        <f t="shared" si="50"/>
        <v>1.40625</v>
      </c>
      <c r="G262" s="189">
        <v>4.5909090909090908</v>
      </c>
      <c r="H262" s="190">
        <f t="shared" si="50"/>
        <v>2.1846590909090908</v>
      </c>
      <c r="I262" s="189">
        <v>2</v>
      </c>
      <c r="J262" s="190">
        <f t="shared" si="50"/>
        <v>-2.5909090909090908</v>
      </c>
      <c r="K262" s="189">
        <v>2.5</v>
      </c>
      <c r="L262" s="190">
        <f t="shared" si="51"/>
        <v>0.5</v>
      </c>
      <c r="M262" s="189">
        <v>2.6</v>
      </c>
      <c r="N262" s="190">
        <f t="shared" si="49"/>
        <v>0.10000000000000009</v>
      </c>
    </row>
    <row r="263" spans="2:15" ht="15.75" x14ac:dyDescent="0.25">
      <c r="B263" s="122" t="s">
        <v>33</v>
      </c>
      <c r="C263" s="191">
        <v>4.830645161290323</v>
      </c>
      <c r="D263" s="192">
        <v>1.9661290322580647</v>
      </c>
      <c r="E263" s="191">
        <v>2.6190476190476191</v>
      </c>
      <c r="F263" s="192">
        <f t="shared" si="50"/>
        <v>-2.2115975422427039</v>
      </c>
      <c r="G263" s="191">
        <v>3.0259259259259261</v>
      </c>
      <c r="H263" s="192">
        <f t="shared" si="50"/>
        <v>0.40687830687830706</v>
      </c>
      <c r="I263" s="191">
        <v>2.7450980392156863</v>
      </c>
      <c r="J263" s="192">
        <f t="shared" si="50"/>
        <v>-0.28082788671023984</v>
      </c>
      <c r="K263" s="191">
        <v>3.4</v>
      </c>
      <c r="L263" s="192">
        <f t="shared" si="51"/>
        <v>0.65490196078431362</v>
      </c>
      <c r="M263" s="191">
        <v>2.4054054054054053</v>
      </c>
      <c r="N263" s="192">
        <v>-0.99459459459459465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3.1</v>
      </c>
      <c r="D273" s="190">
        <v>-0.39999999999999991</v>
      </c>
      <c r="E273" s="189">
        <v>3.2857142857142856</v>
      </c>
      <c r="F273" s="190">
        <f t="shared" ref="F273:J275" si="52">IFERROR(E273-C273,"-")</f>
        <v>0.1857142857142855</v>
      </c>
      <c r="G273" s="189">
        <v>2.8918918918918921</v>
      </c>
      <c r="H273" s="190">
        <f t="shared" si="52"/>
        <v>-0.39382239382239348</v>
      </c>
      <c r="I273" s="189">
        <v>3.6875</v>
      </c>
      <c r="J273" s="190">
        <f t="shared" si="52"/>
        <v>0.79560810810810789</v>
      </c>
      <c r="K273" s="189">
        <v>2.7826086956521738</v>
      </c>
      <c r="L273" s="190">
        <f t="shared" ref="L273:L275" si="53">IFERROR(K273-I273,"-")</f>
        <v>-0.90489130434782616</v>
      </c>
      <c r="M273" s="189">
        <v>2.4457831325301207</v>
      </c>
      <c r="N273" s="190">
        <f t="shared" ref="N273:N284" si="54">IFERROR(M273-K273,"-")</f>
        <v>-0.33682556312205314</v>
      </c>
    </row>
    <row r="274" spans="2:14" x14ac:dyDescent="0.25">
      <c r="B274" s="119" t="s">
        <v>76</v>
      </c>
      <c r="C274" s="189">
        <v>3.7692307692307692</v>
      </c>
      <c r="D274" s="190">
        <v>-0.17016317016317029</v>
      </c>
      <c r="E274" s="189">
        <v>7</v>
      </c>
      <c r="F274" s="190">
        <f t="shared" si="52"/>
        <v>3.2307692307692308</v>
      </c>
      <c r="G274" s="189">
        <v>4.4000000000000004</v>
      </c>
      <c r="H274" s="190">
        <f t="shared" si="52"/>
        <v>-2.5999999999999996</v>
      </c>
      <c r="I274" s="189">
        <v>3.6875</v>
      </c>
      <c r="J274" s="190">
        <f t="shared" si="52"/>
        <v>-0.71250000000000036</v>
      </c>
      <c r="K274" s="189">
        <v>4.2</v>
      </c>
      <c r="L274" s="190">
        <f t="shared" si="53"/>
        <v>0.51250000000000018</v>
      </c>
      <c r="M274" s="189">
        <v>1.9090909090909092</v>
      </c>
      <c r="N274" s="190">
        <f t="shared" si="54"/>
        <v>-2.290909090909091</v>
      </c>
    </row>
    <row r="275" spans="2:14" x14ac:dyDescent="0.25">
      <c r="B275" s="119" t="s">
        <v>78</v>
      </c>
      <c r="C275" s="189">
        <v>3.8</v>
      </c>
      <c r="D275" s="190">
        <v>1.1947368421052631</v>
      </c>
      <c r="E275" s="189">
        <v>4.125</v>
      </c>
      <c r="F275" s="190">
        <f t="shared" si="52"/>
        <v>0.32500000000000018</v>
      </c>
      <c r="G275" s="189">
        <v>1.0454545454545454</v>
      </c>
      <c r="H275" s="190">
        <f t="shared" si="52"/>
        <v>-3.0795454545454546</v>
      </c>
      <c r="I275" s="189">
        <v>2.763157894736842</v>
      </c>
      <c r="J275" s="190">
        <f t="shared" si="52"/>
        <v>1.7177033492822966</v>
      </c>
      <c r="K275" s="189">
        <v>3.2857142857142856</v>
      </c>
      <c r="L275" s="190">
        <f t="shared" si="53"/>
        <v>0.52255639097744355</v>
      </c>
      <c r="M275" s="189">
        <v>3.5862068965517242</v>
      </c>
      <c r="N275" s="190">
        <f t="shared" si="54"/>
        <v>0.30049261083743861</v>
      </c>
    </row>
    <row r="276" spans="2:14" x14ac:dyDescent="0.25">
      <c r="B276" s="119" t="s">
        <v>80</v>
      </c>
      <c r="C276" s="189" t="s">
        <v>236</v>
      </c>
      <c r="D276" s="190" t="s">
        <v>236</v>
      </c>
      <c r="E276" s="189">
        <v>2</v>
      </c>
      <c r="F276" s="190" t="str">
        <f>IFERROR(E276-C276,"-")</f>
        <v>-</v>
      </c>
      <c r="G276" s="189">
        <v>2</v>
      </c>
      <c r="H276" s="190">
        <f>IFERROR(G276-E276,"-")</f>
        <v>0</v>
      </c>
      <c r="I276" s="189">
        <v>3</v>
      </c>
      <c r="J276" s="190">
        <f>IFERROR(I276-G276,"-")</f>
        <v>1</v>
      </c>
      <c r="K276" s="189">
        <v>3.2</v>
      </c>
      <c r="L276" s="190">
        <f>IFERROR(K276-I276,"-")</f>
        <v>0.20000000000000018</v>
      </c>
      <c r="M276" s="189">
        <v>3.8333333333333335</v>
      </c>
      <c r="N276" s="190">
        <f t="shared" si="54"/>
        <v>0.6333333333333333</v>
      </c>
    </row>
    <row r="277" spans="2:14" x14ac:dyDescent="0.25">
      <c r="B277" s="119" t="s">
        <v>82</v>
      </c>
      <c r="C277" s="189" t="s">
        <v>236</v>
      </c>
      <c r="D277" s="190" t="s">
        <v>236</v>
      </c>
      <c r="E277" s="189">
        <v>1.25</v>
      </c>
      <c r="F277" s="190" t="str">
        <f t="shared" ref="F277:J285" si="55">IFERROR(E277-C277,"-")</f>
        <v>-</v>
      </c>
      <c r="G277" s="189">
        <v>1.6666666666666667</v>
      </c>
      <c r="H277" s="190">
        <f t="shared" si="55"/>
        <v>0.41666666666666674</v>
      </c>
      <c r="I277" s="189">
        <v>10.5</v>
      </c>
      <c r="J277" s="190">
        <f t="shared" si="55"/>
        <v>8.8333333333333339</v>
      </c>
      <c r="K277" s="189">
        <v>1.5</v>
      </c>
      <c r="L277" s="190">
        <f t="shared" ref="L277:L285" si="56">IFERROR(K277-I277,"-")</f>
        <v>-9</v>
      </c>
      <c r="M277" s="189">
        <v>5.2</v>
      </c>
      <c r="N277" s="190">
        <f t="shared" si="54"/>
        <v>3.7</v>
      </c>
    </row>
    <row r="278" spans="2:14" x14ac:dyDescent="0.25">
      <c r="B278" s="119" t="s">
        <v>84</v>
      </c>
      <c r="C278" s="189" t="s">
        <v>236</v>
      </c>
      <c r="D278" s="190" t="s">
        <v>236</v>
      </c>
      <c r="E278" s="189">
        <v>2</v>
      </c>
      <c r="F278" s="190" t="str">
        <f t="shared" si="55"/>
        <v>-</v>
      </c>
      <c r="G278" s="189">
        <v>1.3181818181818181</v>
      </c>
      <c r="H278" s="190">
        <f t="shared" si="55"/>
        <v>-0.68181818181818188</v>
      </c>
      <c r="I278" s="189">
        <v>5.333333333333333</v>
      </c>
      <c r="J278" s="190">
        <f t="shared" si="55"/>
        <v>4.0151515151515147</v>
      </c>
      <c r="K278" s="189" t="s">
        <v>236</v>
      </c>
      <c r="L278" s="190" t="str">
        <f t="shared" si="56"/>
        <v>-</v>
      </c>
      <c r="M278" s="189">
        <v>7.5</v>
      </c>
      <c r="N278" s="190" t="str">
        <f t="shared" si="54"/>
        <v>-</v>
      </c>
    </row>
    <row r="279" spans="2:14" x14ac:dyDescent="0.25">
      <c r="B279" s="119" t="s">
        <v>86</v>
      </c>
      <c r="C279" s="189" t="s">
        <v>236</v>
      </c>
      <c r="D279" s="190" t="s">
        <v>236</v>
      </c>
      <c r="E279" s="189">
        <v>3.5</v>
      </c>
      <c r="F279" s="190" t="str">
        <f t="shared" si="55"/>
        <v>-</v>
      </c>
      <c r="G279" s="189">
        <v>2.5</v>
      </c>
      <c r="H279" s="190">
        <f t="shared" si="55"/>
        <v>-1</v>
      </c>
      <c r="I279" s="189">
        <v>3.2222222222222223</v>
      </c>
      <c r="J279" s="190">
        <f t="shared" si="55"/>
        <v>0.72222222222222232</v>
      </c>
      <c r="K279" s="189">
        <v>1</v>
      </c>
      <c r="L279" s="190">
        <f t="shared" si="56"/>
        <v>-2.2222222222222223</v>
      </c>
      <c r="M279" s="189">
        <v>3.3333333333333335</v>
      </c>
      <c r="N279" s="190">
        <f t="shared" si="54"/>
        <v>2.3333333333333335</v>
      </c>
    </row>
    <row r="280" spans="2:14" x14ac:dyDescent="0.25">
      <c r="B280" s="119" t="s">
        <v>88</v>
      </c>
      <c r="C280" s="189">
        <v>1</v>
      </c>
      <c r="D280" s="190">
        <v>-2.8571428571428572</v>
      </c>
      <c r="E280" s="189">
        <v>3.3333333333333335</v>
      </c>
      <c r="F280" s="190">
        <f t="shared" si="55"/>
        <v>2.3333333333333335</v>
      </c>
      <c r="G280" s="189">
        <v>2.4</v>
      </c>
      <c r="H280" s="190">
        <f t="shared" si="55"/>
        <v>-0.93333333333333357</v>
      </c>
      <c r="I280" s="189">
        <v>2.4285714285714284</v>
      </c>
      <c r="J280" s="190">
        <f t="shared" si="55"/>
        <v>2.857142857142847E-2</v>
      </c>
      <c r="K280" s="189">
        <v>4.5999999999999996</v>
      </c>
      <c r="L280" s="190">
        <f t="shared" si="56"/>
        <v>2.1714285714285713</v>
      </c>
      <c r="M280" s="189">
        <v>1.5</v>
      </c>
      <c r="N280" s="190">
        <f t="shared" si="54"/>
        <v>-3.0999999999999996</v>
      </c>
    </row>
    <row r="281" spans="2:14" x14ac:dyDescent="0.25">
      <c r="B281" s="119" t="s">
        <v>90</v>
      </c>
      <c r="C281" s="189">
        <v>3</v>
      </c>
      <c r="D281" s="190" t="s">
        <v>236</v>
      </c>
      <c r="E281" s="189">
        <v>1.7</v>
      </c>
      <c r="F281" s="190">
        <f t="shared" si="55"/>
        <v>-1.3</v>
      </c>
      <c r="G281" s="189">
        <v>1.3333333333333333</v>
      </c>
      <c r="H281" s="190">
        <f t="shared" si="55"/>
        <v>-0.3666666666666667</v>
      </c>
      <c r="I281" s="189">
        <v>3.3333333333333335</v>
      </c>
      <c r="J281" s="190">
        <f t="shared" si="55"/>
        <v>2</v>
      </c>
      <c r="K281" s="189">
        <v>2.4</v>
      </c>
      <c r="L281" s="190">
        <f t="shared" si="56"/>
        <v>-0.93333333333333357</v>
      </c>
      <c r="M281" s="189">
        <v>3.6666666666666665</v>
      </c>
      <c r="N281" s="190">
        <f t="shared" si="54"/>
        <v>1.2666666666666666</v>
      </c>
    </row>
    <row r="282" spans="2:14" x14ac:dyDescent="0.25">
      <c r="B282" s="119" t="s">
        <v>92</v>
      </c>
      <c r="C282" s="189">
        <v>1.5</v>
      </c>
      <c r="D282" s="190">
        <v>-0.68181818181818166</v>
      </c>
      <c r="E282" s="189">
        <v>1.75</v>
      </c>
      <c r="F282" s="190">
        <f t="shared" si="55"/>
        <v>0.25</v>
      </c>
      <c r="G282" s="189">
        <v>1.8181818181818181</v>
      </c>
      <c r="H282" s="190">
        <f t="shared" si="55"/>
        <v>6.8181818181818121E-2</v>
      </c>
      <c r="I282" s="189">
        <v>1.625</v>
      </c>
      <c r="J282" s="190">
        <f t="shared" si="55"/>
        <v>-0.19318181818181812</v>
      </c>
      <c r="K282" s="189">
        <v>4.6923076923076925</v>
      </c>
      <c r="L282" s="190">
        <f t="shared" si="56"/>
        <v>3.0673076923076925</v>
      </c>
      <c r="M282" s="189">
        <v>3.8333333333333335</v>
      </c>
      <c r="N282" s="190">
        <f t="shared" si="54"/>
        <v>-0.85897435897435903</v>
      </c>
    </row>
    <row r="283" spans="2:14" x14ac:dyDescent="0.25">
      <c r="B283" s="119" t="s">
        <v>94</v>
      </c>
      <c r="C283" s="189">
        <v>1.6666666666666667</v>
      </c>
      <c r="D283" s="190">
        <v>-0.88172043010752676</v>
      </c>
      <c r="E283" s="189">
        <v>3.4615384615384617</v>
      </c>
      <c r="F283" s="190">
        <f t="shared" si="55"/>
        <v>1.7948717948717949</v>
      </c>
      <c r="G283" s="189">
        <v>3</v>
      </c>
      <c r="H283" s="190">
        <f t="shared" si="55"/>
        <v>-0.46153846153846168</v>
      </c>
      <c r="I283" s="189">
        <v>3.03125</v>
      </c>
      <c r="J283" s="190">
        <f t="shared" si="55"/>
        <v>3.125E-2</v>
      </c>
      <c r="K283" s="189">
        <v>2.6764705882352939</v>
      </c>
      <c r="L283" s="190">
        <f t="shared" si="56"/>
        <v>-0.35477941176470607</v>
      </c>
      <c r="M283" s="189">
        <v>3.1851851851851851</v>
      </c>
      <c r="N283" s="190">
        <f t="shared" si="54"/>
        <v>0.50871459694989118</v>
      </c>
    </row>
    <row r="284" spans="2:14" x14ac:dyDescent="0.25">
      <c r="B284" s="119" t="s">
        <v>96</v>
      </c>
      <c r="C284" s="189">
        <v>2</v>
      </c>
      <c r="D284" s="190">
        <v>-0.68292682926829285</v>
      </c>
      <c r="E284" s="189">
        <v>2.625</v>
      </c>
      <c r="F284" s="190">
        <f t="shared" si="55"/>
        <v>0.625</v>
      </c>
      <c r="G284" s="189">
        <v>2.6857142857142855</v>
      </c>
      <c r="H284" s="190">
        <f t="shared" si="55"/>
        <v>6.0714285714285499E-2</v>
      </c>
      <c r="I284" s="189">
        <v>4.59375</v>
      </c>
      <c r="J284" s="190">
        <f t="shared" si="55"/>
        <v>1.9080357142857145</v>
      </c>
      <c r="K284" s="189">
        <v>3.8095238095238093</v>
      </c>
      <c r="L284" s="190">
        <f t="shared" si="56"/>
        <v>-0.78422619047619069</v>
      </c>
      <c r="M284" s="189">
        <v>2.25</v>
      </c>
      <c r="N284" s="190">
        <f t="shared" si="54"/>
        <v>-1.5595238095238093</v>
      </c>
    </row>
    <row r="285" spans="2:14" ht="15.75" x14ac:dyDescent="0.25">
      <c r="B285" s="122" t="s">
        <v>33</v>
      </c>
      <c r="C285" s="191">
        <v>2.9101123595505616</v>
      </c>
      <c r="D285" s="192">
        <v>0.33077656619262807</v>
      </c>
      <c r="E285" s="191">
        <v>2.6979166666666665</v>
      </c>
      <c r="F285" s="192">
        <f t="shared" si="55"/>
        <v>-0.21219569288389506</v>
      </c>
      <c r="G285" s="191">
        <v>2.2916666666666665</v>
      </c>
      <c r="H285" s="192">
        <f t="shared" si="55"/>
        <v>-0.40625</v>
      </c>
      <c r="I285" s="191">
        <v>3.5185185185185186</v>
      </c>
      <c r="J285" s="192">
        <f t="shared" si="55"/>
        <v>1.2268518518518521</v>
      </c>
      <c r="K285" s="191">
        <v>3.2395833333333335</v>
      </c>
      <c r="L285" s="192">
        <f t="shared" si="56"/>
        <v>-0.27893518518518512</v>
      </c>
      <c r="M285" s="191">
        <v>3.0962343096234308</v>
      </c>
      <c r="N285" s="192">
        <v>-0.14334902370990266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B670-2C79-436A-A787-A91E65066897}">
  <sheetPr>
    <tabColor theme="4" tint="0.79998168889431442"/>
  </sheetPr>
  <dimension ref="A4:O111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2.6174716182412929</v>
      </c>
      <c r="D9" s="190">
        <v>-1.8024564964814083E-2</v>
      </c>
      <c r="E9" s="189">
        <v>2.4109947643979059</v>
      </c>
      <c r="F9" s="190">
        <f t="shared" ref="F9:J21" si="0">IFERROR(E9-C9,"-")</f>
        <v>-0.20647685384338699</v>
      </c>
      <c r="G9" s="189">
        <v>3.2322086759285513</v>
      </c>
      <c r="H9" s="190">
        <f t="shared" si="0"/>
        <v>0.82121391153064538</v>
      </c>
      <c r="I9" s="189">
        <v>2.6628942486085343</v>
      </c>
      <c r="J9" s="190">
        <f t="shared" si="0"/>
        <v>-0.56931442732001702</v>
      </c>
      <c r="K9" s="189">
        <v>2.7949012842629863</v>
      </c>
      <c r="L9" s="190">
        <f t="shared" ref="L9:L21" si="1">IFERROR(K9-I9,"-")</f>
        <v>0.13200703565445204</v>
      </c>
      <c r="M9" s="189">
        <v>2.6840519676143852</v>
      </c>
      <c r="N9" s="190">
        <f t="shared" ref="N9:N20" si="2">IFERROR(M9-K9,"-")</f>
        <v>-0.11084931664860109</v>
      </c>
    </row>
    <row r="10" spans="1:15" x14ac:dyDescent="0.25">
      <c r="A10" s="1" t="s">
        <v>75</v>
      </c>
      <c r="B10" s="119" t="s">
        <v>76</v>
      </c>
      <c r="C10" s="189">
        <v>2.6762455682030231</v>
      </c>
      <c r="D10" s="190">
        <v>-4.9792932303562409E-2</v>
      </c>
      <c r="E10" s="189">
        <v>2.2361010830324908</v>
      </c>
      <c r="F10" s="190">
        <f t="shared" si="0"/>
        <v>-0.44014448517053228</v>
      </c>
      <c r="G10" s="189">
        <v>2.7251615992338998</v>
      </c>
      <c r="H10" s="190">
        <f t="shared" si="0"/>
        <v>0.489060516201409</v>
      </c>
      <c r="I10" s="189">
        <v>2.7041745730550284</v>
      </c>
      <c r="J10" s="190">
        <f t="shared" si="0"/>
        <v>-2.0987026178871382E-2</v>
      </c>
      <c r="K10" s="189">
        <v>3.1517801374141161</v>
      </c>
      <c r="L10" s="190">
        <f t="shared" si="1"/>
        <v>0.44760556435908772</v>
      </c>
      <c r="M10" s="189">
        <v>3.1261325703385787</v>
      </c>
      <c r="N10" s="190">
        <f t="shared" si="2"/>
        <v>-2.5647567075537392E-2</v>
      </c>
    </row>
    <row r="11" spans="1:15" x14ac:dyDescent="0.25">
      <c r="A11" s="1" t="s">
        <v>77</v>
      </c>
      <c r="B11" s="119" t="s">
        <v>78</v>
      </c>
      <c r="C11" s="189">
        <v>2.599636032757052</v>
      </c>
      <c r="D11" s="190">
        <v>-0.10626917314815376</v>
      </c>
      <c r="E11" s="189">
        <v>2.167395104895105</v>
      </c>
      <c r="F11" s="190">
        <f t="shared" si="0"/>
        <v>-0.43224092786194701</v>
      </c>
      <c r="G11" s="189">
        <v>2.6814345991561179</v>
      </c>
      <c r="H11" s="190">
        <f t="shared" si="0"/>
        <v>0.51403949426101292</v>
      </c>
      <c r="I11" s="189">
        <v>2.7572009188902631</v>
      </c>
      <c r="J11" s="190">
        <f t="shared" si="0"/>
        <v>7.576631973414516E-2</v>
      </c>
      <c r="K11" s="189">
        <v>2.9589783281733748</v>
      </c>
      <c r="L11" s="190">
        <f t="shared" si="1"/>
        <v>0.20177740928311172</v>
      </c>
      <c r="M11" s="189">
        <v>2.6383377012354923</v>
      </c>
      <c r="N11" s="190">
        <f t="shared" si="2"/>
        <v>-0.32064062693788253</v>
      </c>
    </row>
    <row r="12" spans="1:15" x14ac:dyDescent="0.25">
      <c r="A12" s="1" t="s">
        <v>79</v>
      </c>
      <c r="B12" s="119" t="s">
        <v>80</v>
      </c>
      <c r="C12" s="189" t="s">
        <v>236</v>
      </c>
      <c r="D12" s="190" t="s">
        <v>236</v>
      </c>
      <c r="E12" s="189">
        <v>2.2338797814207649</v>
      </c>
      <c r="F12" s="190" t="str">
        <f t="shared" si="0"/>
        <v>-</v>
      </c>
      <c r="G12" s="189">
        <v>2.9921472392638035</v>
      </c>
      <c r="H12" s="190">
        <f t="shared" si="0"/>
        <v>0.75826745784303862</v>
      </c>
      <c r="I12" s="189">
        <v>2.4570599613152804</v>
      </c>
      <c r="J12" s="190">
        <f t="shared" si="0"/>
        <v>-0.53508727794852318</v>
      </c>
      <c r="K12" s="189">
        <v>2.6590819153146024</v>
      </c>
      <c r="L12" s="190">
        <f t="shared" si="1"/>
        <v>0.20202195399932199</v>
      </c>
      <c r="M12" s="189">
        <v>2.7806406685236769</v>
      </c>
      <c r="N12" s="190">
        <f t="shared" si="2"/>
        <v>0.1215587532090745</v>
      </c>
    </row>
    <row r="13" spans="1:15" x14ac:dyDescent="0.25">
      <c r="A13" s="1" t="s">
        <v>81</v>
      </c>
      <c r="B13" s="119" t="s">
        <v>82</v>
      </c>
      <c r="C13" s="189" t="s">
        <v>236</v>
      </c>
      <c r="D13" s="190" t="s">
        <v>236</v>
      </c>
      <c r="E13" s="189">
        <v>2.1226024821361413</v>
      </c>
      <c r="F13" s="190" t="str">
        <f t="shared" si="0"/>
        <v>-</v>
      </c>
      <c r="G13" s="189">
        <v>2.77670704845815</v>
      </c>
      <c r="H13" s="190">
        <f t="shared" si="0"/>
        <v>0.65410456632200864</v>
      </c>
      <c r="I13" s="189">
        <v>2.5519648912826649</v>
      </c>
      <c r="J13" s="190">
        <f t="shared" si="0"/>
        <v>-0.22474215717548507</v>
      </c>
      <c r="K13" s="189">
        <v>2.5066105769230771</v>
      </c>
      <c r="L13" s="190">
        <f t="shared" si="1"/>
        <v>-4.5354314359587811E-2</v>
      </c>
      <c r="M13" s="189">
        <v>2.6832733093237295</v>
      </c>
      <c r="N13" s="190">
        <f t="shared" si="2"/>
        <v>0.17666273240065244</v>
      </c>
    </row>
    <row r="14" spans="1:15" x14ac:dyDescent="0.25">
      <c r="A14" s="1" t="s">
        <v>83</v>
      </c>
      <c r="B14" s="119" t="s">
        <v>84</v>
      </c>
      <c r="C14" s="189" t="s">
        <v>236</v>
      </c>
      <c r="D14" s="190" t="s">
        <v>236</v>
      </c>
      <c r="E14" s="189">
        <v>2.2000801924619084</v>
      </c>
      <c r="F14" s="190" t="str">
        <f t="shared" si="0"/>
        <v>-</v>
      </c>
      <c r="G14" s="189">
        <v>2.4949115044247789</v>
      </c>
      <c r="H14" s="190">
        <f t="shared" si="0"/>
        <v>0.29483131196287049</v>
      </c>
      <c r="I14" s="189">
        <v>2.4809854101889499</v>
      </c>
      <c r="J14" s="190">
        <f t="shared" si="0"/>
        <v>-1.3926094235829023E-2</v>
      </c>
      <c r="K14" s="189">
        <v>2.5517154389505552</v>
      </c>
      <c r="L14" s="190">
        <f t="shared" si="1"/>
        <v>7.0730028761605279E-2</v>
      </c>
      <c r="M14" s="189">
        <v>2.8302986161689732</v>
      </c>
      <c r="N14" s="190">
        <f t="shared" si="2"/>
        <v>0.27858317721841797</v>
      </c>
    </row>
    <row r="15" spans="1:15" x14ac:dyDescent="0.25">
      <c r="A15" s="1" t="s">
        <v>85</v>
      </c>
      <c r="B15" s="119" t="s">
        <v>86</v>
      </c>
      <c r="C15" s="189" t="s">
        <v>236</v>
      </c>
      <c r="D15" s="190" t="s">
        <v>236</v>
      </c>
      <c r="E15" s="189">
        <v>2.3360790774299836</v>
      </c>
      <c r="F15" s="190" t="str">
        <f t="shared" si="0"/>
        <v>-</v>
      </c>
      <c r="G15" s="189">
        <v>2.5052631578947366</v>
      </c>
      <c r="H15" s="190">
        <f t="shared" si="0"/>
        <v>0.16918408046475308</v>
      </c>
      <c r="I15" s="189">
        <v>2.2105990783410139</v>
      </c>
      <c r="J15" s="190">
        <f t="shared" si="0"/>
        <v>-0.29466407955372276</v>
      </c>
      <c r="K15" s="189">
        <v>2.2077073807968648</v>
      </c>
      <c r="L15" s="190">
        <f t="shared" si="1"/>
        <v>-2.8916975441490855E-3</v>
      </c>
      <c r="M15" s="189">
        <v>2.7481440747869121</v>
      </c>
      <c r="N15" s="190">
        <f t="shared" si="2"/>
        <v>0.54043669399004735</v>
      </c>
    </row>
    <row r="16" spans="1:15" x14ac:dyDescent="0.25">
      <c r="A16" s="1" t="s">
        <v>87</v>
      </c>
      <c r="B16" s="119" t="s">
        <v>88</v>
      </c>
      <c r="C16" s="189">
        <v>2.499459848757652</v>
      </c>
      <c r="D16" s="190">
        <v>0.32659695508017172</v>
      </c>
      <c r="E16" s="189">
        <v>2.9317173096620008</v>
      </c>
      <c r="F16" s="190">
        <f t="shared" si="0"/>
        <v>0.4322574609043488</v>
      </c>
      <c r="G16" s="189">
        <v>2.6119023397761953</v>
      </c>
      <c r="H16" s="190">
        <f t="shared" si="0"/>
        <v>-0.31981496988580549</v>
      </c>
      <c r="I16" s="189">
        <v>2.5556512378902045</v>
      </c>
      <c r="J16" s="190">
        <f t="shared" si="0"/>
        <v>-5.6251101885990806E-2</v>
      </c>
      <c r="K16" s="189">
        <v>3.1938599517074855</v>
      </c>
      <c r="L16" s="190">
        <f t="shared" si="1"/>
        <v>0.63820871381728095</v>
      </c>
      <c r="M16" s="189">
        <v>2.856691765848919</v>
      </c>
      <c r="N16" s="190">
        <f t="shared" si="2"/>
        <v>-0.33716818585856645</v>
      </c>
    </row>
    <row r="17" spans="1:15" x14ac:dyDescent="0.25">
      <c r="A17" s="1" t="s">
        <v>89</v>
      </c>
      <c r="B17" s="119" t="s">
        <v>90</v>
      </c>
      <c r="C17" s="189">
        <v>2.135487528344671</v>
      </c>
      <c r="D17" s="190">
        <v>4.8655716089129886E-2</v>
      </c>
      <c r="E17" s="189">
        <v>2.452733776188043</v>
      </c>
      <c r="F17" s="190">
        <f t="shared" si="0"/>
        <v>0.31724624784337196</v>
      </c>
      <c r="G17" s="189">
        <v>2.3955875928352994</v>
      </c>
      <c r="H17" s="190">
        <f t="shared" si="0"/>
        <v>-5.7146183352743574E-2</v>
      </c>
      <c r="I17" s="189">
        <v>2.3459411634594116</v>
      </c>
      <c r="J17" s="190">
        <f t="shared" si="0"/>
        <v>-4.9646429375887813E-2</v>
      </c>
      <c r="K17" s="189">
        <v>2.2301946137212503</v>
      </c>
      <c r="L17" s="190">
        <f t="shared" si="1"/>
        <v>-0.11574654973816134</v>
      </c>
      <c r="M17" s="189">
        <v>2.4850695235924323</v>
      </c>
      <c r="N17" s="190">
        <f t="shared" si="2"/>
        <v>0.254874909871182</v>
      </c>
    </row>
    <row r="18" spans="1:15" x14ac:dyDescent="0.25">
      <c r="A18" s="1" t="s">
        <v>91</v>
      </c>
      <c r="B18" s="119" t="s">
        <v>92</v>
      </c>
      <c r="C18" s="189">
        <v>2.0425170068027212</v>
      </c>
      <c r="D18" s="190">
        <v>-0.23159032695823667</v>
      </c>
      <c r="E18" s="189">
        <v>2.9937869822485208</v>
      </c>
      <c r="F18" s="190">
        <f t="shared" si="0"/>
        <v>0.95126997544579961</v>
      </c>
      <c r="G18" s="189">
        <v>2.8807453416149067</v>
      </c>
      <c r="H18" s="190">
        <f t="shared" si="0"/>
        <v>-0.1130416406336141</v>
      </c>
      <c r="I18" s="189">
        <v>2.5134645847476804</v>
      </c>
      <c r="J18" s="190"/>
      <c r="K18" s="189">
        <v>2.4775360845700347</v>
      </c>
      <c r="L18" s="190">
        <f t="shared" si="1"/>
        <v>-3.5928500177645706E-2</v>
      </c>
      <c r="M18" s="189">
        <v>2.4095158597662771</v>
      </c>
      <c r="N18" s="190">
        <f t="shared" si="2"/>
        <v>-6.8020224803757579E-2</v>
      </c>
    </row>
    <row r="19" spans="1:15" x14ac:dyDescent="0.25">
      <c r="A19" s="1" t="s">
        <v>93</v>
      </c>
      <c r="B19" s="119" t="s">
        <v>94</v>
      </c>
      <c r="C19" s="189">
        <v>2.0164492342597846</v>
      </c>
      <c r="D19" s="190">
        <v>-0.33604246009237482</v>
      </c>
      <c r="E19" s="189">
        <v>2.7396582733812949</v>
      </c>
      <c r="F19" s="190">
        <f t="shared" si="0"/>
        <v>0.72320903912151024</v>
      </c>
      <c r="G19" s="189">
        <v>2.6980157089706491</v>
      </c>
      <c r="H19" s="190">
        <f t="shared" si="0"/>
        <v>-4.1642564410645733E-2</v>
      </c>
      <c r="I19" s="189">
        <v>2.6623690572119258</v>
      </c>
      <c r="J19" s="190">
        <f t="shared" si="0"/>
        <v>-3.564665175872328E-2</v>
      </c>
      <c r="K19" s="189">
        <v>2.7401171303074672</v>
      </c>
      <c r="L19" s="190">
        <f t="shared" si="1"/>
        <v>7.7748073095541326E-2</v>
      </c>
      <c r="M19" s="189">
        <v>2.7851239669421486</v>
      </c>
      <c r="N19" s="190">
        <f t="shared" si="2"/>
        <v>4.5006836634681413E-2</v>
      </c>
    </row>
    <row r="20" spans="1:15" x14ac:dyDescent="0.25">
      <c r="A20" s="1" t="s">
        <v>95</v>
      </c>
      <c r="B20" s="119" t="s">
        <v>96</v>
      </c>
      <c r="C20" s="189">
        <v>2.2569676700111483</v>
      </c>
      <c r="D20" s="190">
        <v>-7.0529686937881308E-4</v>
      </c>
      <c r="E20" s="189">
        <v>2.4653312788906008</v>
      </c>
      <c r="F20" s="190">
        <f t="shared" si="0"/>
        <v>0.20836360887945249</v>
      </c>
      <c r="G20" s="189">
        <v>2.3449477351916377</v>
      </c>
      <c r="H20" s="190">
        <f t="shared" si="0"/>
        <v>-0.12038354369896309</v>
      </c>
      <c r="I20" s="189">
        <v>2.587568157033806</v>
      </c>
      <c r="J20" s="190">
        <f t="shared" si="0"/>
        <v>0.24262042184216837</v>
      </c>
      <c r="K20" s="189">
        <v>2.5476281560826322</v>
      </c>
      <c r="L20" s="190">
        <f t="shared" si="1"/>
        <v>-3.9940000951173893E-2</v>
      </c>
      <c r="M20" s="189">
        <v>2.5096724765370619</v>
      </c>
      <c r="N20" s="190">
        <f t="shared" si="2"/>
        <v>-3.795567954557022E-2</v>
      </c>
    </row>
    <row r="21" spans="1:15" ht="15.75" x14ac:dyDescent="0.25">
      <c r="A21" s="1" t="s">
        <v>0</v>
      </c>
      <c r="B21" s="122" t="s">
        <v>33</v>
      </c>
      <c r="C21" s="191">
        <v>2.437843193922629</v>
      </c>
      <c r="D21" s="192">
        <v>2.1067972650881117E-3</v>
      </c>
      <c r="E21" s="191">
        <v>2.4937806482478173</v>
      </c>
      <c r="F21" s="192">
        <f t="shared" si="0"/>
        <v>5.5937454325188263E-2</v>
      </c>
      <c r="G21" s="191">
        <v>2.6756725259784404</v>
      </c>
      <c r="H21" s="192">
        <f t="shared" si="0"/>
        <v>0.1818918777306231</v>
      </c>
      <c r="I21" s="191">
        <v>2.5505786061867015</v>
      </c>
      <c r="J21" s="192">
        <f t="shared" si="0"/>
        <v>-0.12509391979173889</v>
      </c>
      <c r="K21" s="191">
        <v>2.6538649194953647</v>
      </c>
      <c r="L21" s="192">
        <f t="shared" si="1"/>
        <v>0.10328631330866322</v>
      </c>
      <c r="M21" s="191">
        <v>2.6953963064416366</v>
      </c>
      <c r="N21" s="192">
        <v>4.1531386946271898E-2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2.6174716182412929</v>
      </c>
      <c r="D31" s="190">
        <v>-1.8024564964814083E-2</v>
      </c>
      <c r="E31" s="189">
        <v>2.4109947643979059</v>
      </c>
      <c r="F31" s="190">
        <f t="shared" ref="F31:J43" si="3">IFERROR(E31-C31,"-")</f>
        <v>-0.20647685384338699</v>
      </c>
      <c r="G31" s="189">
        <v>3.2322086759285513</v>
      </c>
      <c r="H31" s="190">
        <f t="shared" si="3"/>
        <v>0.82121391153064538</v>
      </c>
      <c r="I31" s="189">
        <v>2.6628942486085343</v>
      </c>
      <c r="J31" s="190">
        <f t="shared" si="3"/>
        <v>-0.56931442732001702</v>
      </c>
      <c r="K31" s="189">
        <v>2.7949012842629863</v>
      </c>
      <c r="L31" s="190">
        <f t="shared" ref="L31:L43" si="4">IFERROR(K31-I31,"-")</f>
        <v>0.13200703565445204</v>
      </c>
      <c r="M31" s="189">
        <v>2.6840519676143852</v>
      </c>
      <c r="N31" s="190">
        <f>IFERROR(M31-K31,"-")</f>
        <v>-0.11084931664860109</v>
      </c>
    </row>
    <row r="32" spans="1:15" x14ac:dyDescent="0.25">
      <c r="B32" s="119" t="s">
        <v>76</v>
      </c>
      <c r="C32" s="189">
        <v>2.6762455682030231</v>
      </c>
      <c r="D32" s="190">
        <v>-4.9792932303562409E-2</v>
      </c>
      <c r="E32" s="189">
        <v>2.2361010830324908</v>
      </c>
      <c r="F32" s="190">
        <f t="shared" si="3"/>
        <v>-0.44014448517053228</v>
      </c>
      <c r="G32" s="189">
        <v>2.7251615992338998</v>
      </c>
      <c r="H32" s="190">
        <f t="shared" si="3"/>
        <v>0.489060516201409</v>
      </c>
      <c r="I32" s="189">
        <v>2.7041745730550284</v>
      </c>
      <c r="J32" s="190">
        <f t="shared" si="3"/>
        <v>-2.0987026178871382E-2</v>
      </c>
      <c r="K32" s="189">
        <v>3.1517801374141161</v>
      </c>
      <c r="L32" s="190">
        <f t="shared" si="4"/>
        <v>0.44760556435908772</v>
      </c>
      <c r="M32" s="189">
        <v>3.1261325703385787</v>
      </c>
      <c r="N32" s="190">
        <f t="shared" ref="N32:N42" si="5">IFERROR(M32-K32,"-")</f>
        <v>-2.5647567075537392E-2</v>
      </c>
    </row>
    <row r="33" spans="2:15" x14ac:dyDescent="0.25">
      <c r="B33" s="119" t="s">
        <v>78</v>
      </c>
      <c r="C33" s="189">
        <v>2.599636032757052</v>
      </c>
      <c r="D33" s="190">
        <v>-0.10626917314815376</v>
      </c>
      <c r="E33" s="189">
        <v>2.167395104895105</v>
      </c>
      <c r="F33" s="190">
        <f t="shared" si="3"/>
        <v>-0.43224092786194701</v>
      </c>
      <c r="G33" s="189">
        <v>2.6814345991561179</v>
      </c>
      <c r="H33" s="190">
        <f t="shared" si="3"/>
        <v>0.51403949426101292</v>
      </c>
      <c r="I33" s="189">
        <v>2.7572009188902631</v>
      </c>
      <c r="J33" s="190">
        <f t="shared" si="3"/>
        <v>7.576631973414516E-2</v>
      </c>
      <c r="K33" s="189">
        <v>2.9589783281733748</v>
      </c>
      <c r="L33" s="190">
        <f t="shared" si="4"/>
        <v>0.20177740928311172</v>
      </c>
      <c r="M33" s="189">
        <v>2.6383377012354923</v>
      </c>
      <c r="N33" s="190">
        <f t="shared" si="5"/>
        <v>-0.32064062693788253</v>
      </c>
    </row>
    <row r="34" spans="2:15" x14ac:dyDescent="0.25">
      <c r="B34" s="119" t="s">
        <v>80</v>
      </c>
      <c r="C34" s="189" t="s">
        <v>236</v>
      </c>
      <c r="D34" s="190" t="s">
        <v>236</v>
      </c>
      <c r="E34" s="189">
        <v>2.2338797814207649</v>
      </c>
      <c r="F34" s="190" t="str">
        <f t="shared" si="3"/>
        <v>-</v>
      </c>
      <c r="G34" s="189">
        <v>2.9921472392638035</v>
      </c>
      <c r="H34" s="190">
        <f t="shared" si="3"/>
        <v>0.75826745784303862</v>
      </c>
      <c r="I34" s="189">
        <v>2.4570599613152804</v>
      </c>
      <c r="J34" s="190">
        <f t="shared" si="3"/>
        <v>-0.53508727794852318</v>
      </c>
      <c r="K34" s="189">
        <v>2.6590819153146024</v>
      </c>
      <c r="L34" s="190">
        <f t="shared" si="4"/>
        <v>0.20202195399932199</v>
      </c>
      <c r="M34" s="189">
        <v>2.7806406685236769</v>
      </c>
      <c r="N34" s="190">
        <f t="shared" si="5"/>
        <v>0.1215587532090745</v>
      </c>
    </row>
    <row r="35" spans="2:15" x14ac:dyDescent="0.25">
      <c r="B35" s="119" t="s">
        <v>82</v>
      </c>
      <c r="C35" s="189" t="s">
        <v>236</v>
      </c>
      <c r="D35" s="190" t="s">
        <v>236</v>
      </c>
      <c r="E35" s="189">
        <v>2.1226024821361413</v>
      </c>
      <c r="F35" s="190" t="str">
        <f t="shared" si="3"/>
        <v>-</v>
      </c>
      <c r="G35" s="189">
        <v>2.77670704845815</v>
      </c>
      <c r="H35" s="190">
        <f t="shared" si="3"/>
        <v>0.65410456632200864</v>
      </c>
      <c r="I35" s="189">
        <v>2.5519648912826649</v>
      </c>
      <c r="J35" s="190">
        <f t="shared" si="3"/>
        <v>-0.22474215717548507</v>
      </c>
      <c r="K35" s="189">
        <v>2.5066105769230771</v>
      </c>
      <c r="L35" s="190">
        <f t="shared" si="4"/>
        <v>-4.5354314359587811E-2</v>
      </c>
      <c r="M35" s="189">
        <v>2.6832733093237295</v>
      </c>
      <c r="N35" s="190">
        <f t="shared" si="5"/>
        <v>0.17666273240065244</v>
      </c>
    </row>
    <row r="36" spans="2:15" x14ac:dyDescent="0.25">
      <c r="B36" s="119" t="s">
        <v>84</v>
      </c>
      <c r="C36" s="189" t="s">
        <v>236</v>
      </c>
      <c r="D36" s="190" t="s">
        <v>236</v>
      </c>
      <c r="E36" s="189">
        <v>2.2000801924619084</v>
      </c>
      <c r="F36" s="190" t="str">
        <f t="shared" si="3"/>
        <v>-</v>
      </c>
      <c r="G36" s="189">
        <v>2.4949115044247789</v>
      </c>
      <c r="H36" s="190">
        <f t="shared" si="3"/>
        <v>0.29483131196287049</v>
      </c>
      <c r="I36" s="189">
        <v>2.4809854101889499</v>
      </c>
      <c r="J36" s="190">
        <f t="shared" si="3"/>
        <v>-1.3926094235829023E-2</v>
      </c>
      <c r="K36" s="189">
        <v>2.5517154389505552</v>
      </c>
      <c r="L36" s="190">
        <f t="shared" si="4"/>
        <v>7.0730028761605279E-2</v>
      </c>
      <c r="M36" s="189">
        <v>2.8302986161689732</v>
      </c>
      <c r="N36" s="190">
        <f t="shared" si="5"/>
        <v>0.27858317721841797</v>
      </c>
    </row>
    <row r="37" spans="2:15" x14ac:dyDescent="0.25">
      <c r="B37" s="119" t="s">
        <v>86</v>
      </c>
      <c r="C37" s="189" t="s">
        <v>236</v>
      </c>
      <c r="D37" s="190" t="s">
        <v>236</v>
      </c>
      <c r="E37" s="189">
        <v>2.3360790774299836</v>
      </c>
      <c r="F37" s="190" t="str">
        <f t="shared" si="3"/>
        <v>-</v>
      </c>
      <c r="G37" s="189">
        <v>2.5052631578947366</v>
      </c>
      <c r="H37" s="190">
        <f t="shared" si="3"/>
        <v>0.16918408046475308</v>
      </c>
      <c r="I37" s="189">
        <v>2.2105990783410139</v>
      </c>
      <c r="J37" s="190">
        <f t="shared" si="3"/>
        <v>-0.29466407955372276</v>
      </c>
      <c r="K37" s="189">
        <v>2.2077073807968648</v>
      </c>
      <c r="L37" s="190">
        <f t="shared" si="4"/>
        <v>-2.8916975441490855E-3</v>
      </c>
      <c r="M37" s="189">
        <v>2.7481440747869121</v>
      </c>
      <c r="N37" s="190">
        <f t="shared" si="5"/>
        <v>0.54043669399004735</v>
      </c>
    </row>
    <row r="38" spans="2:15" x14ac:dyDescent="0.25">
      <c r="B38" s="119" t="s">
        <v>88</v>
      </c>
      <c r="C38" s="189">
        <v>2.499459848757652</v>
      </c>
      <c r="D38" s="190">
        <v>0.32659695508017172</v>
      </c>
      <c r="E38" s="189">
        <v>2.9317173096620008</v>
      </c>
      <c r="F38" s="190">
        <f t="shared" si="3"/>
        <v>0.4322574609043488</v>
      </c>
      <c r="G38" s="189">
        <v>2.6119023397761953</v>
      </c>
      <c r="H38" s="190">
        <f t="shared" si="3"/>
        <v>-0.31981496988580549</v>
      </c>
      <c r="I38" s="189">
        <v>2.5556512378902045</v>
      </c>
      <c r="J38" s="190">
        <f t="shared" si="3"/>
        <v>-5.6251101885990806E-2</v>
      </c>
      <c r="K38" s="189">
        <v>3.1938599517074855</v>
      </c>
      <c r="L38" s="190">
        <f t="shared" si="4"/>
        <v>0.63820871381728095</v>
      </c>
      <c r="M38" s="189">
        <v>2.856691765848919</v>
      </c>
      <c r="N38" s="190">
        <f t="shared" si="5"/>
        <v>-0.33716818585856645</v>
      </c>
    </row>
    <row r="39" spans="2:15" x14ac:dyDescent="0.25">
      <c r="B39" s="119" t="s">
        <v>90</v>
      </c>
      <c r="C39" s="189">
        <v>2.135487528344671</v>
      </c>
      <c r="D39" s="190">
        <v>4.8655716089129886E-2</v>
      </c>
      <c r="E39" s="189">
        <v>2.452733776188043</v>
      </c>
      <c r="F39" s="190">
        <f t="shared" si="3"/>
        <v>0.31724624784337196</v>
      </c>
      <c r="G39" s="189">
        <v>2.3955875928352994</v>
      </c>
      <c r="H39" s="190">
        <f t="shared" si="3"/>
        <v>-5.7146183352743574E-2</v>
      </c>
      <c r="I39" s="189">
        <v>2.3459411634594116</v>
      </c>
      <c r="J39" s="190">
        <f t="shared" si="3"/>
        <v>-4.9646429375887813E-2</v>
      </c>
      <c r="K39" s="189">
        <v>2.2301946137212503</v>
      </c>
      <c r="L39" s="190">
        <f t="shared" si="4"/>
        <v>-0.11574654973816134</v>
      </c>
      <c r="M39" s="189">
        <v>2.4850695235924323</v>
      </c>
      <c r="N39" s="190">
        <f t="shared" si="5"/>
        <v>0.254874909871182</v>
      </c>
    </row>
    <row r="40" spans="2:15" x14ac:dyDescent="0.25">
      <c r="B40" s="119" t="s">
        <v>92</v>
      </c>
      <c r="C40" s="189">
        <v>2.0425170068027212</v>
      </c>
      <c r="D40" s="190">
        <v>-0.23159032695823667</v>
      </c>
      <c r="E40" s="189">
        <v>2.9937869822485208</v>
      </c>
      <c r="F40" s="190">
        <f t="shared" si="3"/>
        <v>0.95126997544579961</v>
      </c>
      <c r="G40" s="189">
        <v>2.8807453416149067</v>
      </c>
      <c r="H40" s="190">
        <f t="shared" si="3"/>
        <v>-0.1130416406336141</v>
      </c>
      <c r="I40" s="189">
        <v>2.5134645847476804</v>
      </c>
      <c r="J40" s="190">
        <f t="shared" si="3"/>
        <v>-0.36728075686722628</v>
      </c>
      <c r="K40" s="189">
        <v>2.4775360845700347</v>
      </c>
      <c r="L40" s="190">
        <f t="shared" si="4"/>
        <v>-3.5928500177645706E-2</v>
      </c>
      <c r="M40" s="189">
        <v>2.4095158597662771</v>
      </c>
      <c r="N40" s="190">
        <f t="shared" si="5"/>
        <v>-6.8020224803757579E-2</v>
      </c>
    </row>
    <row r="41" spans="2:15" x14ac:dyDescent="0.25">
      <c r="B41" s="119" t="s">
        <v>94</v>
      </c>
      <c r="C41" s="189">
        <v>2.0164492342597846</v>
      </c>
      <c r="D41" s="190">
        <v>-0.33604246009237482</v>
      </c>
      <c r="E41" s="189">
        <v>2.7396582733812949</v>
      </c>
      <c r="F41" s="190">
        <f t="shared" si="3"/>
        <v>0.72320903912151024</v>
      </c>
      <c r="G41" s="189">
        <v>2.6980157089706491</v>
      </c>
      <c r="H41" s="190">
        <f t="shared" si="3"/>
        <v>-4.1642564410645733E-2</v>
      </c>
      <c r="I41" s="189">
        <v>2.6623690572119258</v>
      </c>
      <c r="J41" s="190">
        <f t="shared" si="3"/>
        <v>-3.564665175872328E-2</v>
      </c>
      <c r="K41" s="189">
        <v>2.7401171303074672</v>
      </c>
      <c r="L41" s="190">
        <f t="shared" si="4"/>
        <v>7.7748073095541326E-2</v>
      </c>
      <c r="M41" s="189">
        <v>2.7851239669421486</v>
      </c>
      <c r="N41" s="190">
        <f t="shared" si="5"/>
        <v>4.5006836634681413E-2</v>
      </c>
    </row>
    <row r="42" spans="2:15" x14ac:dyDescent="0.25">
      <c r="B42" s="119" t="s">
        <v>96</v>
      </c>
      <c r="C42" s="189">
        <v>2.2569676700111483</v>
      </c>
      <c r="D42" s="190">
        <v>-7.0529686937881308E-4</v>
      </c>
      <c r="E42" s="189">
        <v>2.4653312788906008</v>
      </c>
      <c r="F42" s="190">
        <f t="shared" si="3"/>
        <v>0.20836360887945249</v>
      </c>
      <c r="G42" s="189">
        <v>2.3449477351916377</v>
      </c>
      <c r="H42" s="190">
        <f t="shared" si="3"/>
        <v>-0.12038354369896309</v>
      </c>
      <c r="I42" s="189">
        <v>2.587568157033806</v>
      </c>
      <c r="J42" s="190">
        <f t="shared" si="3"/>
        <v>0.24262042184216837</v>
      </c>
      <c r="K42" s="189">
        <v>2.5476281560826322</v>
      </c>
      <c r="L42" s="190">
        <f t="shared" si="4"/>
        <v>-3.9940000951173893E-2</v>
      </c>
      <c r="M42" s="189">
        <v>2.5096724765370619</v>
      </c>
      <c r="N42" s="190">
        <f t="shared" si="5"/>
        <v>-3.795567954557022E-2</v>
      </c>
    </row>
    <row r="43" spans="2:15" ht="15.75" x14ac:dyDescent="0.25">
      <c r="B43" s="122" t="s">
        <v>33</v>
      </c>
      <c r="C43" s="191">
        <v>2.437843193922629</v>
      </c>
      <c r="D43" s="192">
        <v>2.1067972650881117E-3</v>
      </c>
      <c r="E43" s="191">
        <v>2.4937806482478173</v>
      </c>
      <c r="F43" s="192">
        <f t="shared" si="3"/>
        <v>5.5937454325188263E-2</v>
      </c>
      <c r="G43" s="191">
        <v>2.6756725259784404</v>
      </c>
      <c r="H43" s="192">
        <f t="shared" si="3"/>
        <v>0.1818918777306231</v>
      </c>
      <c r="I43" s="191">
        <v>2.5505786061867015</v>
      </c>
      <c r="J43" s="192">
        <f t="shared" si="3"/>
        <v>-0.12509391979173889</v>
      </c>
      <c r="K43" s="191">
        <v>2.6538649194953647</v>
      </c>
      <c r="L43" s="192">
        <f t="shared" si="4"/>
        <v>0.10328631330866322</v>
      </c>
      <c r="M43" s="191">
        <v>2.6953963064416366</v>
      </c>
      <c r="N43" s="192">
        <v>4.1531386946271898E-2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3.0477990818255467</v>
      </c>
      <c r="D53" s="190">
        <v>0.2117827107477841</v>
      </c>
      <c r="E53" s="189" t="s">
        <v>236</v>
      </c>
      <c r="F53" s="190" t="str">
        <f t="shared" ref="F53:J65" si="6">IFERROR(E53-C53,"-")</f>
        <v>-</v>
      </c>
      <c r="G53" s="189" t="s">
        <v>236</v>
      </c>
      <c r="H53" s="190" t="str">
        <f t="shared" si="6"/>
        <v>-</v>
      </c>
      <c r="I53" s="189">
        <v>2.7950872656755008</v>
      </c>
      <c r="J53" s="190" t="str">
        <f t="shared" si="6"/>
        <v>-</v>
      </c>
      <c r="K53" s="189">
        <v>2.9186357556843512</v>
      </c>
      <c r="L53" s="190">
        <f t="shared" ref="L53:L65" si="7">IFERROR(K53-I53,"-")</f>
        <v>0.12354849000885038</v>
      </c>
      <c r="M53" s="189">
        <v>2.8401337792642138</v>
      </c>
      <c r="N53" s="190">
        <f>IFERROR(M53-K53,"-")</f>
        <v>-7.8501976420137343E-2</v>
      </c>
    </row>
    <row r="54" spans="1:15" x14ac:dyDescent="0.25">
      <c r="A54" s="1"/>
      <c r="B54" s="119" t="s">
        <v>76</v>
      </c>
      <c r="C54" s="189">
        <v>3.1402388225492919</v>
      </c>
      <c r="D54" s="190">
        <v>0.16780511291421707</v>
      </c>
      <c r="E54" s="189" t="s">
        <v>236</v>
      </c>
      <c r="F54" s="190" t="str">
        <f t="shared" si="6"/>
        <v>-</v>
      </c>
      <c r="G54" s="189" t="s">
        <v>236</v>
      </c>
      <c r="H54" s="190" t="str">
        <f t="shared" si="6"/>
        <v>-</v>
      </c>
      <c r="I54" s="189">
        <v>2.8731359893167148</v>
      </c>
      <c r="J54" s="190" t="str">
        <f t="shared" si="6"/>
        <v>-</v>
      </c>
      <c r="K54" s="189">
        <v>3.347750434998757</v>
      </c>
      <c r="L54" s="190">
        <f t="shared" si="7"/>
        <v>0.47461444568204225</v>
      </c>
      <c r="M54" s="189">
        <v>3.4421083802191292</v>
      </c>
      <c r="N54" s="190">
        <f t="shared" ref="N54:N64" si="8">IFERROR(M54-K54,"-")</f>
        <v>9.4357945220372219E-2</v>
      </c>
    </row>
    <row r="55" spans="1:15" x14ac:dyDescent="0.25">
      <c r="A55" s="1"/>
      <c r="B55" s="119" t="s">
        <v>78</v>
      </c>
      <c r="C55" s="189">
        <v>3.2750179985601151</v>
      </c>
      <c r="D55" s="190">
        <v>0.33952549320679593</v>
      </c>
      <c r="E55" s="189" t="s">
        <v>236</v>
      </c>
      <c r="F55" s="190" t="str">
        <f t="shared" si="6"/>
        <v>-</v>
      </c>
      <c r="G55" s="189" t="s">
        <v>236</v>
      </c>
      <c r="H55" s="190" t="str">
        <f t="shared" si="6"/>
        <v>-</v>
      </c>
      <c r="I55" s="189">
        <v>2.9364389233954453</v>
      </c>
      <c r="J55" s="190" t="str">
        <f t="shared" si="6"/>
        <v>-</v>
      </c>
      <c r="K55" s="189">
        <v>3.1342297174111211</v>
      </c>
      <c r="L55" s="190">
        <f t="shared" si="7"/>
        <v>0.19779079401567579</v>
      </c>
      <c r="M55" s="189">
        <v>2.7850322007550523</v>
      </c>
      <c r="N55" s="190">
        <f t="shared" si="8"/>
        <v>-0.3491975166560688</v>
      </c>
    </row>
    <row r="56" spans="1:15" x14ac:dyDescent="0.25">
      <c r="A56" s="1"/>
      <c r="B56" s="119" t="s">
        <v>80</v>
      </c>
      <c r="C56" s="189" t="s">
        <v>236</v>
      </c>
      <c r="D56" s="190" t="s">
        <v>236</v>
      </c>
      <c r="E56" s="189" t="s">
        <v>236</v>
      </c>
      <c r="F56" s="190" t="str">
        <f t="shared" si="6"/>
        <v>-</v>
      </c>
      <c r="G56" s="189">
        <v>3.1402254605444049</v>
      </c>
      <c r="H56" s="190" t="str">
        <f t="shared" si="6"/>
        <v>-</v>
      </c>
      <c r="I56" s="189">
        <v>2.5746586075665996</v>
      </c>
      <c r="J56" s="190">
        <f t="shared" si="6"/>
        <v>-0.56556685297780529</v>
      </c>
      <c r="K56" s="189">
        <v>2.7839800317676424</v>
      </c>
      <c r="L56" s="190">
        <f t="shared" si="7"/>
        <v>0.20932142420104283</v>
      </c>
      <c r="M56" s="189">
        <v>2.9443530701754388</v>
      </c>
      <c r="N56" s="190">
        <f t="shared" si="8"/>
        <v>0.16037303840779638</v>
      </c>
    </row>
    <row r="57" spans="1:15" x14ac:dyDescent="0.25">
      <c r="A57" s="1"/>
      <c r="B57" s="119" t="s">
        <v>82</v>
      </c>
      <c r="C57" s="189" t="s">
        <v>236</v>
      </c>
      <c r="D57" s="190" t="s">
        <v>236</v>
      </c>
      <c r="E57" s="189" t="s">
        <v>236</v>
      </c>
      <c r="F57" s="190" t="str">
        <f t="shared" si="6"/>
        <v>-</v>
      </c>
      <c r="G57" s="189">
        <v>2.9780715898097387</v>
      </c>
      <c r="H57" s="190" t="str">
        <f t="shared" si="6"/>
        <v>-</v>
      </c>
      <c r="I57" s="189">
        <v>2.6306366047745358</v>
      </c>
      <c r="J57" s="190">
        <f t="shared" si="6"/>
        <v>-0.34743498503520298</v>
      </c>
      <c r="K57" s="189">
        <v>2.5609430604982206</v>
      </c>
      <c r="L57" s="190">
        <f t="shared" si="7"/>
        <v>-6.9693544276315134E-2</v>
      </c>
      <c r="M57" s="189">
        <v>2.8007017543859649</v>
      </c>
      <c r="N57" s="190">
        <f t="shared" si="8"/>
        <v>0.23975869388774429</v>
      </c>
    </row>
    <row r="58" spans="1:15" x14ac:dyDescent="0.25">
      <c r="A58" s="1"/>
      <c r="B58" s="119" t="s">
        <v>84</v>
      </c>
      <c r="C58" s="189" t="s">
        <v>236</v>
      </c>
      <c r="D58" s="190" t="s">
        <v>236</v>
      </c>
      <c r="E58" s="189" t="s">
        <v>236</v>
      </c>
      <c r="F58" s="190" t="str">
        <f t="shared" si="6"/>
        <v>-</v>
      </c>
      <c r="G58" s="189">
        <v>2.5641587533479426</v>
      </c>
      <c r="H58" s="190" t="str">
        <f t="shared" si="6"/>
        <v>-</v>
      </c>
      <c r="I58" s="189">
        <v>2.5592901317558483</v>
      </c>
      <c r="J58" s="190">
        <f t="shared" si="6"/>
        <v>-4.8686215920943354E-3</v>
      </c>
      <c r="K58" s="189">
        <v>2.6040229885057471</v>
      </c>
      <c r="L58" s="190">
        <f t="shared" si="7"/>
        <v>4.4732856749898797E-2</v>
      </c>
      <c r="M58" s="189">
        <v>3.045272206303725</v>
      </c>
      <c r="N58" s="190">
        <f t="shared" si="8"/>
        <v>0.44124921779797788</v>
      </c>
    </row>
    <row r="59" spans="1:15" x14ac:dyDescent="0.25">
      <c r="A59" s="1"/>
      <c r="B59" s="119" t="s">
        <v>86</v>
      </c>
      <c r="C59" s="189" t="s">
        <v>236</v>
      </c>
      <c r="D59" s="190" t="s">
        <v>236</v>
      </c>
      <c r="E59" s="189" t="s">
        <v>236</v>
      </c>
      <c r="F59" s="190" t="str">
        <f t="shared" si="6"/>
        <v>-</v>
      </c>
      <c r="G59" s="189">
        <v>2.501542416452442</v>
      </c>
      <c r="H59" s="190" t="str">
        <f t="shared" si="6"/>
        <v>-</v>
      </c>
      <c r="I59" s="189">
        <v>2.2240166710080751</v>
      </c>
      <c r="J59" s="190">
        <f t="shared" si="6"/>
        <v>-0.27752574544436692</v>
      </c>
      <c r="K59" s="189">
        <v>2.2533062054933874</v>
      </c>
      <c r="L59" s="190">
        <f t="shared" si="7"/>
        <v>2.9289534485312352E-2</v>
      </c>
      <c r="M59" s="189">
        <v>2.8266793409378961</v>
      </c>
      <c r="N59" s="190">
        <f t="shared" si="8"/>
        <v>0.57337313544450863</v>
      </c>
    </row>
    <row r="60" spans="1:15" x14ac:dyDescent="0.25">
      <c r="A60" s="1"/>
      <c r="B60" s="119" t="s">
        <v>88</v>
      </c>
      <c r="C60" s="189" t="s">
        <v>236</v>
      </c>
      <c r="D60" s="190" t="s">
        <v>236</v>
      </c>
      <c r="E60" s="189" t="s">
        <v>236</v>
      </c>
      <c r="F60" s="190" t="str">
        <f t="shared" si="6"/>
        <v>-</v>
      </c>
      <c r="G60" s="189">
        <v>2.7960213776722092</v>
      </c>
      <c r="H60" s="190" t="str">
        <f t="shared" si="6"/>
        <v>-</v>
      </c>
      <c r="I60" s="189" t="s">
        <v>236</v>
      </c>
      <c r="J60" s="190" t="str">
        <f t="shared" si="6"/>
        <v>-</v>
      </c>
      <c r="K60" s="189">
        <v>3.3068565005620081</v>
      </c>
      <c r="L60" s="190" t="str">
        <f t="shared" si="7"/>
        <v>-</v>
      </c>
      <c r="M60" s="189">
        <v>2.9710798620323695</v>
      </c>
      <c r="N60" s="190">
        <f t="shared" si="8"/>
        <v>-0.33577663852963857</v>
      </c>
    </row>
    <row r="61" spans="1:15" x14ac:dyDescent="0.25">
      <c r="A61" s="1"/>
      <c r="B61" s="119" t="s">
        <v>90</v>
      </c>
      <c r="C61" s="189" t="s">
        <v>236</v>
      </c>
      <c r="D61" s="190" t="s">
        <v>236</v>
      </c>
      <c r="E61" s="189" t="s">
        <v>236</v>
      </c>
      <c r="F61" s="190" t="str">
        <f t="shared" si="6"/>
        <v>-</v>
      </c>
      <c r="G61" s="189">
        <v>2.500871296987802</v>
      </c>
      <c r="H61" s="190" t="str">
        <f t="shared" si="6"/>
        <v>-</v>
      </c>
      <c r="I61" s="189">
        <v>2.3941569695469176</v>
      </c>
      <c r="J61" s="190">
        <f t="shared" si="6"/>
        <v>-0.10671432744088438</v>
      </c>
      <c r="K61" s="189">
        <v>2.2749944333110665</v>
      </c>
      <c r="L61" s="190">
        <f t="shared" si="7"/>
        <v>-0.11916253623585105</v>
      </c>
      <c r="M61" s="189">
        <v>2.5774424146147736</v>
      </c>
      <c r="N61" s="190">
        <f t="shared" si="8"/>
        <v>0.30244798130370709</v>
      </c>
    </row>
    <row r="62" spans="1:15" x14ac:dyDescent="0.25">
      <c r="A62" s="1"/>
      <c r="B62" s="119" t="s">
        <v>92</v>
      </c>
      <c r="C62" s="189" t="s">
        <v>236</v>
      </c>
      <c r="D62" s="190" t="s">
        <v>236</v>
      </c>
      <c r="E62" s="189" t="s">
        <v>236</v>
      </c>
      <c r="F62" s="190" t="str">
        <f t="shared" si="6"/>
        <v>-</v>
      </c>
      <c r="G62" s="189">
        <v>2.916572077185017</v>
      </c>
      <c r="H62" s="190" t="str">
        <f t="shared" si="6"/>
        <v>-</v>
      </c>
      <c r="I62" s="189">
        <v>2.651506996770721</v>
      </c>
      <c r="J62" s="190">
        <f t="shared" si="6"/>
        <v>-0.26506508041429599</v>
      </c>
      <c r="K62" s="189">
        <v>2.6273516642547032</v>
      </c>
      <c r="L62" s="190">
        <f t="shared" si="7"/>
        <v>-2.4155332516017758E-2</v>
      </c>
      <c r="M62" s="189">
        <v>2.4928266770065917</v>
      </c>
      <c r="N62" s="190">
        <f t="shared" si="8"/>
        <v>-0.13452498724811157</v>
      </c>
    </row>
    <row r="63" spans="1:15" x14ac:dyDescent="0.25">
      <c r="A63" s="1"/>
      <c r="B63" s="119" t="s">
        <v>94</v>
      </c>
      <c r="C63" s="189" t="s">
        <v>236</v>
      </c>
      <c r="D63" s="190" t="s">
        <v>236</v>
      </c>
      <c r="E63" s="189" t="s">
        <v>236</v>
      </c>
      <c r="F63" s="190" t="str">
        <f t="shared" si="6"/>
        <v>-</v>
      </c>
      <c r="G63" s="189">
        <v>2.8604146576663454</v>
      </c>
      <c r="H63" s="190" t="str">
        <f t="shared" si="6"/>
        <v>-</v>
      </c>
      <c r="I63" s="189">
        <v>2.8276945384243595</v>
      </c>
      <c r="J63" s="190">
        <f t="shared" si="6"/>
        <v>-3.2720119241985923E-2</v>
      </c>
      <c r="K63" s="189">
        <v>2.9430714916151808</v>
      </c>
      <c r="L63" s="190">
        <f t="shared" si="7"/>
        <v>0.11537695319082131</v>
      </c>
      <c r="M63" s="189">
        <v>2.9829018075232048</v>
      </c>
      <c r="N63" s="190">
        <f t="shared" si="8"/>
        <v>3.9830315908023994E-2</v>
      </c>
    </row>
    <row r="64" spans="1:15" x14ac:dyDescent="0.25">
      <c r="A64" s="1"/>
      <c r="B64" s="119" t="s">
        <v>96</v>
      </c>
      <c r="C64" s="189" t="s">
        <v>236</v>
      </c>
      <c r="D64" s="190" t="s">
        <v>236</v>
      </c>
      <c r="E64" s="189" t="s">
        <v>236</v>
      </c>
      <c r="F64" s="190" t="str">
        <f t="shared" si="6"/>
        <v>-</v>
      </c>
      <c r="G64" s="189">
        <v>2.4325228641534689</v>
      </c>
      <c r="H64" s="190" t="str">
        <f t="shared" si="6"/>
        <v>-</v>
      </c>
      <c r="I64" s="189">
        <v>2.7499333511063715</v>
      </c>
      <c r="J64" s="190">
        <f t="shared" si="6"/>
        <v>0.31741048695290264</v>
      </c>
      <c r="K64" s="189">
        <v>2.6366930917327291</v>
      </c>
      <c r="L64" s="190">
        <f t="shared" si="7"/>
        <v>-0.11324025937364235</v>
      </c>
      <c r="M64" s="189">
        <v>2.7055595323311858</v>
      </c>
      <c r="N64" s="190">
        <f t="shared" si="8"/>
        <v>6.8866440598456702E-2</v>
      </c>
    </row>
    <row r="65" spans="1:15" ht="15.75" x14ac:dyDescent="0.25">
      <c r="B65" s="122" t="s">
        <v>33</v>
      </c>
      <c r="C65" s="191" t="s">
        <v>236</v>
      </c>
      <c r="D65" s="192" t="s">
        <v>236</v>
      </c>
      <c r="E65" s="191" t="s">
        <v>236</v>
      </c>
      <c r="F65" s="192" t="str">
        <f t="shared" si="6"/>
        <v>-</v>
      </c>
      <c r="G65" s="191">
        <v>2.7547137248133926</v>
      </c>
      <c r="H65" s="192" t="str">
        <f t="shared" si="6"/>
        <v>-</v>
      </c>
      <c r="I65" s="191">
        <v>2.6597626112759643</v>
      </c>
      <c r="J65" s="192">
        <f t="shared" si="6"/>
        <v>-9.4951113537428355E-2</v>
      </c>
      <c r="K65" s="191">
        <v>2.7683008187607401</v>
      </c>
      <c r="L65" s="192">
        <f t="shared" si="7"/>
        <v>0.10853820748477583</v>
      </c>
      <c r="M65" s="191">
        <v>2.8484861131398285</v>
      </c>
      <c r="N65" s="192">
        <v>8.018529437908839E-2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1.5508701472556894</v>
      </c>
      <c r="D75" s="190">
        <v>-0.385381042087793</v>
      </c>
      <c r="E75" s="189" t="s">
        <v>236</v>
      </c>
      <c r="F75" s="190" t="str">
        <f t="shared" ref="F75:J87" si="9">IFERROR(E75-C75,"-")</f>
        <v>-</v>
      </c>
      <c r="G75" s="189" t="s">
        <v>236</v>
      </c>
      <c r="H75" s="190" t="str">
        <f t="shared" si="9"/>
        <v>-</v>
      </c>
      <c r="I75" s="189">
        <v>1.8437917222963951</v>
      </c>
      <c r="J75" s="190" t="str">
        <f t="shared" si="9"/>
        <v>-</v>
      </c>
      <c r="K75" s="189">
        <v>2.0355677154582765</v>
      </c>
      <c r="L75" s="190">
        <f t="shared" ref="L75:L87" si="10">IFERROR(K75-I75,"-")</f>
        <v>0.19177599316188143</v>
      </c>
      <c r="M75" s="189">
        <v>1.8365617433414043</v>
      </c>
      <c r="N75" s="190">
        <f>IFERROR(M75-K75,"-")</f>
        <v>-0.19900597211687221</v>
      </c>
    </row>
    <row r="76" spans="1:15" x14ac:dyDescent="0.25">
      <c r="A76" s="1"/>
      <c r="B76" s="119" t="s">
        <v>76</v>
      </c>
      <c r="C76" s="189">
        <v>1.7258248009101251</v>
      </c>
      <c r="D76" s="190">
        <v>-0.16671516356589611</v>
      </c>
      <c r="E76" s="189" t="s">
        <v>236</v>
      </c>
      <c r="F76" s="190" t="str">
        <f t="shared" si="9"/>
        <v>-</v>
      </c>
      <c r="G76" s="189" t="s">
        <v>236</v>
      </c>
      <c r="H76" s="190" t="str">
        <f t="shared" si="9"/>
        <v>-</v>
      </c>
      <c r="I76" s="189">
        <v>1.7271557271557272</v>
      </c>
      <c r="J76" s="190" t="str">
        <f t="shared" si="9"/>
        <v>-</v>
      </c>
      <c r="K76" s="189">
        <v>2.141025641025641</v>
      </c>
      <c r="L76" s="190">
        <f t="shared" si="10"/>
        <v>0.41386991386991379</v>
      </c>
      <c r="M76" s="189">
        <v>1.8200734394124847</v>
      </c>
      <c r="N76" s="190">
        <f t="shared" ref="N76:N86" si="11">IFERROR(M76-K76,"-")</f>
        <v>-0.3209522016131563</v>
      </c>
    </row>
    <row r="77" spans="1:15" x14ac:dyDescent="0.25">
      <c r="A77" s="1"/>
      <c r="B77" s="119" t="s">
        <v>78</v>
      </c>
      <c r="C77" s="189">
        <v>1.4400494437577256</v>
      </c>
      <c r="D77" s="190">
        <v>-0.6583924825878833</v>
      </c>
      <c r="E77" s="189" t="s">
        <v>236</v>
      </c>
      <c r="F77" s="190" t="str">
        <f t="shared" si="9"/>
        <v>-</v>
      </c>
      <c r="G77" s="189" t="s">
        <v>236</v>
      </c>
      <c r="H77" s="190" t="str">
        <f t="shared" si="9"/>
        <v>-</v>
      </c>
      <c r="I77" s="189">
        <v>1.712907117008444</v>
      </c>
      <c r="J77" s="190" t="str">
        <f t="shared" si="9"/>
        <v>-</v>
      </c>
      <c r="K77" s="189">
        <v>1.9730769230769232</v>
      </c>
      <c r="L77" s="190">
        <f t="shared" si="10"/>
        <v>0.26016980606847917</v>
      </c>
      <c r="M77" s="189">
        <v>1.8510131108462455</v>
      </c>
      <c r="N77" s="190">
        <f t="shared" si="11"/>
        <v>-0.12206381223067764</v>
      </c>
    </row>
    <row r="78" spans="1:15" x14ac:dyDescent="0.25">
      <c r="A78" s="1"/>
      <c r="B78" s="119" t="s">
        <v>80</v>
      </c>
      <c r="C78" s="189" t="s">
        <v>236</v>
      </c>
      <c r="D78" s="190" t="s">
        <v>236</v>
      </c>
      <c r="E78" s="189" t="s">
        <v>236</v>
      </c>
      <c r="F78" s="190" t="str">
        <f t="shared" si="9"/>
        <v>-</v>
      </c>
      <c r="G78" s="189">
        <v>1.7625570776255708</v>
      </c>
      <c r="H78" s="190" t="str">
        <f t="shared" si="9"/>
        <v>-</v>
      </c>
      <c r="I78" s="189">
        <v>1.7098150782361308</v>
      </c>
      <c r="J78" s="190">
        <f t="shared" si="9"/>
        <v>-5.274199938944002E-2</v>
      </c>
      <c r="K78" s="189">
        <v>1.8083462132921175</v>
      </c>
      <c r="L78" s="190">
        <f t="shared" si="10"/>
        <v>9.8531135055986763E-2</v>
      </c>
      <c r="M78" s="189">
        <v>1.8757575757575757</v>
      </c>
      <c r="N78" s="190">
        <f t="shared" si="11"/>
        <v>6.7411362465458202E-2</v>
      </c>
    </row>
    <row r="79" spans="1:15" x14ac:dyDescent="0.25">
      <c r="A79" s="1"/>
      <c r="B79" s="119" t="s">
        <v>82</v>
      </c>
      <c r="C79" s="189" t="s">
        <v>236</v>
      </c>
      <c r="D79" s="190" t="s">
        <v>236</v>
      </c>
      <c r="E79" s="189" t="s">
        <v>236</v>
      </c>
      <c r="F79" s="190" t="str">
        <f t="shared" si="9"/>
        <v>-</v>
      </c>
      <c r="G79" s="189">
        <v>1.60075329566855</v>
      </c>
      <c r="H79" s="190" t="str">
        <f t="shared" si="9"/>
        <v>-</v>
      </c>
      <c r="I79" s="189">
        <v>1.8241308793456033</v>
      </c>
      <c r="J79" s="190">
        <f t="shared" si="9"/>
        <v>0.22337758367705329</v>
      </c>
      <c r="K79" s="189">
        <v>2.0141129032258065</v>
      </c>
      <c r="L79" s="190">
        <f t="shared" si="10"/>
        <v>0.18998202388020324</v>
      </c>
      <c r="M79" s="189">
        <v>1.9889349930843707</v>
      </c>
      <c r="N79" s="190">
        <f t="shared" si="11"/>
        <v>-2.5177910141435778E-2</v>
      </c>
    </row>
    <row r="80" spans="1:15" x14ac:dyDescent="0.25">
      <c r="A80" s="1"/>
      <c r="B80" s="119" t="s">
        <v>84</v>
      </c>
      <c r="C80" s="189" t="s">
        <v>236</v>
      </c>
      <c r="D80" s="190" t="s">
        <v>236</v>
      </c>
      <c r="E80" s="189" t="s">
        <v>236</v>
      </c>
      <c r="F80" s="190" t="str">
        <f t="shared" si="9"/>
        <v>-</v>
      </c>
      <c r="G80" s="189">
        <v>1.8062953995157385</v>
      </c>
      <c r="H80" s="190" t="str">
        <f t="shared" si="9"/>
        <v>-</v>
      </c>
      <c r="I80" s="189">
        <v>1.8506493506493507</v>
      </c>
      <c r="J80" s="190">
        <f t="shared" si="9"/>
        <v>4.4353951133612179E-2</v>
      </c>
      <c r="K80" s="189">
        <v>2.1756198347107438</v>
      </c>
      <c r="L80" s="190">
        <f t="shared" si="10"/>
        <v>0.32497048406139317</v>
      </c>
      <c r="M80" s="189">
        <v>1.6375198728139904</v>
      </c>
      <c r="N80" s="190">
        <f t="shared" si="11"/>
        <v>-0.53809996189675346</v>
      </c>
    </row>
    <row r="81" spans="1:15" x14ac:dyDescent="0.25">
      <c r="A81" s="1"/>
      <c r="B81" s="119" t="s">
        <v>86</v>
      </c>
      <c r="C81" s="189" t="s">
        <v>236</v>
      </c>
      <c r="D81" s="190" t="s">
        <v>236</v>
      </c>
      <c r="E81" s="189" t="s">
        <v>236</v>
      </c>
      <c r="F81" s="190" t="str">
        <f t="shared" si="9"/>
        <v>-</v>
      </c>
      <c r="G81" s="189">
        <v>2.5428571428571427</v>
      </c>
      <c r="H81" s="190" t="str">
        <f t="shared" si="9"/>
        <v>-</v>
      </c>
      <c r="I81" s="189">
        <v>2.1077844311377247</v>
      </c>
      <c r="J81" s="190">
        <f t="shared" si="9"/>
        <v>-0.43507271171941797</v>
      </c>
      <c r="K81" s="189">
        <v>1.9364599092284418</v>
      </c>
      <c r="L81" s="190">
        <f t="shared" si="10"/>
        <v>-0.17132452190928293</v>
      </c>
      <c r="M81" s="189">
        <v>2.2328482328482329</v>
      </c>
      <c r="N81" s="190">
        <f t="shared" si="11"/>
        <v>0.29638832361979106</v>
      </c>
    </row>
    <row r="82" spans="1:15" x14ac:dyDescent="0.25">
      <c r="A82" s="1"/>
      <c r="B82" s="119" t="s">
        <v>88</v>
      </c>
      <c r="C82" s="189" t="s">
        <v>236</v>
      </c>
      <c r="D82" s="190" t="s">
        <v>236</v>
      </c>
      <c r="E82" s="189" t="s">
        <v>236</v>
      </c>
      <c r="F82" s="190" t="str">
        <f t="shared" si="9"/>
        <v>-</v>
      </c>
      <c r="G82" s="189">
        <v>1.5124113475177305</v>
      </c>
      <c r="H82" s="190" t="str">
        <f t="shared" si="9"/>
        <v>-</v>
      </c>
      <c r="I82" s="189" t="s">
        <v>236</v>
      </c>
      <c r="J82" s="190" t="str">
        <f t="shared" si="9"/>
        <v>-</v>
      </c>
      <c r="K82" s="189">
        <v>1.8826086956521739</v>
      </c>
      <c r="L82" s="190" t="str">
        <f t="shared" si="10"/>
        <v>-</v>
      </c>
      <c r="M82" s="189">
        <v>1.617816091954023</v>
      </c>
      <c r="N82" s="190">
        <f t="shared" si="11"/>
        <v>-0.26479260369815094</v>
      </c>
    </row>
    <row r="83" spans="1:15" x14ac:dyDescent="0.25">
      <c r="A83" s="1"/>
      <c r="B83" s="119" t="s">
        <v>90</v>
      </c>
      <c r="C83" s="189" t="s">
        <v>236</v>
      </c>
      <c r="D83" s="190" t="s">
        <v>236</v>
      </c>
      <c r="E83" s="189" t="s">
        <v>236</v>
      </c>
      <c r="F83" s="190" t="str">
        <f t="shared" si="9"/>
        <v>-</v>
      </c>
      <c r="G83" s="189">
        <v>1.641711229946524</v>
      </c>
      <c r="H83" s="190" t="str">
        <f t="shared" si="9"/>
        <v>-</v>
      </c>
      <c r="I83" s="189">
        <v>1.941908713692946</v>
      </c>
      <c r="J83" s="190">
        <f t="shared" si="9"/>
        <v>0.30019748374642208</v>
      </c>
      <c r="K83" s="189">
        <v>1.8926174496644295</v>
      </c>
      <c r="L83" s="190">
        <f t="shared" si="10"/>
        <v>-4.9291264028516579E-2</v>
      </c>
      <c r="M83" s="189">
        <v>1.9131147540983606</v>
      </c>
      <c r="N83" s="190">
        <f t="shared" si="11"/>
        <v>2.0497304433931163E-2</v>
      </c>
    </row>
    <row r="84" spans="1:15" x14ac:dyDescent="0.25">
      <c r="A84" s="1"/>
      <c r="B84" s="119" t="s">
        <v>92</v>
      </c>
      <c r="C84" s="189" t="s">
        <v>236</v>
      </c>
      <c r="D84" s="190" t="s">
        <v>236</v>
      </c>
      <c r="E84" s="189" t="s">
        <v>236</v>
      </c>
      <c r="F84" s="190" t="str">
        <f t="shared" si="9"/>
        <v>-</v>
      </c>
      <c r="G84" s="189">
        <v>2.6287425149700598</v>
      </c>
      <c r="H84" s="190" t="str">
        <f t="shared" si="9"/>
        <v>-</v>
      </c>
      <c r="I84" s="189">
        <v>1.7837837837837838</v>
      </c>
      <c r="J84" s="190">
        <f t="shared" si="9"/>
        <v>-0.84495873118627607</v>
      </c>
      <c r="K84" s="189">
        <v>1.6739974126778785</v>
      </c>
      <c r="L84" s="190">
        <f t="shared" si="10"/>
        <v>-0.10978637110590528</v>
      </c>
      <c r="M84" s="189">
        <v>1.8930288461538463</v>
      </c>
      <c r="N84" s="190">
        <f t="shared" si="11"/>
        <v>0.21903143347596776</v>
      </c>
    </row>
    <row r="85" spans="1:15" x14ac:dyDescent="0.25">
      <c r="A85" s="1"/>
      <c r="B85" s="119" t="s">
        <v>94</v>
      </c>
      <c r="C85" s="189" t="s">
        <v>236</v>
      </c>
      <c r="D85" s="190" t="s">
        <v>236</v>
      </c>
      <c r="E85" s="189" t="s">
        <v>236</v>
      </c>
      <c r="F85" s="190" t="str">
        <f t="shared" si="9"/>
        <v>-</v>
      </c>
      <c r="G85" s="189">
        <v>1.7217391304347827</v>
      </c>
      <c r="H85" s="190" t="str">
        <f t="shared" si="9"/>
        <v>-</v>
      </c>
      <c r="I85" s="189">
        <v>1.834140435835351</v>
      </c>
      <c r="J85" s="190">
        <f t="shared" si="9"/>
        <v>0.11240130540056836</v>
      </c>
      <c r="K85" s="189">
        <v>1.7532188841201717</v>
      </c>
      <c r="L85" s="190">
        <f t="shared" si="10"/>
        <v>-8.0921551715179341E-2</v>
      </c>
      <c r="M85" s="189">
        <v>1.8512110726643598</v>
      </c>
      <c r="N85" s="190">
        <f t="shared" si="11"/>
        <v>9.7992188544188119E-2</v>
      </c>
    </row>
    <row r="86" spans="1:15" x14ac:dyDescent="0.25">
      <c r="A86" s="1"/>
      <c r="B86" s="119" t="s">
        <v>96</v>
      </c>
      <c r="C86" s="189" t="s">
        <v>236</v>
      </c>
      <c r="D86" s="190" t="s">
        <v>236</v>
      </c>
      <c r="E86" s="189" t="s">
        <v>236</v>
      </c>
      <c r="F86" s="190" t="str">
        <f t="shared" si="9"/>
        <v>-</v>
      </c>
      <c r="G86" s="189">
        <v>1.7701317715959004</v>
      </c>
      <c r="H86" s="190" t="str">
        <f t="shared" si="9"/>
        <v>-</v>
      </c>
      <c r="I86" s="189">
        <v>1.8573141486810552</v>
      </c>
      <c r="J86" s="190">
        <f t="shared" si="9"/>
        <v>8.718237708515475E-2</v>
      </c>
      <c r="K86" s="189">
        <v>2.0639606396063961</v>
      </c>
      <c r="L86" s="190">
        <f t="shared" si="10"/>
        <v>0.20664649092534093</v>
      </c>
      <c r="M86" s="189">
        <v>1.7126213592233011</v>
      </c>
      <c r="N86" s="190">
        <f t="shared" si="11"/>
        <v>-0.35133928038309503</v>
      </c>
    </row>
    <row r="87" spans="1:15" ht="15.75" x14ac:dyDescent="0.25">
      <c r="B87" s="122" t="s">
        <v>33</v>
      </c>
      <c r="C87" s="191" t="s">
        <v>236</v>
      </c>
      <c r="D87" s="192" t="s">
        <v>236</v>
      </c>
      <c r="E87" s="191" t="s">
        <v>236</v>
      </c>
      <c r="F87" s="192" t="str">
        <f t="shared" si="9"/>
        <v>-</v>
      </c>
      <c r="G87" s="191">
        <v>1.9616059247709998</v>
      </c>
      <c r="H87" s="192" t="str">
        <f t="shared" si="9"/>
        <v>-</v>
      </c>
      <c r="I87" s="191">
        <v>1.8250295780202446</v>
      </c>
      <c r="J87" s="192">
        <f t="shared" si="9"/>
        <v>-0.13657634675075525</v>
      </c>
      <c r="K87" s="191">
        <v>1.9394168875425974</v>
      </c>
      <c r="L87" s="192">
        <f t="shared" si="10"/>
        <v>0.11438730952235288</v>
      </c>
      <c r="M87" s="191">
        <v>1.8484183791272224</v>
      </c>
      <c r="N87" s="192">
        <v>-9.0998508415375046E-2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 t="s">
        <v>236</v>
      </c>
      <c r="D97" s="190" t="s">
        <v>236</v>
      </c>
      <c r="E97" s="189" t="s">
        <v>236</v>
      </c>
      <c r="F97" s="190" t="str">
        <f t="shared" ref="F97:J109" si="12">IFERROR(E97-C97,"-")</f>
        <v>-</v>
      </c>
      <c r="G97" s="189" t="s">
        <v>236</v>
      </c>
      <c r="H97" s="190" t="str">
        <f t="shared" si="12"/>
        <v>-</v>
      </c>
      <c r="I97" s="189" t="s">
        <v>236</v>
      </c>
      <c r="J97" s="190" t="str">
        <f t="shared" si="12"/>
        <v>-</v>
      </c>
      <c r="K97" s="189" t="s">
        <v>236</v>
      </c>
      <c r="L97" s="190" t="str">
        <f t="shared" ref="L97:L109" si="13">IFERROR(K97-I97,"-")</f>
        <v>-</v>
      </c>
      <c r="M97" s="189" t="s">
        <v>236</v>
      </c>
      <c r="N97" s="190" t="str">
        <f>IFERROR(M97-K97,"-")</f>
        <v>-</v>
      </c>
    </row>
    <row r="98" spans="2:14" x14ac:dyDescent="0.25">
      <c r="B98" s="119" t="s">
        <v>76</v>
      </c>
      <c r="C98" s="189" t="s">
        <v>236</v>
      </c>
      <c r="D98" s="190" t="s">
        <v>236</v>
      </c>
      <c r="E98" s="189" t="s">
        <v>236</v>
      </c>
      <c r="F98" s="190" t="str">
        <f t="shared" si="12"/>
        <v>-</v>
      </c>
      <c r="G98" s="189" t="s">
        <v>236</v>
      </c>
      <c r="H98" s="190" t="str">
        <f t="shared" si="12"/>
        <v>-</v>
      </c>
      <c r="I98" s="189" t="s">
        <v>236</v>
      </c>
      <c r="J98" s="190" t="str">
        <f t="shared" si="12"/>
        <v>-</v>
      </c>
      <c r="K98" s="189" t="s">
        <v>236</v>
      </c>
      <c r="L98" s="190" t="str">
        <f t="shared" si="13"/>
        <v>-</v>
      </c>
      <c r="M98" s="189" t="s">
        <v>236</v>
      </c>
      <c r="N98" s="190" t="str">
        <f t="shared" ref="N98:N108" si="14">IFERROR(M98-K98,"-")</f>
        <v>-</v>
      </c>
    </row>
    <row r="99" spans="2:14" x14ac:dyDescent="0.25">
      <c r="B99" s="119" t="s">
        <v>78</v>
      </c>
      <c r="C99" s="189" t="s">
        <v>236</v>
      </c>
      <c r="D99" s="190" t="s">
        <v>236</v>
      </c>
      <c r="E99" s="189" t="s">
        <v>236</v>
      </c>
      <c r="F99" s="190" t="str">
        <f t="shared" si="12"/>
        <v>-</v>
      </c>
      <c r="G99" s="189" t="s">
        <v>236</v>
      </c>
      <c r="H99" s="190" t="str">
        <f t="shared" si="12"/>
        <v>-</v>
      </c>
      <c r="I99" s="189" t="s">
        <v>236</v>
      </c>
      <c r="J99" s="190" t="str">
        <f t="shared" si="12"/>
        <v>-</v>
      </c>
      <c r="K99" s="189" t="s">
        <v>236</v>
      </c>
      <c r="L99" s="190" t="str">
        <f t="shared" si="13"/>
        <v>-</v>
      </c>
      <c r="M99" s="189" t="s">
        <v>236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236</v>
      </c>
      <c r="D100" s="190" t="s">
        <v>236</v>
      </c>
      <c r="E100" s="189" t="s">
        <v>236</v>
      </c>
      <c r="F100" s="190" t="str">
        <f t="shared" si="12"/>
        <v>-</v>
      </c>
      <c r="G100" s="189" t="s">
        <v>236</v>
      </c>
      <c r="H100" s="190" t="str">
        <f t="shared" si="12"/>
        <v>-</v>
      </c>
      <c r="I100" s="189" t="s">
        <v>236</v>
      </c>
      <c r="J100" s="190" t="str">
        <f t="shared" si="12"/>
        <v>-</v>
      </c>
      <c r="K100" s="189" t="s">
        <v>236</v>
      </c>
      <c r="L100" s="190" t="str">
        <f t="shared" si="13"/>
        <v>-</v>
      </c>
      <c r="M100" s="189" t="s">
        <v>236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236</v>
      </c>
      <c r="D101" s="190" t="s">
        <v>236</v>
      </c>
      <c r="E101" s="189" t="s">
        <v>236</v>
      </c>
      <c r="F101" s="190" t="str">
        <f t="shared" si="12"/>
        <v>-</v>
      </c>
      <c r="G101" s="189" t="s">
        <v>236</v>
      </c>
      <c r="H101" s="190" t="str">
        <f t="shared" si="12"/>
        <v>-</v>
      </c>
      <c r="I101" s="189" t="s">
        <v>236</v>
      </c>
      <c r="J101" s="190" t="str">
        <f t="shared" si="12"/>
        <v>-</v>
      </c>
      <c r="K101" s="189" t="s">
        <v>236</v>
      </c>
      <c r="L101" s="190" t="str">
        <f t="shared" si="13"/>
        <v>-</v>
      </c>
      <c r="M101" s="189" t="s">
        <v>236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236</v>
      </c>
      <c r="D102" s="190" t="s">
        <v>236</v>
      </c>
      <c r="E102" s="189" t="s">
        <v>236</v>
      </c>
      <c r="F102" s="190" t="str">
        <f t="shared" si="12"/>
        <v>-</v>
      </c>
      <c r="G102" s="189" t="s">
        <v>236</v>
      </c>
      <c r="H102" s="190" t="str">
        <f t="shared" si="12"/>
        <v>-</v>
      </c>
      <c r="I102" s="189" t="s">
        <v>236</v>
      </c>
      <c r="J102" s="190" t="str">
        <f t="shared" si="12"/>
        <v>-</v>
      </c>
      <c r="K102" s="189" t="s">
        <v>236</v>
      </c>
      <c r="L102" s="190" t="str">
        <f t="shared" si="13"/>
        <v>-</v>
      </c>
      <c r="M102" s="189" t="s">
        <v>236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236</v>
      </c>
      <c r="D103" s="190" t="s">
        <v>236</v>
      </c>
      <c r="E103" s="189" t="s">
        <v>236</v>
      </c>
      <c r="F103" s="190" t="str">
        <f t="shared" si="12"/>
        <v>-</v>
      </c>
      <c r="G103" s="189" t="s">
        <v>236</v>
      </c>
      <c r="H103" s="190" t="str">
        <f t="shared" si="12"/>
        <v>-</v>
      </c>
      <c r="I103" s="189" t="s">
        <v>236</v>
      </c>
      <c r="J103" s="190" t="str">
        <f t="shared" si="12"/>
        <v>-</v>
      </c>
      <c r="K103" s="189" t="s">
        <v>236</v>
      </c>
      <c r="L103" s="190" t="str">
        <f t="shared" si="13"/>
        <v>-</v>
      </c>
      <c r="M103" s="189" t="s">
        <v>236</v>
      </c>
      <c r="N103" s="190" t="str">
        <f t="shared" si="14"/>
        <v>-</v>
      </c>
    </row>
    <row r="104" spans="2:14" x14ac:dyDescent="0.25">
      <c r="B104" s="119" t="s">
        <v>88</v>
      </c>
      <c r="C104" s="189" t="s">
        <v>236</v>
      </c>
      <c r="D104" s="190" t="s">
        <v>236</v>
      </c>
      <c r="E104" s="189" t="s">
        <v>236</v>
      </c>
      <c r="F104" s="190" t="str">
        <f t="shared" si="12"/>
        <v>-</v>
      </c>
      <c r="G104" s="189" t="s">
        <v>236</v>
      </c>
      <c r="H104" s="190" t="str">
        <f t="shared" si="12"/>
        <v>-</v>
      </c>
      <c r="I104" s="189" t="s">
        <v>236</v>
      </c>
      <c r="J104" s="190" t="str">
        <f t="shared" si="12"/>
        <v>-</v>
      </c>
      <c r="K104" s="189" t="s">
        <v>236</v>
      </c>
      <c r="L104" s="190" t="str">
        <f t="shared" si="13"/>
        <v>-</v>
      </c>
      <c r="M104" s="189" t="s">
        <v>236</v>
      </c>
      <c r="N104" s="190" t="str">
        <f t="shared" si="14"/>
        <v>-</v>
      </c>
    </row>
    <row r="105" spans="2:14" x14ac:dyDescent="0.25">
      <c r="B105" s="119" t="s">
        <v>90</v>
      </c>
      <c r="C105" s="189" t="s">
        <v>236</v>
      </c>
      <c r="D105" s="190" t="s">
        <v>236</v>
      </c>
      <c r="E105" s="189" t="s">
        <v>236</v>
      </c>
      <c r="F105" s="190" t="str">
        <f t="shared" si="12"/>
        <v>-</v>
      </c>
      <c r="G105" s="189" t="s">
        <v>236</v>
      </c>
      <c r="H105" s="190" t="str">
        <f t="shared" si="12"/>
        <v>-</v>
      </c>
      <c r="I105" s="189" t="s">
        <v>236</v>
      </c>
      <c r="J105" s="190" t="str">
        <f t="shared" si="12"/>
        <v>-</v>
      </c>
      <c r="K105" s="189" t="s">
        <v>236</v>
      </c>
      <c r="L105" s="190" t="str">
        <f t="shared" si="13"/>
        <v>-</v>
      </c>
      <c r="M105" s="189" t="s">
        <v>236</v>
      </c>
      <c r="N105" s="190" t="str">
        <f t="shared" si="14"/>
        <v>-</v>
      </c>
    </row>
    <row r="106" spans="2:14" x14ac:dyDescent="0.25">
      <c r="B106" s="119" t="s">
        <v>92</v>
      </c>
      <c r="C106" s="189" t="s">
        <v>236</v>
      </c>
      <c r="D106" s="190" t="s">
        <v>236</v>
      </c>
      <c r="E106" s="189" t="s">
        <v>236</v>
      </c>
      <c r="F106" s="190" t="str">
        <f t="shared" si="12"/>
        <v>-</v>
      </c>
      <c r="G106" s="189" t="s">
        <v>236</v>
      </c>
      <c r="H106" s="190" t="str">
        <f t="shared" si="12"/>
        <v>-</v>
      </c>
      <c r="I106" s="189" t="s">
        <v>236</v>
      </c>
      <c r="J106" s="190" t="str">
        <f t="shared" si="12"/>
        <v>-</v>
      </c>
      <c r="K106" s="189" t="s">
        <v>236</v>
      </c>
      <c r="L106" s="190" t="str">
        <f t="shared" si="13"/>
        <v>-</v>
      </c>
      <c r="M106" s="189" t="s">
        <v>236</v>
      </c>
      <c r="N106" s="190" t="str">
        <f t="shared" si="14"/>
        <v>-</v>
      </c>
    </row>
    <row r="107" spans="2:14" x14ac:dyDescent="0.25">
      <c r="B107" s="119" t="s">
        <v>94</v>
      </c>
      <c r="C107" s="189" t="s">
        <v>236</v>
      </c>
      <c r="D107" s="190" t="s">
        <v>236</v>
      </c>
      <c r="E107" s="189" t="s">
        <v>236</v>
      </c>
      <c r="F107" s="190" t="str">
        <f t="shared" si="12"/>
        <v>-</v>
      </c>
      <c r="G107" s="189" t="s">
        <v>236</v>
      </c>
      <c r="H107" s="190" t="str">
        <f t="shared" si="12"/>
        <v>-</v>
      </c>
      <c r="I107" s="189" t="s">
        <v>236</v>
      </c>
      <c r="J107" s="190" t="str">
        <f t="shared" si="12"/>
        <v>-</v>
      </c>
      <c r="K107" s="189" t="s">
        <v>236</v>
      </c>
      <c r="L107" s="190" t="str">
        <f t="shared" si="13"/>
        <v>-</v>
      </c>
      <c r="M107" s="189" t="s">
        <v>236</v>
      </c>
      <c r="N107" s="190" t="str">
        <f t="shared" si="14"/>
        <v>-</v>
      </c>
    </row>
    <row r="108" spans="2:14" x14ac:dyDescent="0.25">
      <c r="B108" s="119" t="s">
        <v>96</v>
      </c>
      <c r="C108" s="189" t="s">
        <v>236</v>
      </c>
      <c r="D108" s="190" t="s">
        <v>236</v>
      </c>
      <c r="E108" s="189" t="s">
        <v>236</v>
      </c>
      <c r="F108" s="190" t="str">
        <f t="shared" si="12"/>
        <v>-</v>
      </c>
      <c r="G108" s="189" t="s">
        <v>236</v>
      </c>
      <c r="H108" s="190" t="str">
        <f t="shared" si="12"/>
        <v>-</v>
      </c>
      <c r="I108" s="189" t="s">
        <v>236</v>
      </c>
      <c r="J108" s="190" t="str">
        <f t="shared" si="12"/>
        <v>-</v>
      </c>
      <c r="K108" s="189" t="s">
        <v>236</v>
      </c>
      <c r="L108" s="190" t="str">
        <f t="shared" si="13"/>
        <v>-</v>
      </c>
      <c r="M108" s="189" t="s">
        <v>236</v>
      </c>
      <c r="N108" s="190" t="str">
        <f t="shared" si="14"/>
        <v>-</v>
      </c>
    </row>
    <row r="109" spans="2:14" ht="15.75" x14ac:dyDescent="0.25">
      <c r="B109" s="122" t="s">
        <v>33</v>
      </c>
      <c r="C109" s="191" t="s">
        <v>236</v>
      </c>
      <c r="D109" s="192" t="s">
        <v>236</v>
      </c>
      <c r="E109" s="191" t="s">
        <v>236</v>
      </c>
      <c r="F109" s="192" t="str">
        <f t="shared" si="12"/>
        <v>-</v>
      </c>
      <c r="G109" s="191" t="s">
        <v>236</v>
      </c>
      <c r="H109" s="192" t="str">
        <f t="shared" si="12"/>
        <v>-</v>
      </c>
      <c r="I109" s="191" t="s">
        <v>236</v>
      </c>
      <c r="J109" s="192" t="str">
        <f t="shared" si="12"/>
        <v>-</v>
      </c>
      <c r="K109" s="191" t="s">
        <v>236</v>
      </c>
      <c r="L109" s="192" t="str">
        <f t="shared" si="13"/>
        <v>-</v>
      </c>
      <c r="M109" s="191" t="s">
        <v>236</v>
      </c>
      <c r="N109" s="192" t="s">
        <v>236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878-C041-4AF0-9CFC-294E09AAEAD7}">
  <sheetPr>
    <tabColor rgb="FF7030A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0E0A-C850-4501-A261-177A99A74843}">
  <sheetPr>
    <tabColor rgb="FFAC75D5"/>
  </sheetPr>
  <dimension ref="A1:AC112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0.56399999999999995</v>
      </c>
      <c r="D9" s="121">
        <v>9.4508053561032312E-2</v>
      </c>
      <c r="E9" s="198">
        <v>0.19170000000000001</v>
      </c>
      <c r="F9" s="121">
        <f t="shared" ref="F9:L21" si="0">IFERROR(E9/C9-1,"-")</f>
        <v>-0.66010638297872337</v>
      </c>
      <c r="G9" s="198">
        <v>0.58840000000000003</v>
      </c>
      <c r="H9" s="121">
        <f t="shared" si="0"/>
        <v>2.0693792383933229</v>
      </c>
      <c r="I9" s="198">
        <v>0.69830000000000003</v>
      </c>
      <c r="J9" s="121">
        <f t="shared" si="0"/>
        <v>0.18677770224337187</v>
      </c>
      <c r="K9" s="198">
        <v>0.34939999999999999</v>
      </c>
      <c r="L9" s="121">
        <f t="shared" si="0"/>
        <v>-0.4996419876843764</v>
      </c>
      <c r="M9" s="198">
        <v>0.68330000000000002</v>
      </c>
      <c r="N9" s="121">
        <f t="shared" ref="N9:N20" si="1">IFERROR(M9/K9-1,"-")</f>
        <v>0.95563823697767614</v>
      </c>
    </row>
    <row r="10" spans="1:16" x14ac:dyDescent="0.25">
      <c r="A10" s="1" t="s">
        <v>75</v>
      </c>
      <c r="B10" s="119" t="s">
        <v>76</v>
      </c>
      <c r="C10" s="198">
        <v>0.63570000000000004</v>
      </c>
      <c r="D10" s="121">
        <v>2.9306994818653065E-2</v>
      </c>
      <c r="E10" s="198">
        <v>0.2379</v>
      </c>
      <c r="F10" s="121">
        <f t="shared" si="0"/>
        <v>-0.62576687116564422</v>
      </c>
      <c r="G10" s="198">
        <v>0.65049999999999997</v>
      </c>
      <c r="H10" s="121">
        <f t="shared" si="0"/>
        <v>1.7343421605716687</v>
      </c>
      <c r="I10" s="198">
        <v>0.76769999999999994</v>
      </c>
      <c r="J10" s="121">
        <f t="shared" si="0"/>
        <v>0.18016910069177561</v>
      </c>
      <c r="K10" s="198">
        <v>0.77560000000000007</v>
      </c>
      <c r="L10" s="121">
        <f t="shared" si="0"/>
        <v>1.0290478051322216E-2</v>
      </c>
      <c r="M10" s="198">
        <v>0.69579999999999997</v>
      </c>
      <c r="N10" s="121">
        <f t="shared" si="1"/>
        <v>-0.10288808664259941</v>
      </c>
    </row>
    <row r="11" spans="1:16" x14ac:dyDescent="0.25">
      <c r="A11" s="1" t="s">
        <v>77</v>
      </c>
      <c r="B11" s="119" t="s">
        <v>78</v>
      </c>
      <c r="C11" s="198">
        <v>0.2369</v>
      </c>
      <c r="D11" s="121">
        <v>-0.5898545706371191</v>
      </c>
      <c r="E11" s="198">
        <v>0.34399999999999997</v>
      </c>
      <c r="F11" s="121">
        <f t="shared" si="0"/>
        <v>0.45208948923596437</v>
      </c>
      <c r="G11" s="198">
        <v>0.65599999999999992</v>
      </c>
      <c r="H11" s="121">
        <f t="shared" si="0"/>
        <v>0.90697674418604635</v>
      </c>
      <c r="I11" s="198">
        <v>0.75919999999999999</v>
      </c>
      <c r="J11" s="121">
        <f t="shared" si="0"/>
        <v>0.15731707317073185</v>
      </c>
      <c r="K11" s="198">
        <v>0.73299999999999998</v>
      </c>
      <c r="L11" s="121">
        <f t="shared" si="0"/>
        <v>-3.4510010537407765E-2</v>
      </c>
      <c r="M11" s="198">
        <v>0.67559999999999998</v>
      </c>
      <c r="N11" s="121">
        <f t="shared" si="1"/>
        <v>-7.8308321964529304E-2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0.29299999999999998</v>
      </c>
      <c r="F12" s="121" t="str">
        <f t="shared" si="0"/>
        <v>-</v>
      </c>
      <c r="G12" s="198">
        <v>0.61299999999999999</v>
      </c>
      <c r="H12" s="121">
        <f t="shared" si="0"/>
        <v>1.0921501706484644</v>
      </c>
      <c r="I12" s="198">
        <v>0.63869999999999993</v>
      </c>
      <c r="J12" s="121">
        <f t="shared" si="0"/>
        <v>4.1924959216965707E-2</v>
      </c>
      <c r="K12" s="198">
        <v>0.66559999999999997</v>
      </c>
      <c r="L12" s="121">
        <f t="shared" si="0"/>
        <v>4.2116799749491118E-2</v>
      </c>
      <c r="M12" s="198">
        <v>0.59329999999999994</v>
      </c>
      <c r="N12" s="121">
        <f t="shared" si="1"/>
        <v>-0.10862379807692313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0.39149999999999996</v>
      </c>
      <c r="F13" s="121" t="str">
        <f t="shared" si="0"/>
        <v>-</v>
      </c>
      <c r="G13" s="198">
        <v>0.49070000000000003</v>
      </c>
      <c r="H13" s="121">
        <f t="shared" si="0"/>
        <v>0.25338441890166052</v>
      </c>
      <c r="I13" s="198">
        <v>0.62240000000000006</v>
      </c>
      <c r="J13" s="121">
        <f t="shared" si="0"/>
        <v>0.26839209292846955</v>
      </c>
      <c r="K13" s="198">
        <v>0.5998</v>
      </c>
      <c r="L13" s="121">
        <f t="shared" si="0"/>
        <v>-3.6311053984575903E-2</v>
      </c>
      <c r="M13" s="198">
        <v>0.64280000000000004</v>
      </c>
      <c r="N13" s="121">
        <f t="shared" si="1"/>
        <v>7.1690563521173756E-2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0.39329999999999998</v>
      </c>
      <c r="F14" s="121" t="str">
        <f t="shared" si="0"/>
        <v>-</v>
      </c>
      <c r="G14" s="198">
        <v>0.56700000000000006</v>
      </c>
      <c r="H14" s="121">
        <f t="shared" si="0"/>
        <v>0.44164759725400482</v>
      </c>
      <c r="I14" s="198">
        <v>0.52149999999999996</v>
      </c>
      <c r="J14" s="121">
        <f t="shared" si="0"/>
        <v>-8.0246913580247048E-2</v>
      </c>
      <c r="K14" s="198">
        <v>0.501</v>
      </c>
      <c r="L14" s="121">
        <f t="shared" si="0"/>
        <v>-3.9309683604985546E-2</v>
      </c>
      <c r="M14" s="198">
        <v>0.57740000000000002</v>
      </c>
      <c r="N14" s="121">
        <f t="shared" si="1"/>
        <v>0.15249500998003995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0.39350000000000002</v>
      </c>
      <c r="F15" s="121" t="str">
        <f t="shared" si="0"/>
        <v>-</v>
      </c>
      <c r="G15" s="198">
        <v>0.52110000000000001</v>
      </c>
      <c r="H15" s="121">
        <f t="shared" si="0"/>
        <v>0.32426937738246497</v>
      </c>
      <c r="I15" s="198">
        <v>0.46679999999999999</v>
      </c>
      <c r="J15" s="121">
        <f t="shared" si="0"/>
        <v>-0.10420264824409908</v>
      </c>
      <c r="K15" s="198">
        <v>0.48599999999999999</v>
      </c>
      <c r="L15" s="121">
        <f t="shared" si="0"/>
        <v>4.1131105398457546E-2</v>
      </c>
      <c r="M15" s="198">
        <v>0.47909999999999997</v>
      </c>
      <c r="N15" s="121">
        <f t="shared" si="1"/>
        <v>-1.4197530864197616E-2</v>
      </c>
    </row>
    <row r="16" spans="1:16" x14ac:dyDescent="0.25">
      <c r="A16" s="1" t="s">
        <v>87</v>
      </c>
      <c r="B16" s="119" t="s">
        <v>88</v>
      </c>
      <c r="C16" s="198">
        <v>0.76939999999999997</v>
      </c>
      <c r="D16" s="121">
        <v>0.51815311760063132</v>
      </c>
      <c r="E16" s="198">
        <v>0.44319999999999998</v>
      </c>
      <c r="F16" s="121">
        <f t="shared" si="0"/>
        <v>-0.42396672731998963</v>
      </c>
      <c r="G16" s="198">
        <v>0.49969999999999998</v>
      </c>
      <c r="H16" s="121">
        <f t="shared" si="0"/>
        <v>0.12748194945848379</v>
      </c>
      <c r="I16" s="198">
        <v>0.60020000000000007</v>
      </c>
      <c r="J16" s="121">
        <f t="shared" si="0"/>
        <v>0.20112067240344222</v>
      </c>
      <c r="K16" s="198">
        <v>0.44380000000000003</v>
      </c>
      <c r="L16" s="121">
        <f t="shared" si="0"/>
        <v>-0.26057980673108971</v>
      </c>
      <c r="M16" s="198">
        <v>0.56369999999999998</v>
      </c>
      <c r="N16" s="121">
        <f t="shared" si="1"/>
        <v>0.27016674177557443</v>
      </c>
    </row>
    <row r="17" spans="1:29" x14ac:dyDescent="0.25">
      <c r="A17" s="1" t="s">
        <v>89</v>
      </c>
      <c r="B17" s="119" t="s">
        <v>90</v>
      </c>
      <c r="C17" s="198">
        <v>0.43149999999999999</v>
      </c>
      <c r="D17" s="121">
        <v>-5.538528896672501E-2</v>
      </c>
      <c r="E17" s="198">
        <v>0.51200000000000001</v>
      </c>
      <c r="F17" s="121">
        <f t="shared" si="0"/>
        <v>0.18655851680185398</v>
      </c>
      <c r="G17" s="198">
        <v>0.5514</v>
      </c>
      <c r="H17" s="121">
        <f t="shared" si="0"/>
        <v>7.6953124999999956E-2</v>
      </c>
      <c r="I17" s="198">
        <v>0.53320000000000001</v>
      </c>
      <c r="J17" s="121">
        <f t="shared" si="0"/>
        <v>-3.3006891548784889E-2</v>
      </c>
      <c r="K17" s="198">
        <v>0.56189999999999996</v>
      </c>
      <c r="L17" s="121">
        <f t="shared" si="0"/>
        <v>5.382595648912214E-2</v>
      </c>
      <c r="M17" s="198">
        <v>0.54</v>
      </c>
      <c r="N17" s="121">
        <f t="shared" si="1"/>
        <v>-3.8974906567004641E-2</v>
      </c>
    </row>
    <row r="18" spans="1:29" x14ac:dyDescent="0.25">
      <c r="A18" s="1" t="s">
        <v>91</v>
      </c>
      <c r="B18" s="119" t="s">
        <v>92</v>
      </c>
      <c r="C18" s="198">
        <v>0.39939999999999998</v>
      </c>
      <c r="D18" s="121">
        <v>-9.4331065759637234E-2</v>
      </c>
      <c r="E18" s="198">
        <v>0.52229999999999999</v>
      </c>
      <c r="F18" s="121">
        <f t="shared" si="0"/>
        <v>0.30771156735102667</v>
      </c>
      <c r="G18" s="198">
        <v>0.56420000000000003</v>
      </c>
      <c r="H18" s="121">
        <f t="shared" si="0"/>
        <v>8.0222094581658077E-2</v>
      </c>
      <c r="I18" s="198">
        <v>0.53239999999999998</v>
      </c>
      <c r="J18" s="121"/>
      <c r="K18" s="198">
        <v>0.58409999999999995</v>
      </c>
      <c r="L18" s="121">
        <f t="shared" si="0"/>
        <v>9.710743801652888E-2</v>
      </c>
      <c r="M18" s="198">
        <v>0.69180000000000008</v>
      </c>
      <c r="N18" s="121">
        <f t="shared" si="1"/>
        <v>0.18438623523369313</v>
      </c>
      <c r="AB18" s="199"/>
    </row>
    <row r="19" spans="1:29" x14ac:dyDescent="0.25">
      <c r="A19" s="1" t="s">
        <v>93</v>
      </c>
      <c r="B19" s="119" t="s">
        <v>94</v>
      </c>
      <c r="C19" s="198">
        <v>0.40720000000000001</v>
      </c>
      <c r="D19" s="121">
        <v>-0.32893869479235327</v>
      </c>
      <c r="E19" s="198">
        <v>0.64989999999999992</v>
      </c>
      <c r="F19" s="121">
        <f t="shared" si="0"/>
        <v>0.59602161100196449</v>
      </c>
      <c r="G19" s="198">
        <v>0.65629999999999999</v>
      </c>
      <c r="H19" s="121">
        <f t="shared" si="0"/>
        <v>9.8476688721342853E-3</v>
      </c>
      <c r="I19" s="198">
        <v>0.65459999999999996</v>
      </c>
      <c r="J19" s="121">
        <f t="shared" si="0"/>
        <v>-2.5902788358982409E-3</v>
      </c>
      <c r="K19" s="198">
        <v>0.74159999999999993</v>
      </c>
      <c r="L19" s="121">
        <f t="shared" si="0"/>
        <v>0.13290559120073331</v>
      </c>
      <c r="M19" s="198">
        <v>0.68430000000000002</v>
      </c>
      <c r="N19" s="121">
        <f t="shared" si="1"/>
        <v>-7.7265372168284663E-2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0.48200000000000004</v>
      </c>
      <c r="D20" s="121">
        <v>-0.10707669507224882</v>
      </c>
      <c r="E20" s="198">
        <v>0.57810000000000006</v>
      </c>
      <c r="F20" s="121">
        <f t="shared" si="0"/>
        <v>0.19937759336099581</v>
      </c>
      <c r="G20" s="198">
        <v>0.58939999999999992</v>
      </c>
      <c r="H20" s="121">
        <f t="shared" si="0"/>
        <v>1.954679121259284E-2</v>
      </c>
      <c r="I20" s="198">
        <v>0.56869999999999998</v>
      </c>
      <c r="J20" s="121">
        <f t="shared" si="0"/>
        <v>-3.5120461486257137E-2</v>
      </c>
      <c r="K20" s="198">
        <v>0.63840000000000008</v>
      </c>
      <c r="L20" s="121">
        <f t="shared" si="0"/>
        <v>0.12256022507473197</v>
      </c>
      <c r="M20" s="198">
        <v>0.628</v>
      </c>
      <c r="N20" s="121">
        <f t="shared" si="1"/>
        <v>-1.6290726817042689E-2</v>
      </c>
      <c r="O20" s="127"/>
    </row>
    <row r="21" spans="1:29" ht="15.75" x14ac:dyDescent="0.25">
      <c r="A21" s="1" t="s">
        <v>0</v>
      </c>
      <c r="B21" s="122" t="s">
        <v>33</v>
      </c>
      <c r="C21" s="200">
        <v>0.5147906295498732</v>
      </c>
      <c r="D21" s="124">
        <v>-1.5610313583804047E-2</v>
      </c>
      <c r="E21" s="200">
        <v>0.42945341263098274</v>
      </c>
      <c r="F21" s="124">
        <f t="shared" si="0"/>
        <v>-0.16577072701091766</v>
      </c>
      <c r="G21" s="200">
        <v>0.57741590694750078</v>
      </c>
      <c r="H21" s="124">
        <f t="shared" si="0"/>
        <v>0.34453677620128276</v>
      </c>
      <c r="I21" s="200">
        <v>0.61259601883208059</v>
      </c>
      <c r="J21" s="124">
        <f t="shared" si="0"/>
        <v>6.0926814556528042E-2</v>
      </c>
      <c r="K21" s="200">
        <v>0.57002556319498765</v>
      </c>
      <c r="L21" s="124">
        <f t="shared" si="0"/>
        <v>-6.9491890786776311E-2</v>
      </c>
      <c r="M21" s="200">
        <v>0.62089193755215866</v>
      </c>
      <c r="N21" s="124">
        <f>IFERROR(M21/K21-1,"-")</f>
        <v>8.9235251261479354E-2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0.56399999999999995</v>
      </c>
      <c r="D31" s="121"/>
      <c r="E31" s="198">
        <v>0.19170000000000001</v>
      </c>
      <c r="F31" s="121">
        <f t="shared" ref="F31:J43" si="2">IFERROR(E31/C31-1,"-")</f>
        <v>-0.66010638297872337</v>
      </c>
      <c r="G31" s="198">
        <v>0.58840000000000003</v>
      </c>
      <c r="H31" s="121">
        <f t="shared" si="2"/>
        <v>2.0693792383933229</v>
      </c>
      <c r="I31" s="198">
        <v>0.69830000000000003</v>
      </c>
      <c r="J31" s="121">
        <f t="shared" si="2"/>
        <v>0.18677770224337187</v>
      </c>
      <c r="K31" s="198">
        <v>0.69889999999999997</v>
      </c>
      <c r="L31" s="121">
        <f t="shared" ref="L31:L43" si="3">IFERROR(K31/I31-1,"-")</f>
        <v>8.5922955749673235E-4</v>
      </c>
      <c r="M31" s="198">
        <v>0.68330000000000002</v>
      </c>
      <c r="N31" s="121">
        <f t="shared" ref="N31:N42" si="4">IFERROR(M31/K31-1,"-")</f>
        <v>-2.2320789812562469E-2</v>
      </c>
    </row>
    <row r="32" spans="1:29" x14ac:dyDescent="0.25">
      <c r="B32" s="119" t="s">
        <v>76</v>
      </c>
      <c r="C32" s="198">
        <v>0.63570000000000004</v>
      </c>
      <c r="D32" s="121"/>
      <c r="E32" s="198">
        <v>0.2379</v>
      </c>
      <c r="F32" s="121">
        <f t="shared" si="2"/>
        <v>-0.62576687116564422</v>
      </c>
      <c r="G32" s="198">
        <v>0.65049999999999997</v>
      </c>
      <c r="H32" s="121">
        <f t="shared" si="2"/>
        <v>1.7343421605716687</v>
      </c>
      <c r="I32" s="198">
        <v>0.76769999999999994</v>
      </c>
      <c r="J32" s="121">
        <f t="shared" si="2"/>
        <v>0.18016910069177561</v>
      </c>
      <c r="K32" s="198">
        <v>0.77560000000000007</v>
      </c>
      <c r="L32" s="121">
        <f t="shared" si="3"/>
        <v>1.0290478051322216E-2</v>
      </c>
      <c r="M32" s="198">
        <v>0.69579999999999997</v>
      </c>
      <c r="N32" s="121">
        <f t="shared" si="4"/>
        <v>-0.10288808664259941</v>
      </c>
    </row>
    <row r="33" spans="2:16" x14ac:dyDescent="0.25">
      <c r="B33" s="119" t="s">
        <v>78</v>
      </c>
      <c r="C33" s="198">
        <v>0.2369</v>
      </c>
      <c r="D33" s="121"/>
      <c r="E33" s="198">
        <v>0.34399999999999997</v>
      </c>
      <c r="F33" s="121">
        <f t="shared" si="2"/>
        <v>0.45208948923596437</v>
      </c>
      <c r="G33" s="198">
        <v>0.65599999999999992</v>
      </c>
      <c r="H33" s="121">
        <f t="shared" si="2"/>
        <v>0.90697674418604635</v>
      </c>
      <c r="I33" s="198">
        <v>0.75919999999999999</v>
      </c>
      <c r="J33" s="121">
        <f t="shared" si="2"/>
        <v>0.15731707317073185</v>
      </c>
      <c r="K33" s="198">
        <v>0.73299999999999998</v>
      </c>
      <c r="L33" s="121">
        <f t="shared" si="3"/>
        <v>-3.4510010537407765E-2</v>
      </c>
      <c r="M33" s="198">
        <v>0.67559999999999998</v>
      </c>
      <c r="N33" s="121">
        <f t="shared" si="4"/>
        <v>-7.8308321964529304E-2</v>
      </c>
    </row>
    <row r="34" spans="2:16" x14ac:dyDescent="0.25">
      <c r="B34" s="119" t="s">
        <v>80</v>
      </c>
      <c r="C34" s="198">
        <v>0</v>
      </c>
      <c r="D34" s="121"/>
      <c r="E34" s="198">
        <v>0.29299999999999998</v>
      </c>
      <c r="F34" s="121" t="str">
        <f t="shared" si="2"/>
        <v>-</v>
      </c>
      <c r="G34" s="198">
        <v>0.61299999999999999</v>
      </c>
      <c r="H34" s="121">
        <f t="shared" si="2"/>
        <v>1.0921501706484644</v>
      </c>
      <c r="I34" s="198">
        <v>0.63869999999999993</v>
      </c>
      <c r="J34" s="121">
        <f t="shared" si="2"/>
        <v>4.1924959216965707E-2</v>
      </c>
      <c r="K34" s="198">
        <v>0.66559999999999997</v>
      </c>
      <c r="L34" s="121">
        <f t="shared" si="3"/>
        <v>4.2116799749491118E-2</v>
      </c>
      <c r="M34" s="198">
        <v>0.59329999999999994</v>
      </c>
      <c r="N34" s="121">
        <f t="shared" si="4"/>
        <v>-0.10862379807692313</v>
      </c>
    </row>
    <row r="35" spans="2:16" x14ac:dyDescent="0.25">
      <c r="B35" s="119" t="s">
        <v>82</v>
      </c>
      <c r="C35" s="198">
        <v>0</v>
      </c>
      <c r="D35" s="121"/>
      <c r="E35" s="198">
        <v>0.39149999999999996</v>
      </c>
      <c r="F35" s="121" t="str">
        <f t="shared" si="2"/>
        <v>-</v>
      </c>
      <c r="G35" s="198">
        <v>0.49070000000000003</v>
      </c>
      <c r="H35" s="121">
        <f t="shared" si="2"/>
        <v>0.25338441890166052</v>
      </c>
      <c r="I35" s="198">
        <v>0.62240000000000006</v>
      </c>
      <c r="J35" s="121">
        <f t="shared" si="2"/>
        <v>0.26839209292846955</v>
      </c>
      <c r="K35" s="198">
        <v>0.5998</v>
      </c>
      <c r="L35" s="121">
        <f t="shared" si="3"/>
        <v>-3.6311053984575903E-2</v>
      </c>
      <c r="M35" s="198">
        <v>0.64280000000000004</v>
      </c>
      <c r="N35" s="121">
        <f t="shared" si="4"/>
        <v>7.1690563521173756E-2</v>
      </c>
    </row>
    <row r="36" spans="2:16" x14ac:dyDescent="0.25">
      <c r="B36" s="119" t="s">
        <v>84</v>
      </c>
      <c r="C36" s="198">
        <v>0</v>
      </c>
      <c r="D36" s="121"/>
      <c r="E36" s="198">
        <v>0.39329999999999998</v>
      </c>
      <c r="F36" s="121" t="str">
        <f t="shared" si="2"/>
        <v>-</v>
      </c>
      <c r="G36" s="198">
        <v>0.56700000000000006</v>
      </c>
      <c r="H36" s="121">
        <f t="shared" si="2"/>
        <v>0.44164759725400482</v>
      </c>
      <c r="I36" s="198">
        <v>0.52149999999999996</v>
      </c>
      <c r="J36" s="121">
        <f t="shared" si="2"/>
        <v>-8.0246913580247048E-2</v>
      </c>
      <c r="K36" s="198">
        <v>0.501</v>
      </c>
      <c r="L36" s="121">
        <f t="shared" si="3"/>
        <v>-3.9309683604985546E-2</v>
      </c>
      <c r="M36" s="198">
        <v>0.57740000000000002</v>
      </c>
      <c r="N36" s="121">
        <f t="shared" si="4"/>
        <v>0.15249500998003995</v>
      </c>
    </row>
    <row r="37" spans="2:16" x14ac:dyDescent="0.25">
      <c r="B37" s="119" t="s">
        <v>86</v>
      </c>
      <c r="C37" s="198">
        <v>0</v>
      </c>
      <c r="D37" s="121"/>
      <c r="E37" s="198">
        <v>0.39350000000000002</v>
      </c>
      <c r="F37" s="121" t="str">
        <f t="shared" si="2"/>
        <v>-</v>
      </c>
      <c r="G37" s="198">
        <v>0.52110000000000001</v>
      </c>
      <c r="H37" s="121">
        <f t="shared" si="2"/>
        <v>0.32426937738246497</v>
      </c>
      <c r="I37" s="198">
        <v>0.46679999999999999</v>
      </c>
      <c r="J37" s="121">
        <f t="shared" si="2"/>
        <v>-0.10420264824409908</v>
      </c>
      <c r="K37" s="198">
        <v>0.48599999999999999</v>
      </c>
      <c r="L37" s="121">
        <f t="shared" si="3"/>
        <v>4.1131105398457546E-2</v>
      </c>
      <c r="M37" s="198">
        <v>0.47909999999999997</v>
      </c>
      <c r="N37" s="121">
        <f t="shared" si="4"/>
        <v>-1.4197530864197616E-2</v>
      </c>
    </row>
    <row r="38" spans="2:16" x14ac:dyDescent="0.25">
      <c r="B38" s="119" t="s">
        <v>88</v>
      </c>
      <c r="C38" s="198">
        <v>0.76939999999999997</v>
      </c>
      <c r="D38" s="121"/>
      <c r="E38" s="198">
        <v>0.44319999999999998</v>
      </c>
      <c r="F38" s="121">
        <f t="shared" si="2"/>
        <v>-0.42396672731998963</v>
      </c>
      <c r="G38" s="198">
        <v>0.49969999999999998</v>
      </c>
      <c r="H38" s="121">
        <f t="shared" si="2"/>
        <v>0.12748194945848379</v>
      </c>
      <c r="I38" s="198">
        <v>0.60020000000000007</v>
      </c>
      <c r="J38" s="121">
        <f t="shared" si="2"/>
        <v>0.20112067240344222</v>
      </c>
      <c r="K38" s="198">
        <v>0.44380000000000003</v>
      </c>
      <c r="L38" s="121">
        <f t="shared" si="3"/>
        <v>-0.26057980673108971</v>
      </c>
      <c r="M38" s="198">
        <v>0.56369999999999998</v>
      </c>
      <c r="N38" s="121">
        <f t="shared" si="4"/>
        <v>0.27016674177557443</v>
      </c>
    </row>
    <row r="39" spans="2:16" x14ac:dyDescent="0.25">
      <c r="B39" s="119" t="s">
        <v>90</v>
      </c>
      <c r="C39" s="198">
        <v>0.43149999999999999</v>
      </c>
      <c r="D39" s="121"/>
      <c r="E39" s="198">
        <v>0.51200000000000001</v>
      </c>
      <c r="F39" s="121">
        <f t="shared" si="2"/>
        <v>0.18655851680185398</v>
      </c>
      <c r="G39" s="198">
        <v>0.5514</v>
      </c>
      <c r="H39" s="121">
        <f t="shared" si="2"/>
        <v>7.6953124999999956E-2</v>
      </c>
      <c r="I39" s="198">
        <v>0.53320000000000001</v>
      </c>
      <c r="J39" s="121">
        <f t="shared" si="2"/>
        <v>-3.3006891548784889E-2</v>
      </c>
      <c r="K39" s="198">
        <v>0.56189999999999996</v>
      </c>
      <c r="L39" s="121">
        <f t="shared" si="3"/>
        <v>5.382595648912214E-2</v>
      </c>
      <c r="M39" s="198">
        <v>0.54</v>
      </c>
      <c r="N39" s="121">
        <f t="shared" si="4"/>
        <v>-3.8974906567004641E-2</v>
      </c>
    </row>
    <row r="40" spans="2:16" x14ac:dyDescent="0.25">
      <c r="B40" s="119" t="s">
        <v>92</v>
      </c>
      <c r="C40" s="198">
        <v>0.39939999999999998</v>
      </c>
      <c r="D40" s="121"/>
      <c r="E40" s="198">
        <v>0.52229999999999999</v>
      </c>
      <c r="F40" s="121">
        <f t="shared" si="2"/>
        <v>0.30771156735102667</v>
      </c>
      <c r="G40" s="198">
        <v>0.56420000000000003</v>
      </c>
      <c r="H40" s="121">
        <f t="shared" si="2"/>
        <v>8.0222094581658077E-2</v>
      </c>
      <c r="I40" s="198">
        <v>0.53239999999999998</v>
      </c>
      <c r="J40" s="121">
        <f t="shared" si="2"/>
        <v>-5.6362991846862887E-2</v>
      </c>
      <c r="K40" s="198">
        <v>0.58409999999999995</v>
      </c>
      <c r="L40" s="121">
        <f t="shared" si="3"/>
        <v>9.710743801652888E-2</v>
      </c>
      <c r="M40" s="198">
        <v>0.69180000000000008</v>
      </c>
      <c r="N40" s="121">
        <f t="shared" si="4"/>
        <v>0.18438623523369313</v>
      </c>
    </row>
    <row r="41" spans="2:16" x14ac:dyDescent="0.25">
      <c r="B41" s="119" t="s">
        <v>94</v>
      </c>
      <c r="C41" s="198">
        <v>0.40720000000000001</v>
      </c>
      <c r="D41" s="121"/>
      <c r="E41" s="198">
        <v>0.64989999999999992</v>
      </c>
      <c r="F41" s="121">
        <f t="shared" si="2"/>
        <v>0.59602161100196449</v>
      </c>
      <c r="G41" s="198">
        <v>0.65629999999999999</v>
      </c>
      <c r="H41" s="121">
        <f t="shared" si="2"/>
        <v>9.8476688721342853E-3</v>
      </c>
      <c r="I41" s="198">
        <v>0.65459999999999996</v>
      </c>
      <c r="J41" s="121">
        <f t="shared" si="2"/>
        <v>-2.5902788358982409E-3</v>
      </c>
      <c r="K41" s="198">
        <v>0.74159999999999993</v>
      </c>
      <c r="L41" s="121">
        <f t="shared" si="3"/>
        <v>0.13290559120073331</v>
      </c>
      <c r="M41" s="198">
        <v>0.68430000000000002</v>
      </c>
      <c r="N41" s="121">
        <f t="shared" si="4"/>
        <v>-7.7265372168284663E-2</v>
      </c>
    </row>
    <row r="42" spans="2:16" x14ac:dyDescent="0.25">
      <c r="B42" s="119" t="s">
        <v>96</v>
      </c>
      <c r="C42" s="198">
        <v>0.48200000000000004</v>
      </c>
      <c r="D42" s="121"/>
      <c r="E42" s="198">
        <v>0.57810000000000006</v>
      </c>
      <c r="F42" s="121">
        <f t="shared" si="2"/>
        <v>0.19937759336099581</v>
      </c>
      <c r="G42" s="198">
        <v>0.58939999999999992</v>
      </c>
      <c r="H42" s="121">
        <f t="shared" si="2"/>
        <v>1.954679121259284E-2</v>
      </c>
      <c r="I42" s="198">
        <v>0.56869999999999998</v>
      </c>
      <c r="J42" s="121">
        <f t="shared" si="2"/>
        <v>-3.5120461486257137E-2</v>
      </c>
      <c r="K42" s="198">
        <v>0.63840000000000008</v>
      </c>
      <c r="L42" s="121">
        <f t="shared" si="3"/>
        <v>0.12256022507473197</v>
      </c>
      <c r="M42" s="198">
        <v>0.628</v>
      </c>
      <c r="N42" s="121">
        <f t="shared" si="4"/>
        <v>-1.6290726817042689E-2</v>
      </c>
    </row>
    <row r="43" spans="2:16" ht="15.75" x14ac:dyDescent="0.25">
      <c r="B43" s="122" t="s">
        <v>33</v>
      </c>
      <c r="C43" s="200">
        <v>0.5147906295498732</v>
      </c>
      <c r="D43" s="124"/>
      <c r="E43" s="202">
        <v>0.42945341263098274</v>
      </c>
      <c r="F43" s="124">
        <f t="shared" si="2"/>
        <v>-0.16577072701091766</v>
      </c>
      <c r="G43" s="202">
        <v>0.57741590694750078</v>
      </c>
      <c r="H43" s="124">
        <f t="shared" si="2"/>
        <v>0.34453677620128276</v>
      </c>
      <c r="I43" s="200">
        <v>0.61259601883208059</v>
      </c>
      <c r="J43" s="124">
        <f t="shared" si="2"/>
        <v>6.0926814556528042E-2</v>
      </c>
      <c r="K43" s="200">
        <v>0.6183064169082243</v>
      </c>
      <c r="L43" s="124">
        <f t="shared" si="3"/>
        <v>9.3216375892071213E-3</v>
      </c>
      <c r="M43" s="200">
        <v>0.62089193755215866</v>
      </c>
      <c r="N43" s="124">
        <f>IFERROR(M43/K43-1,"-")</f>
        <v>4.1816170319934898E-3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0.58719999999999994</v>
      </c>
      <c r="D53" s="121"/>
      <c r="E53" s="198" t="s">
        <v>236</v>
      </c>
      <c r="F53" s="121" t="str">
        <f t="shared" ref="F53:J65" si="5">IFERROR(E53/C53-1,"-")</f>
        <v>-</v>
      </c>
      <c r="G53" s="198" t="s">
        <v>236</v>
      </c>
      <c r="H53" s="121" t="str">
        <f t="shared" si="5"/>
        <v>-</v>
      </c>
      <c r="I53" s="198">
        <v>0.69739999999999991</v>
      </c>
      <c r="J53" s="121" t="str">
        <f t="shared" si="5"/>
        <v>-</v>
      </c>
      <c r="K53" s="198">
        <v>0.70389999999999997</v>
      </c>
      <c r="L53" s="121">
        <f t="shared" ref="L53:L65" si="6">IFERROR(K53/I53-1,"-")</f>
        <v>9.3203326641813078E-3</v>
      </c>
      <c r="M53" s="198">
        <v>0.68480000000000008</v>
      </c>
      <c r="N53" s="121">
        <f t="shared" ref="N53:N64" si="7">IFERROR(M53/K53-1,"-")</f>
        <v>-2.7134536155703826E-2</v>
      </c>
    </row>
    <row r="54" spans="2:16" x14ac:dyDescent="0.25">
      <c r="B54" s="119" t="s">
        <v>76</v>
      </c>
      <c r="C54" s="198">
        <v>0.62890000000000001</v>
      </c>
      <c r="D54" s="121"/>
      <c r="E54" s="198" t="s">
        <v>236</v>
      </c>
      <c r="F54" s="121" t="str">
        <f t="shared" si="5"/>
        <v>-</v>
      </c>
      <c r="G54" s="198" t="s">
        <v>236</v>
      </c>
      <c r="H54" s="121" t="str">
        <f t="shared" si="5"/>
        <v>-</v>
      </c>
      <c r="I54" s="198">
        <v>0.76840000000000008</v>
      </c>
      <c r="J54" s="121" t="str">
        <f t="shared" si="5"/>
        <v>-</v>
      </c>
      <c r="K54" s="198">
        <v>0.77400000000000002</v>
      </c>
      <c r="L54" s="121">
        <f t="shared" si="6"/>
        <v>7.2878709005725906E-3</v>
      </c>
      <c r="M54" s="198">
        <v>0.69189999999999996</v>
      </c>
      <c r="N54" s="121">
        <f t="shared" si="7"/>
        <v>-0.10607235142118876</v>
      </c>
    </row>
    <row r="55" spans="2:16" x14ac:dyDescent="0.25">
      <c r="B55" s="119" t="s">
        <v>78</v>
      </c>
      <c r="C55" s="198">
        <v>0.23670000000000002</v>
      </c>
      <c r="D55" s="121"/>
      <c r="E55" s="198" t="s">
        <v>236</v>
      </c>
      <c r="F55" s="121" t="str">
        <f t="shared" si="5"/>
        <v>-</v>
      </c>
      <c r="G55" s="198" t="s">
        <v>236</v>
      </c>
      <c r="H55" s="121" t="str">
        <f t="shared" si="5"/>
        <v>-</v>
      </c>
      <c r="I55" s="198">
        <v>0.76249999999999996</v>
      </c>
      <c r="J55" s="121" t="str">
        <f t="shared" si="5"/>
        <v>-</v>
      </c>
      <c r="K55" s="198">
        <v>0.73939999999999995</v>
      </c>
      <c r="L55" s="121">
        <f t="shared" si="6"/>
        <v>-3.0295081967213089E-2</v>
      </c>
      <c r="M55" s="198">
        <v>0.67420000000000002</v>
      </c>
      <c r="N55" s="121">
        <f t="shared" si="7"/>
        <v>-8.8179605085204171E-2</v>
      </c>
    </row>
    <row r="56" spans="2:16" x14ac:dyDescent="0.25">
      <c r="B56" s="119" t="s">
        <v>80</v>
      </c>
      <c r="C56" s="198">
        <v>0</v>
      </c>
      <c r="D56" s="121"/>
      <c r="E56" s="198" t="s">
        <v>236</v>
      </c>
      <c r="F56" s="121" t="str">
        <f t="shared" si="5"/>
        <v>-</v>
      </c>
      <c r="G56" s="198" t="s">
        <v>236</v>
      </c>
      <c r="H56" s="121" t="str">
        <f t="shared" si="5"/>
        <v>-</v>
      </c>
      <c r="I56" s="198">
        <v>0.63890000000000002</v>
      </c>
      <c r="J56" s="121" t="str">
        <f t="shared" si="5"/>
        <v>-</v>
      </c>
      <c r="K56" s="198">
        <v>0.68159999999999998</v>
      </c>
      <c r="L56" s="121">
        <f t="shared" si="6"/>
        <v>6.6833620284864503E-2</v>
      </c>
      <c r="M56" s="198">
        <v>0.59670000000000001</v>
      </c>
      <c r="N56" s="121">
        <f t="shared" si="7"/>
        <v>-0.12455985915492951</v>
      </c>
    </row>
    <row r="57" spans="2:16" x14ac:dyDescent="0.25">
      <c r="B57" s="119" t="s">
        <v>82</v>
      </c>
      <c r="C57" s="198">
        <v>0</v>
      </c>
      <c r="D57" s="121"/>
      <c r="E57" s="198" t="s">
        <v>236</v>
      </c>
      <c r="F57" s="121" t="str">
        <f t="shared" si="5"/>
        <v>-</v>
      </c>
      <c r="G57" s="198" t="s">
        <v>236</v>
      </c>
      <c r="H57" s="121" t="str">
        <f t="shared" si="5"/>
        <v>-</v>
      </c>
      <c r="I57" s="198">
        <v>0.63979999999999992</v>
      </c>
      <c r="J57" s="121" t="str">
        <f t="shared" si="5"/>
        <v>-</v>
      </c>
      <c r="K57" s="198">
        <v>0.61899999999999999</v>
      </c>
      <c r="L57" s="121">
        <f t="shared" si="6"/>
        <v>-3.2510159424820162E-2</v>
      </c>
      <c r="M57" s="198">
        <v>0.64370000000000005</v>
      </c>
      <c r="N57" s="121">
        <f t="shared" si="7"/>
        <v>3.9903069466882268E-2</v>
      </c>
    </row>
    <row r="58" spans="2:16" x14ac:dyDescent="0.25">
      <c r="B58" s="119" t="s">
        <v>84</v>
      </c>
      <c r="C58" s="198">
        <v>0</v>
      </c>
      <c r="D58" s="121"/>
      <c r="E58" s="198" t="s">
        <v>236</v>
      </c>
      <c r="F58" s="121" t="str">
        <f t="shared" si="5"/>
        <v>-</v>
      </c>
      <c r="G58" s="198" t="s">
        <v>236</v>
      </c>
      <c r="H58" s="121" t="str">
        <f t="shared" si="5"/>
        <v>-</v>
      </c>
      <c r="I58" s="198">
        <v>0.52880000000000005</v>
      </c>
      <c r="J58" s="121" t="str">
        <f t="shared" si="5"/>
        <v>-</v>
      </c>
      <c r="K58" s="198">
        <v>0.50340000000000007</v>
      </c>
      <c r="L58" s="121">
        <f t="shared" si="6"/>
        <v>-4.8033282904689778E-2</v>
      </c>
      <c r="M58" s="198">
        <v>0.59040000000000004</v>
      </c>
      <c r="N58" s="121">
        <f t="shared" si="7"/>
        <v>0.17282479141835516</v>
      </c>
    </row>
    <row r="59" spans="2:16" x14ac:dyDescent="0.25">
      <c r="B59" s="119" t="s">
        <v>86</v>
      </c>
      <c r="C59" s="198">
        <v>0</v>
      </c>
      <c r="D59" s="121"/>
      <c r="E59" s="198" t="s">
        <v>236</v>
      </c>
      <c r="F59" s="121" t="str">
        <f t="shared" si="5"/>
        <v>-</v>
      </c>
      <c r="G59" s="198" t="s">
        <v>236</v>
      </c>
      <c r="H59" s="121" t="str">
        <f t="shared" si="5"/>
        <v>-</v>
      </c>
      <c r="I59" s="198">
        <v>0.45899999999999996</v>
      </c>
      <c r="J59" s="121" t="str">
        <f t="shared" si="5"/>
        <v>-</v>
      </c>
      <c r="K59" s="198">
        <v>0.4763</v>
      </c>
      <c r="L59" s="121">
        <f t="shared" si="6"/>
        <v>3.7690631808279029E-2</v>
      </c>
      <c r="M59" s="198">
        <v>0.47960000000000003</v>
      </c>
      <c r="N59" s="121">
        <f t="shared" si="7"/>
        <v>6.9284064665127154E-3</v>
      </c>
    </row>
    <row r="60" spans="2:16" x14ac:dyDescent="0.25">
      <c r="B60" s="119" t="s">
        <v>88</v>
      </c>
      <c r="C60" s="198">
        <v>0</v>
      </c>
      <c r="D60" s="121"/>
      <c r="E60" s="198" t="s">
        <v>236</v>
      </c>
      <c r="F60" s="121" t="str">
        <f t="shared" si="5"/>
        <v>-</v>
      </c>
      <c r="G60" s="198" t="s">
        <v>236</v>
      </c>
      <c r="H60" s="121" t="str">
        <f t="shared" si="5"/>
        <v>-</v>
      </c>
      <c r="I60" s="198">
        <v>0</v>
      </c>
      <c r="J60" s="121" t="str">
        <f t="shared" si="5"/>
        <v>-</v>
      </c>
      <c r="K60" s="198">
        <v>0.47450000000000003</v>
      </c>
      <c r="L60" s="121" t="str">
        <f t="shared" si="6"/>
        <v>-</v>
      </c>
      <c r="M60" s="198">
        <v>0.60199999999999998</v>
      </c>
      <c r="N60" s="121">
        <f t="shared" si="7"/>
        <v>0.26870389884088497</v>
      </c>
    </row>
    <row r="61" spans="2:16" x14ac:dyDescent="0.25">
      <c r="B61" s="119" t="s">
        <v>90</v>
      </c>
      <c r="C61" s="198">
        <v>0</v>
      </c>
      <c r="D61" s="121"/>
      <c r="E61" s="198" t="s">
        <v>236</v>
      </c>
      <c r="F61" s="121" t="str">
        <f t="shared" si="5"/>
        <v>-</v>
      </c>
      <c r="G61" s="198" t="s">
        <v>236</v>
      </c>
      <c r="H61" s="121" t="str">
        <f t="shared" si="5"/>
        <v>-</v>
      </c>
      <c r="I61" s="198">
        <v>0.53720000000000001</v>
      </c>
      <c r="J61" s="121" t="str">
        <f t="shared" si="5"/>
        <v>-</v>
      </c>
      <c r="K61" s="198">
        <v>0.56759999999999999</v>
      </c>
      <c r="L61" s="121">
        <f t="shared" si="6"/>
        <v>5.6589724497393856E-2</v>
      </c>
      <c r="M61" s="198">
        <v>0.54079999999999995</v>
      </c>
      <c r="N61" s="121">
        <f t="shared" si="7"/>
        <v>-4.7216349541930991E-2</v>
      </c>
    </row>
    <row r="62" spans="2:16" x14ac:dyDescent="0.25">
      <c r="B62" s="119" t="s">
        <v>92</v>
      </c>
      <c r="C62" s="198">
        <v>0</v>
      </c>
      <c r="D62" s="121"/>
      <c r="E62" s="198" t="s">
        <v>236</v>
      </c>
      <c r="F62" s="121" t="str">
        <f t="shared" si="5"/>
        <v>-</v>
      </c>
      <c r="G62" s="198" t="s">
        <v>236</v>
      </c>
      <c r="H62" s="121" t="str">
        <f t="shared" si="5"/>
        <v>-</v>
      </c>
      <c r="I62" s="198">
        <v>0.52969999999999995</v>
      </c>
      <c r="J62" s="121" t="str">
        <f t="shared" si="5"/>
        <v>-</v>
      </c>
      <c r="K62" s="198">
        <v>0.58560000000000001</v>
      </c>
      <c r="L62" s="121">
        <f t="shared" si="6"/>
        <v>0.10553143288653977</v>
      </c>
      <c r="M62" s="198">
        <v>0.69129999999999991</v>
      </c>
      <c r="N62" s="121">
        <f t="shared" si="7"/>
        <v>0.18049863387978116</v>
      </c>
    </row>
    <row r="63" spans="2:16" x14ac:dyDescent="0.25">
      <c r="B63" s="119" t="s">
        <v>94</v>
      </c>
      <c r="C63" s="198">
        <v>0</v>
      </c>
      <c r="D63" s="121"/>
      <c r="E63" s="198" t="s">
        <v>236</v>
      </c>
      <c r="F63" s="121" t="str">
        <f t="shared" si="5"/>
        <v>-</v>
      </c>
      <c r="G63" s="198" t="s">
        <v>236</v>
      </c>
      <c r="H63" s="121" t="str">
        <f t="shared" si="5"/>
        <v>-</v>
      </c>
      <c r="I63" s="198">
        <v>0.65010000000000001</v>
      </c>
      <c r="J63" s="121" t="str">
        <f t="shared" si="5"/>
        <v>-</v>
      </c>
      <c r="K63" s="198">
        <v>0.74099999999999999</v>
      </c>
      <c r="L63" s="121">
        <f t="shared" si="6"/>
        <v>0.13982464236271341</v>
      </c>
      <c r="M63" s="198">
        <v>0.6784</v>
      </c>
      <c r="N63" s="121">
        <f t="shared" si="7"/>
        <v>-8.4480431848852899E-2</v>
      </c>
    </row>
    <row r="64" spans="2:16" x14ac:dyDescent="0.25">
      <c r="B64" s="119" t="s">
        <v>96</v>
      </c>
      <c r="C64" s="198">
        <v>0</v>
      </c>
      <c r="D64" s="121"/>
      <c r="E64" s="198" t="s">
        <v>236</v>
      </c>
      <c r="F64" s="121" t="str">
        <f t="shared" si="5"/>
        <v>-</v>
      </c>
      <c r="G64" s="198" t="s">
        <v>236</v>
      </c>
      <c r="H64" s="121" t="str">
        <f t="shared" si="5"/>
        <v>-</v>
      </c>
      <c r="I64" s="198">
        <v>0.55459999999999998</v>
      </c>
      <c r="J64" s="121" t="str">
        <f t="shared" si="5"/>
        <v>-</v>
      </c>
      <c r="K64" s="198">
        <v>0.62590000000000001</v>
      </c>
      <c r="L64" s="121">
        <f t="shared" si="6"/>
        <v>0.12856112513523277</v>
      </c>
      <c r="M64" s="198">
        <v>0.60960000000000003</v>
      </c>
      <c r="N64" s="121">
        <f t="shared" si="7"/>
        <v>-2.6042498801725489E-2</v>
      </c>
    </row>
    <row r="65" spans="2:16" ht="15.75" x14ac:dyDescent="0.25">
      <c r="B65" s="122" t="s">
        <v>33</v>
      </c>
      <c r="C65" s="202">
        <v>0</v>
      </c>
      <c r="D65" s="203"/>
      <c r="E65" s="204" t="s">
        <v>236</v>
      </c>
      <c r="F65" s="203" t="str">
        <f t="shared" si="5"/>
        <v>-</v>
      </c>
      <c r="G65" s="204">
        <v>0.77389090909090907</v>
      </c>
      <c r="H65" s="203" t="str">
        <f t="shared" si="5"/>
        <v>-</v>
      </c>
      <c r="I65" s="204">
        <v>0.67091317365269465</v>
      </c>
      <c r="J65" s="203">
        <f t="shared" si="5"/>
        <v>-0.13306492456305308</v>
      </c>
      <c r="K65" s="204">
        <v>0.62356102003642988</v>
      </c>
      <c r="L65" s="203">
        <f t="shared" si="6"/>
        <v>-7.057866125725698E-2</v>
      </c>
      <c r="M65" s="204">
        <v>0.62332420091324203</v>
      </c>
      <c r="N65" s="203">
        <f>IFERROR(M65/K65-1,"-")</f>
        <v>-3.7978500191371278E-4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0.47310000000000002</v>
      </c>
      <c r="D75" s="121"/>
      <c r="E75" s="198" t="s">
        <v>236</v>
      </c>
      <c r="F75" s="121" t="str">
        <f t="shared" ref="F75:J87" si="8">IFERROR(E75/C75-1,"-")</f>
        <v>-</v>
      </c>
      <c r="G75" s="198" t="s">
        <v>236</v>
      </c>
      <c r="H75" s="121" t="str">
        <f t="shared" si="8"/>
        <v>-</v>
      </c>
      <c r="I75" s="198">
        <v>0.70709999999999995</v>
      </c>
      <c r="J75" s="121" t="str">
        <f t="shared" si="8"/>
        <v>-</v>
      </c>
      <c r="K75" s="198">
        <v>0.65749999999999997</v>
      </c>
      <c r="L75" s="121">
        <f t="shared" ref="L75:L87" si="9">IFERROR(K75/I75-1,"-")</f>
        <v>-7.0145665393862244E-2</v>
      </c>
      <c r="M75" s="198">
        <v>0.67030000000000001</v>
      </c>
      <c r="N75" s="121">
        <f t="shared" ref="N75:N86" si="10">IFERROR(M75/K75-1,"-")</f>
        <v>1.9467680608365123E-2</v>
      </c>
    </row>
    <row r="76" spans="2:16" x14ac:dyDescent="0.25">
      <c r="B76" s="119" t="s">
        <v>76</v>
      </c>
      <c r="C76" s="198">
        <v>0.66220000000000001</v>
      </c>
      <c r="D76" s="121"/>
      <c r="E76" s="198" t="s">
        <v>236</v>
      </c>
      <c r="F76" s="121" t="str">
        <f t="shared" si="8"/>
        <v>-</v>
      </c>
      <c r="G76" s="198" t="s">
        <v>236</v>
      </c>
      <c r="H76" s="121" t="str">
        <f t="shared" si="8"/>
        <v>-</v>
      </c>
      <c r="I76" s="198">
        <v>0.76080000000000003</v>
      </c>
      <c r="J76" s="121" t="str">
        <f t="shared" si="8"/>
        <v>-</v>
      </c>
      <c r="K76" s="198">
        <v>0.78890000000000005</v>
      </c>
      <c r="L76" s="121">
        <f t="shared" si="9"/>
        <v>3.69348054679286E-2</v>
      </c>
      <c r="M76" s="198">
        <v>0.72750000000000004</v>
      </c>
      <c r="N76" s="121">
        <f t="shared" si="10"/>
        <v>-7.7829889719863155E-2</v>
      </c>
    </row>
    <row r="77" spans="2:16" x14ac:dyDescent="0.25">
      <c r="B77" s="119" t="s">
        <v>78</v>
      </c>
      <c r="C77" s="198">
        <v>0.2379</v>
      </c>
      <c r="D77" s="121"/>
      <c r="E77" s="198" t="s">
        <v>236</v>
      </c>
      <c r="F77" s="121" t="str">
        <f t="shared" si="8"/>
        <v>-</v>
      </c>
      <c r="G77" s="198" t="s">
        <v>236</v>
      </c>
      <c r="H77" s="121" t="str">
        <f t="shared" si="8"/>
        <v>-</v>
      </c>
      <c r="I77" s="198">
        <v>0.72709999999999997</v>
      </c>
      <c r="J77" s="121" t="str">
        <f t="shared" si="8"/>
        <v>-</v>
      </c>
      <c r="K77" s="198">
        <v>0.68010000000000004</v>
      </c>
      <c r="L77" s="121">
        <f t="shared" si="9"/>
        <v>-6.4640352083619734E-2</v>
      </c>
      <c r="M77" s="198">
        <v>0.68629999999999991</v>
      </c>
      <c r="N77" s="121">
        <f t="shared" si="10"/>
        <v>9.1163064255255222E-3</v>
      </c>
    </row>
    <row r="78" spans="2:16" x14ac:dyDescent="0.25">
      <c r="B78" s="119" t="s">
        <v>80</v>
      </c>
      <c r="C78" s="198">
        <v>0</v>
      </c>
      <c r="D78" s="121"/>
      <c r="E78" s="198" t="s">
        <v>236</v>
      </c>
      <c r="F78" s="121" t="str">
        <f t="shared" si="8"/>
        <v>-</v>
      </c>
      <c r="G78" s="198" t="s">
        <v>236</v>
      </c>
      <c r="H78" s="121" t="str">
        <f t="shared" si="8"/>
        <v>-</v>
      </c>
      <c r="I78" s="198">
        <v>0.63600000000000001</v>
      </c>
      <c r="J78" s="121" t="str">
        <f t="shared" si="8"/>
        <v>-</v>
      </c>
      <c r="K78" s="198">
        <v>0.53420000000000001</v>
      </c>
      <c r="L78" s="121">
        <f t="shared" si="9"/>
        <v>-0.16006289308176103</v>
      </c>
      <c r="M78" s="198">
        <v>0.56530000000000002</v>
      </c>
      <c r="N78" s="121">
        <f t="shared" si="10"/>
        <v>5.8217895919131513E-2</v>
      </c>
    </row>
    <row r="79" spans="2:16" x14ac:dyDescent="0.25">
      <c r="B79" s="119" t="s">
        <v>82</v>
      </c>
      <c r="C79" s="198">
        <v>0</v>
      </c>
      <c r="D79" s="121"/>
      <c r="E79" s="198" t="s">
        <v>236</v>
      </c>
      <c r="F79" s="121" t="str">
        <f t="shared" si="8"/>
        <v>-</v>
      </c>
      <c r="G79" s="198" t="s">
        <v>236</v>
      </c>
      <c r="H79" s="121" t="str">
        <f t="shared" si="8"/>
        <v>-</v>
      </c>
      <c r="I79" s="198">
        <v>0.45669999999999999</v>
      </c>
      <c r="J79" s="121" t="str">
        <f t="shared" si="8"/>
        <v>-</v>
      </c>
      <c r="K79" s="198">
        <v>0.44140000000000001</v>
      </c>
      <c r="L79" s="121">
        <f t="shared" si="9"/>
        <v>-3.3501204291657483E-2</v>
      </c>
      <c r="M79" s="198">
        <v>0.63539999999999996</v>
      </c>
      <c r="N79" s="121">
        <f t="shared" si="10"/>
        <v>0.43951064793837769</v>
      </c>
    </row>
    <row r="80" spans="2:16" x14ac:dyDescent="0.25">
      <c r="B80" s="119" t="s">
        <v>84</v>
      </c>
      <c r="C80" s="198">
        <v>0</v>
      </c>
      <c r="D80" s="121"/>
      <c r="E80" s="198" t="s">
        <v>236</v>
      </c>
      <c r="F80" s="121" t="str">
        <f t="shared" si="8"/>
        <v>-</v>
      </c>
      <c r="G80" s="198" t="s">
        <v>236</v>
      </c>
      <c r="H80" s="121" t="str">
        <f t="shared" si="8"/>
        <v>-</v>
      </c>
      <c r="I80" s="198">
        <v>0.45240000000000002</v>
      </c>
      <c r="J80" s="121" t="str">
        <f t="shared" si="8"/>
        <v>-</v>
      </c>
      <c r="K80" s="198">
        <v>0.48080000000000001</v>
      </c>
      <c r="L80" s="121">
        <f t="shared" si="9"/>
        <v>6.2776304155614415E-2</v>
      </c>
      <c r="M80" s="198">
        <v>0.4703</v>
      </c>
      <c r="N80" s="121">
        <f t="shared" si="10"/>
        <v>-2.1838602329450896E-2</v>
      </c>
    </row>
    <row r="81" spans="2:16" x14ac:dyDescent="0.25">
      <c r="B81" s="119" t="s">
        <v>86</v>
      </c>
      <c r="C81" s="198">
        <v>0</v>
      </c>
      <c r="D81" s="121"/>
      <c r="E81" s="198" t="s">
        <v>236</v>
      </c>
      <c r="F81" s="121" t="str">
        <f t="shared" si="8"/>
        <v>-</v>
      </c>
      <c r="G81" s="198" t="s">
        <v>236</v>
      </c>
      <c r="H81" s="121" t="str">
        <f t="shared" si="8"/>
        <v>-</v>
      </c>
      <c r="I81" s="198">
        <v>0.54069999999999996</v>
      </c>
      <c r="J81" s="121" t="str">
        <f t="shared" si="8"/>
        <v>-</v>
      </c>
      <c r="K81" s="198">
        <v>0.56559999999999999</v>
      </c>
      <c r="L81" s="121">
        <f t="shared" si="9"/>
        <v>4.6051414832624538E-2</v>
      </c>
      <c r="M81" s="198">
        <v>0.47460000000000002</v>
      </c>
      <c r="N81" s="121">
        <f t="shared" si="10"/>
        <v>-0.16089108910891081</v>
      </c>
    </row>
    <row r="82" spans="2:16" x14ac:dyDescent="0.25">
      <c r="B82" s="119" t="s">
        <v>88</v>
      </c>
      <c r="C82" s="198">
        <v>0</v>
      </c>
      <c r="D82" s="121"/>
      <c r="E82" s="198" t="s">
        <v>236</v>
      </c>
      <c r="F82" s="121" t="str">
        <f t="shared" si="8"/>
        <v>-</v>
      </c>
      <c r="G82" s="198" t="s">
        <v>236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0.1913</v>
      </c>
      <c r="L82" s="121" t="str">
        <f t="shared" si="9"/>
        <v>-</v>
      </c>
      <c r="M82" s="198">
        <v>0.24879999999999999</v>
      </c>
      <c r="N82" s="121">
        <f t="shared" si="10"/>
        <v>0.30057501306847878</v>
      </c>
    </row>
    <row r="83" spans="2:16" x14ac:dyDescent="0.25">
      <c r="B83" s="119" t="s">
        <v>90</v>
      </c>
      <c r="C83" s="198">
        <v>0</v>
      </c>
      <c r="D83" s="121"/>
      <c r="E83" s="198" t="s">
        <v>236</v>
      </c>
      <c r="F83" s="121" t="str">
        <f t="shared" si="8"/>
        <v>-</v>
      </c>
      <c r="G83" s="198" t="s">
        <v>236</v>
      </c>
      <c r="H83" s="121" t="str">
        <f t="shared" si="8"/>
        <v>-</v>
      </c>
      <c r="I83" s="198">
        <v>0.49520000000000003</v>
      </c>
      <c r="J83" s="121" t="str">
        <f t="shared" si="8"/>
        <v>-</v>
      </c>
      <c r="K83" s="198">
        <v>0.5151</v>
      </c>
      <c r="L83" s="121">
        <f t="shared" si="9"/>
        <v>4.0185783521809348E-2</v>
      </c>
      <c r="M83" s="198">
        <v>0.53290000000000004</v>
      </c>
      <c r="N83" s="121">
        <f t="shared" si="10"/>
        <v>3.4556396816152191E-2</v>
      </c>
    </row>
    <row r="84" spans="2:16" x14ac:dyDescent="0.25">
      <c r="B84" s="119" t="s">
        <v>92</v>
      </c>
      <c r="C84" s="198">
        <v>0</v>
      </c>
      <c r="D84" s="121"/>
      <c r="E84" s="198" t="s">
        <v>236</v>
      </c>
      <c r="F84" s="121" t="str">
        <f t="shared" si="8"/>
        <v>-</v>
      </c>
      <c r="G84" s="198" t="s">
        <v>236</v>
      </c>
      <c r="H84" s="121" t="str">
        <f t="shared" si="8"/>
        <v>-</v>
      </c>
      <c r="I84" s="198">
        <v>0.55409999999999993</v>
      </c>
      <c r="J84" s="121" t="str">
        <f t="shared" si="8"/>
        <v>-</v>
      </c>
      <c r="K84" s="198">
        <v>0.57179999999999997</v>
      </c>
      <c r="L84" s="121">
        <f t="shared" si="9"/>
        <v>3.1943692474282637E-2</v>
      </c>
      <c r="M84" s="198">
        <v>0.69599999999999995</v>
      </c>
      <c r="N84" s="121">
        <f t="shared" si="10"/>
        <v>0.21720881427072403</v>
      </c>
    </row>
    <row r="85" spans="2:16" x14ac:dyDescent="0.25">
      <c r="B85" s="119" t="s">
        <v>94</v>
      </c>
      <c r="C85" s="198">
        <v>0</v>
      </c>
      <c r="D85" s="121"/>
      <c r="E85" s="198" t="s">
        <v>236</v>
      </c>
      <c r="F85" s="121" t="str">
        <f t="shared" si="8"/>
        <v>-</v>
      </c>
      <c r="G85" s="198" t="s">
        <v>236</v>
      </c>
      <c r="H85" s="121" t="str">
        <f t="shared" si="8"/>
        <v>-</v>
      </c>
      <c r="I85" s="198">
        <v>0.69180000000000008</v>
      </c>
      <c r="J85" s="121" t="str">
        <f t="shared" si="8"/>
        <v>-</v>
      </c>
      <c r="K85" s="198">
        <v>0.74609999999999999</v>
      </c>
      <c r="L85" s="121">
        <f t="shared" si="9"/>
        <v>7.8490893321769173E-2</v>
      </c>
      <c r="M85" s="198">
        <v>0.73290000000000011</v>
      </c>
      <c r="N85" s="121">
        <f t="shared" si="10"/>
        <v>-1.7691998391636377E-2</v>
      </c>
    </row>
    <row r="86" spans="2:16" x14ac:dyDescent="0.25">
      <c r="B86" s="119" t="s">
        <v>96</v>
      </c>
      <c r="C86" s="198">
        <v>0</v>
      </c>
      <c r="D86" s="121"/>
      <c r="E86" s="198" t="s">
        <v>236</v>
      </c>
      <c r="F86" s="121" t="str">
        <f t="shared" si="8"/>
        <v>-</v>
      </c>
      <c r="G86" s="198" t="s">
        <v>236</v>
      </c>
      <c r="H86" s="121" t="str">
        <f t="shared" si="8"/>
        <v>-</v>
      </c>
      <c r="I86" s="198">
        <v>0.6845</v>
      </c>
      <c r="J86" s="121" t="str">
        <f t="shared" si="8"/>
        <v>-</v>
      </c>
      <c r="K86" s="198">
        <v>0.74150000000000005</v>
      </c>
      <c r="L86" s="121">
        <f t="shared" si="9"/>
        <v>8.3272461650840013E-2</v>
      </c>
      <c r="M86" s="198">
        <v>0.77950000000000008</v>
      </c>
      <c r="N86" s="121">
        <f t="shared" si="10"/>
        <v>5.1247471341874684E-2</v>
      </c>
    </row>
    <row r="87" spans="2:16" ht="15.75" x14ac:dyDescent="0.25">
      <c r="B87" s="122" t="s">
        <v>33</v>
      </c>
      <c r="C87" s="202">
        <f>IFERROR(AVERAGE(C75:C86),"-")</f>
        <v>0.11443333333333333</v>
      </c>
      <c r="D87" s="203"/>
      <c r="E87" s="202" t="str">
        <f>IFERROR(AVERAGE(E75:E86),"-")</f>
        <v>-</v>
      </c>
      <c r="F87" s="203" t="str">
        <f t="shared" si="8"/>
        <v>-</v>
      </c>
      <c r="G87" s="202" t="str">
        <f>IFERROR(AVERAGE(G75:G86),"-")</f>
        <v>-</v>
      </c>
      <c r="H87" s="203" t="str">
        <f t="shared" si="8"/>
        <v>-</v>
      </c>
      <c r="I87" s="202">
        <f>IFERROR(AVERAGE(I75:I86),"-")</f>
        <v>0.55886666666666662</v>
      </c>
      <c r="J87" s="203" t="str">
        <f t="shared" si="8"/>
        <v>-</v>
      </c>
      <c r="K87" s="202">
        <f>IFERROR(AVERAGE(K75:K86),"-")</f>
        <v>0.57619166666666677</v>
      </c>
      <c r="L87" s="203">
        <f t="shared" si="9"/>
        <v>3.100023857807499E-2</v>
      </c>
      <c r="M87" s="204">
        <f>IFERROR(AVERAGE(M75:M86),"-")</f>
        <v>0.60164999999999991</v>
      </c>
      <c r="N87" s="203">
        <f>IFERROR(M87/K87-1,"-")</f>
        <v>4.4183793008691685E-2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 t="s">
        <v>236</v>
      </c>
      <c r="D97" s="121"/>
      <c r="E97" s="198" t="s">
        <v>236</v>
      </c>
      <c r="F97" s="121" t="str">
        <f t="shared" ref="F97:J109" si="11">IFERROR(E97/C97-1,"-")</f>
        <v>-</v>
      </c>
      <c r="G97" s="198" t="s">
        <v>236</v>
      </c>
      <c r="H97" s="121" t="str">
        <f t="shared" si="11"/>
        <v>-</v>
      </c>
      <c r="I97" s="198" t="s">
        <v>236</v>
      </c>
      <c r="J97" s="121" t="str">
        <f t="shared" si="11"/>
        <v>-</v>
      </c>
      <c r="K97" s="198" t="s">
        <v>236</v>
      </c>
      <c r="L97" s="121" t="str">
        <f t="shared" ref="L97:L109" si="12">IFERROR(K97/I97-1,"-")</f>
        <v>-</v>
      </c>
      <c r="M97" s="198" t="s">
        <v>236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98" t="s">
        <v>236</v>
      </c>
      <c r="D98" s="121"/>
      <c r="E98" s="198" t="s">
        <v>236</v>
      </c>
      <c r="F98" s="121" t="str">
        <f t="shared" si="11"/>
        <v>-</v>
      </c>
      <c r="G98" s="198" t="s">
        <v>236</v>
      </c>
      <c r="H98" s="121" t="str">
        <f t="shared" si="11"/>
        <v>-</v>
      </c>
      <c r="I98" s="198" t="s">
        <v>236</v>
      </c>
      <c r="J98" s="121" t="str">
        <f t="shared" si="11"/>
        <v>-</v>
      </c>
      <c r="K98" s="198" t="s">
        <v>236</v>
      </c>
      <c r="L98" s="121" t="str">
        <f t="shared" si="12"/>
        <v>-</v>
      </c>
      <c r="M98" s="198" t="s">
        <v>236</v>
      </c>
      <c r="N98" s="121" t="str">
        <f t="shared" si="13"/>
        <v>-</v>
      </c>
    </row>
    <row r="99" spans="2:14" x14ac:dyDescent="0.25">
      <c r="B99" s="119" t="s">
        <v>78</v>
      </c>
      <c r="C99" s="198" t="s">
        <v>236</v>
      </c>
      <c r="D99" s="121"/>
      <c r="E99" s="198" t="s">
        <v>236</v>
      </c>
      <c r="F99" s="121" t="str">
        <f t="shared" si="11"/>
        <v>-</v>
      </c>
      <c r="G99" s="198" t="s">
        <v>236</v>
      </c>
      <c r="H99" s="121" t="str">
        <f t="shared" si="11"/>
        <v>-</v>
      </c>
      <c r="I99" s="198" t="s">
        <v>236</v>
      </c>
      <c r="J99" s="121" t="str">
        <f t="shared" si="11"/>
        <v>-</v>
      </c>
      <c r="K99" s="198" t="s">
        <v>236</v>
      </c>
      <c r="L99" s="121" t="str">
        <f t="shared" si="12"/>
        <v>-</v>
      </c>
      <c r="M99" s="198" t="s">
        <v>236</v>
      </c>
      <c r="N99" s="121" t="str">
        <f t="shared" si="13"/>
        <v>-</v>
      </c>
    </row>
    <row r="100" spans="2:14" x14ac:dyDescent="0.25">
      <c r="B100" s="119" t="s">
        <v>80</v>
      </c>
      <c r="C100" s="198" t="s">
        <v>236</v>
      </c>
      <c r="D100" s="121"/>
      <c r="E100" s="198" t="s">
        <v>236</v>
      </c>
      <c r="F100" s="121" t="str">
        <f t="shared" si="11"/>
        <v>-</v>
      </c>
      <c r="G100" s="198" t="s">
        <v>236</v>
      </c>
      <c r="H100" s="121" t="str">
        <f t="shared" si="11"/>
        <v>-</v>
      </c>
      <c r="I100" s="198" t="s">
        <v>236</v>
      </c>
      <c r="J100" s="121" t="str">
        <f t="shared" si="11"/>
        <v>-</v>
      </c>
      <c r="K100" s="198" t="s">
        <v>236</v>
      </c>
      <c r="L100" s="121" t="str">
        <f t="shared" si="12"/>
        <v>-</v>
      </c>
      <c r="M100" s="198" t="s">
        <v>236</v>
      </c>
      <c r="N100" s="121" t="str">
        <f t="shared" si="13"/>
        <v>-</v>
      </c>
    </row>
    <row r="101" spans="2:14" x14ac:dyDescent="0.25">
      <c r="B101" s="119" t="s">
        <v>82</v>
      </c>
      <c r="C101" s="198" t="s">
        <v>236</v>
      </c>
      <c r="D101" s="121"/>
      <c r="E101" s="198" t="s">
        <v>236</v>
      </c>
      <c r="F101" s="121" t="str">
        <f t="shared" si="11"/>
        <v>-</v>
      </c>
      <c r="G101" s="198" t="s">
        <v>236</v>
      </c>
      <c r="H101" s="121" t="str">
        <f t="shared" si="11"/>
        <v>-</v>
      </c>
      <c r="I101" s="198" t="s">
        <v>236</v>
      </c>
      <c r="J101" s="121" t="str">
        <f t="shared" si="11"/>
        <v>-</v>
      </c>
      <c r="K101" s="198" t="s">
        <v>236</v>
      </c>
      <c r="L101" s="121" t="str">
        <f t="shared" si="12"/>
        <v>-</v>
      </c>
      <c r="M101" s="198" t="s">
        <v>236</v>
      </c>
      <c r="N101" s="121" t="str">
        <f t="shared" si="13"/>
        <v>-</v>
      </c>
    </row>
    <row r="102" spans="2:14" x14ac:dyDescent="0.25">
      <c r="B102" s="119" t="s">
        <v>84</v>
      </c>
      <c r="C102" s="198" t="s">
        <v>236</v>
      </c>
      <c r="D102" s="121"/>
      <c r="E102" s="198" t="s">
        <v>236</v>
      </c>
      <c r="F102" s="121" t="str">
        <f t="shared" si="11"/>
        <v>-</v>
      </c>
      <c r="G102" s="198" t="s">
        <v>236</v>
      </c>
      <c r="H102" s="121" t="str">
        <f t="shared" si="11"/>
        <v>-</v>
      </c>
      <c r="I102" s="198" t="s">
        <v>236</v>
      </c>
      <c r="J102" s="121" t="str">
        <f t="shared" si="11"/>
        <v>-</v>
      </c>
      <c r="K102" s="198" t="s">
        <v>236</v>
      </c>
      <c r="L102" s="121" t="str">
        <f t="shared" si="12"/>
        <v>-</v>
      </c>
      <c r="M102" s="198" t="s">
        <v>236</v>
      </c>
      <c r="N102" s="121" t="str">
        <f t="shared" si="13"/>
        <v>-</v>
      </c>
    </row>
    <row r="103" spans="2:14" x14ac:dyDescent="0.25">
      <c r="B103" s="119" t="s">
        <v>86</v>
      </c>
      <c r="C103" s="198" t="s">
        <v>236</v>
      </c>
      <c r="D103" s="121"/>
      <c r="E103" s="198" t="s">
        <v>236</v>
      </c>
      <c r="F103" s="121" t="str">
        <f t="shared" si="11"/>
        <v>-</v>
      </c>
      <c r="G103" s="198" t="s">
        <v>236</v>
      </c>
      <c r="H103" s="121" t="str">
        <f t="shared" si="11"/>
        <v>-</v>
      </c>
      <c r="I103" s="198" t="s">
        <v>236</v>
      </c>
      <c r="J103" s="121" t="str">
        <f t="shared" si="11"/>
        <v>-</v>
      </c>
      <c r="K103" s="198" t="s">
        <v>236</v>
      </c>
      <c r="L103" s="121" t="str">
        <f t="shared" si="12"/>
        <v>-</v>
      </c>
      <c r="M103" s="198" t="s">
        <v>236</v>
      </c>
      <c r="N103" s="121" t="str">
        <f t="shared" si="13"/>
        <v>-</v>
      </c>
    </row>
    <row r="104" spans="2:14" x14ac:dyDescent="0.25">
      <c r="B104" s="119" t="s">
        <v>88</v>
      </c>
      <c r="C104" s="198" t="s">
        <v>236</v>
      </c>
      <c r="D104" s="121"/>
      <c r="E104" s="198" t="s">
        <v>236</v>
      </c>
      <c r="F104" s="121" t="str">
        <f t="shared" si="11"/>
        <v>-</v>
      </c>
      <c r="G104" s="198" t="s">
        <v>236</v>
      </c>
      <c r="H104" s="121" t="str">
        <f t="shared" si="11"/>
        <v>-</v>
      </c>
      <c r="I104" s="198" t="s">
        <v>236</v>
      </c>
      <c r="J104" s="121" t="str">
        <f t="shared" si="11"/>
        <v>-</v>
      </c>
      <c r="K104" s="198" t="s">
        <v>236</v>
      </c>
      <c r="L104" s="121" t="str">
        <f t="shared" si="12"/>
        <v>-</v>
      </c>
      <c r="M104" s="198" t="s">
        <v>236</v>
      </c>
      <c r="N104" s="121" t="str">
        <f t="shared" si="13"/>
        <v>-</v>
      </c>
    </row>
    <row r="105" spans="2:14" x14ac:dyDescent="0.25">
      <c r="B105" s="119" t="s">
        <v>90</v>
      </c>
      <c r="C105" s="198" t="s">
        <v>236</v>
      </c>
      <c r="D105" s="121"/>
      <c r="E105" s="198" t="s">
        <v>236</v>
      </c>
      <c r="F105" s="121" t="str">
        <f t="shared" si="11"/>
        <v>-</v>
      </c>
      <c r="G105" s="198" t="s">
        <v>236</v>
      </c>
      <c r="H105" s="121" t="str">
        <f t="shared" si="11"/>
        <v>-</v>
      </c>
      <c r="I105" s="198" t="s">
        <v>236</v>
      </c>
      <c r="J105" s="121" t="str">
        <f t="shared" si="11"/>
        <v>-</v>
      </c>
      <c r="K105" s="198" t="s">
        <v>236</v>
      </c>
      <c r="L105" s="121" t="str">
        <f t="shared" si="12"/>
        <v>-</v>
      </c>
      <c r="M105" s="198" t="s">
        <v>236</v>
      </c>
      <c r="N105" s="121" t="str">
        <f t="shared" si="13"/>
        <v>-</v>
      </c>
    </row>
    <row r="106" spans="2:14" x14ac:dyDescent="0.25">
      <c r="B106" s="119" t="s">
        <v>92</v>
      </c>
      <c r="C106" s="198" t="s">
        <v>236</v>
      </c>
      <c r="D106" s="121"/>
      <c r="E106" s="198" t="s">
        <v>236</v>
      </c>
      <c r="F106" s="121" t="str">
        <f t="shared" si="11"/>
        <v>-</v>
      </c>
      <c r="G106" s="198" t="s">
        <v>236</v>
      </c>
      <c r="H106" s="121" t="str">
        <f t="shared" si="11"/>
        <v>-</v>
      </c>
      <c r="I106" s="198" t="s">
        <v>236</v>
      </c>
      <c r="J106" s="121" t="str">
        <f t="shared" si="11"/>
        <v>-</v>
      </c>
      <c r="K106" s="198" t="s">
        <v>236</v>
      </c>
      <c r="L106" s="121" t="str">
        <f t="shared" si="12"/>
        <v>-</v>
      </c>
      <c r="M106" s="198" t="s">
        <v>236</v>
      </c>
      <c r="N106" s="121" t="str">
        <f t="shared" si="13"/>
        <v>-</v>
      </c>
    </row>
    <row r="107" spans="2:14" x14ac:dyDescent="0.25">
      <c r="B107" s="119" t="s">
        <v>94</v>
      </c>
      <c r="C107" s="198" t="s">
        <v>236</v>
      </c>
      <c r="D107" s="121"/>
      <c r="E107" s="198" t="s">
        <v>236</v>
      </c>
      <c r="F107" s="121" t="str">
        <f t="shared" si="11"/>
        <v>-</v>
      </c>
      <c r="G107" s="198" t="s">
        <v>236</v>
      </c>
      <c r="H107" s="121" t="str">
        <f t="shared" si="11"/>
        <v>-</v>
      </c>
      <c r="I107" s="198" t="s">
        <v>236</v>
      </c>
      <c r="J107" s="121" t="str">
        <f t="shared" si="11"/>
        <v>-</v>
      </c>
      <c r="K107" s="198" t="s">
        <v>236</v>
      </c>
      <c r="L107" s="121" t="str">
        <f t="shared" si="12"/>
        <v>-</v>
      </c>
      <c r="M107" s="198" t="s">
        <v>236</v>
      </c>
      <c r="N107" s="121" t="str">
        <f t="shared" si="13"/>
        <v>-</v>
      </c>
    </row>
    <row r="108" spans="2:14" x14ac:dyDescent="0.25">
      <c r="B108" s="119" t="s">
        <v>96</v>
      </c>
      <c r="C108" s="198" t="s">
        <v>236</v>
      </c>
      <c r="D108" s="121"/>
      <c r="E108" s="198" t="s">
        <v>236</v>
      </c>
      <c r="F108" s="121" t="str">
        <f t="shared" si="11"/>
        <v>-</v>
      </c>
      <c r="G108" s="198" t="s">
        <v>236</v>
      </c>
      <c r="H108" s="121" t="str">
        <f t="shared" si="11"/>
        <v>-</v>
      </c>
      <c r="I108" s="198" t="s">
        <v>236</v>
      </c>
      <c r="J108" s="121" t="str">
        <f t="shared" si="11"/>
        <v>-</v>
      </c>
      <c r="K108" s="198" t="s">
        <v>236</v>
      </c>
      <c r="L108" s="121" t="str">
        <f t="shared" si="12"/>
        <v>-</v>
      </c>
      <c r="M108" s="198" t="s">
        <v>236</v>
      </c>
      <c r="N108" s="121" t="str">
        <f t="shared" si="13"/>
        <v>-</v>
      </c>
    </row>
    <row r="109" spans="2:14" ht="15.75" x14ac:dyDescent="0.25">
      <c r="B109" s="122" t="s">
        <v>33</v>
      </c>
      <c r="C109" s="205" t="str">
        <f>IFERROR(AVERAGE(C97:C108),"-")</f>
        <v>-</v>
      </c>
      <c r="D109" s="124"/>
      <c r="E109" s="205" t="str">
        <f>IFERROR(AVERAGE(E97:E108),"-")</f>
        <v>-</v>
      </c>
      <c r="F109" s="124" t="str">
        <f t="shared" si="11"/>
        <v>-</v>
      </c>
      <c r="G109" s="205" t="str">
        <f>IFERROR(AVERAGE(G97:G108),"-")</f>
        <v>-</v>
      </c>
      <c r="H109" s="124" t="str">
        <f t="shared" si="11"/>
        <v>-</v>
      </c>
      <c r="I109" s="205" t="str">
        <f>IFERROR(AVERAGE(I97:I108),"-")</f>
        <v>-</v>
      </c>
      <c r="J109" s="124" t="str">
        <f t="shared" si="11"/>
        <v>-</v>
      </c>
      <c r="K109" s="205" t="str">
        <f>IFERROR(AVERAGE(K97:K108),"-")</f>
        <v>-</v>
      </c>
      <c r="L109" s="124" t="str">
        <f t="shared" si="12"/>
        <v>-</v>
      </c>
      <c r="M109" s="205" t="str">
        <f>IFERROR(AVERAGE(M97:M108),"-")</f>
        <v>-</v>
      </c>
      <c r="N109" s="124" t="str">
        <f>IFERROR(M109/K109-1,"-")</f>
        <v>-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4FBB-0E89-42C0-BAE3-94970A5B8EA9}">
  <sheetPr>
    <tabColor theme="2" tint="-0.499984740745262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8295-AB67-48D9-9E7F-4627982A563C}">
  <sheetPr>
    <tabColor theme="2" tint="-9.9978637043366805E-2"/>
  </sheetPr>
  <dimension ref="B1:AW44"/>
  <sheetViews>
    <sheetView showGridLines="0" topLeftCell="A18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269</v>
      </c>
      <c r="D7" s="207" t="s">
        <v>270</v>
      </c>
      <c r="E7" s="207" t="s">
        <v>271</v>
      </c>
      <c r="F7" s="92" t="s">
        <v>272</v>
      </c>
      <c r="G7" s="92" t="s">
        <v>273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269</v>
      </c>
      <c r="R7" s="208" t="s">
        <v>270</v>
      </c>
      <c r="S7" s="208" t="s">
        <v>271</v>
      </c>
      <c r="T7" s="92" t="s">
        <v>272</v>
      </c>
      <c r="U7" s="92" t="s">
        <v>273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269</v>
      </c>
      <c r="AF7" s="208" t="s">
        <v>270</v>
      </c>
      <c r="AG7" s="208" t="s">
        <v>271</v>
      </c>
      <c r="AH7" s="92" t="s">
        <v>272</v>
      </c>
      <c r="AI7" s="92" t="s">
        <v>273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/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A9CF-5201-4487-820F-4B2A8E7DC282}">
  <sheetPr>
    <tabColor theme="2" tint="-9.9978637043366805E-2"/>
  </sheetPr>
  <dimension ref="B1:Q53"/>
  <sheetViews>
    <sheetView showGridLines="0" topLeftCell="A34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52</v>
      </c>
      <c r="C16" s="234">
        <v>86.79</v>
      </c>
      <c r="D16" s="234">
        <v>84.44</v>
      </c>
      <c r="E16" s="234">
        <v>89.45</v>
      </c>
      <c r="F16" s="234">
        <v>98.5</v>
      </c>
      <c r="G16" s="234">
        <v>108.5</v>
      </c>
      <c r="H16" s="234">
        <v>115.69</v>
      </c>
      <c r="I16" s="102">
        <f t="shared" si="0"/>
        <v>6.6267281105990783E-2</v>
      </c>
      <c r="J16" s="234">
        <f t="shared" si="1"/>
        <v>7.1899999999999977</v>
      </c>
      <c r="K16" s="235">
        <v>93.28</v>
      </c>
      <c r="L16" s="235">
        <v>104.36</v>
      </c>
      <c r="M16" s="235">
        <v>114.69</v>
      </c>
      <c r="N16" s="235">
        <v>124.91</v>
      </c>
      <c r="O16" s="235">
        <v>130.72999999999999</v>
      </c>
      <c r="P16" s="102">
        <f t="shared" si="2"/>
        <v>4.6593547354094822E-2</v>
      </c>
      <c r="Q16" s="234">
        <f t="shared" si="3"/>
        <v>5.8199999999999932</v>
      </c>
    </row>
    <row r="17" spans="2:17" x14ac:dyDescent="0.25">
      <c r="B17" s="96" t="s">
        <v>63</v>
      </c>
      <c r="C17" s="230">
        <v>86.79</v>
      </c>
      <c r="D17" s="230">
        <v>84.44</v>
      </c>
      <c r="E17" s="230">
        <v>89.45</v>
      </c>
      <c r="F17" s="230">
        <v>97.58</v>
      </c>
      <c r="G17" s="230">
        <v>108.5</v>
      </c>
      <c r="H17" s="230">
        <v>115.69</v>
      </c>
      <c r="I17" s="98">
        <f t="shared" si="0"/>
        <v>6.6267281105990783E-2</v>
      </c>
      <c r="J17" s="230">
        <f t="shared" si="1"/>
        <v>7.1899999999999977</v>
      </c>
      <c r="K17" s="231">
        <v>93.28</v>
      </c>
      <c r="L17" s="231">
        <v>104.36</v>
      </c>
      <c r="M17" s="231">
        <v>114.69</v>
      </c>
      <c r="N17" s="231">
        <v>124.91</v>
      </c>
      <c r="O17" s="231">
        <v>130.72999999999999</v>
      </c>
      <c r="P17" s="98">
        <f t="shared" si="2"/>
        <v>4.6593547354094822E-2</v>
      </c>
      <c r="Q17" s="230">
        <f t="shared" si="3"/>
        <v>5.8199999999999932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91</v>
      </c>
      <c r="F18" s="232">
        <v>99.13</v>
      </c>
      <c r="G18" s="232">
        <v>111.03</v>
      </c>
      <c r="H18" s="232">
        <v>118.81</v>
      </c>
      <c r="I18" s="100">
        <f t="shared" si="0"/>
        <v>7.0071151940916954E-2</v>
      </c>
      <c r="J18" s="232"/>
      <c r="K18" s="233">
        <v>0</v>
      </c>
      <c r="L18" s="233">
        <v>106.15</v>
      </c>
      <c r="M18" s="233">
        <v>118.07</v>
      </c>
      <c r="N18" s="233">
        <v>129.22</v>
      </c>
      <c r="O18" s="233">
        <v>136.72999999999999</v>
      </c>
      <c r="P18" s="100">
        <f t="shared" si="2"/>
        <v>5.8117938399628422E-2</v>
      </c>
      <c r="Q18" s="232">
        <f t="shared" si="3"/>
        <v>7.5099999999999909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73.22</v>
      </c>
      <c r="F19" s="232">
        <v>85.17</v>
      </c>
      <c r="G19" s="232">
        <v>88.84</v>
      </c>
      <c r="H19" s="232">
        <v>92.88</v>
      </c>
      <c r="I19" s="100">
        <f t="shared" si="0"/>
        <v>4.54750112561908E-2</v>
      </c>
      <c r="J19" s="232">
        <f t="shared" si="1"/>
        <v>4.039999999999992</v>
      </c>
      <c r="K19" s="233">
        <v>0</v>
      </c>
      <c r="L19" s="233">
        <v>90.5</v>
      </c>
      <c r="M19" s="233">
        <v>92.39</v>
      </c>
      <c r="N19" s="233">
        <v>92.67</v>
      </c>
      <c r="O19" s="233">
        <v>92.63</v>
      </c>
      <c r="P19" s="100">
        <f t="shared" si="2"/>
        <v>-4.3163914967092598E-4</v>
      </c>
      <c r="Q19" s="232">
        <f t="shared" si="3"/>
        <v>-4.0000000000006253E-2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236</v>
      </c>
      <c r="L20" s="231" t="s">
        <v>236</v>
      </c>
      <c r="M20" s="231" t="s">
        <v>236</v>
      </c>
      <c r="N20" s="231" t="s">
        <v>236</v>
      </c>
      <c r="O20" s="231" t="s">
        <v>236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1DDF-E9AE-4C5D-AB4F-7A2D63AF9396}">
  <sheetPr>
    <tabColor theme="2" tint="-9.9978637043366805E-2"/>
  </sheetPr>
  <dimension ref="B1:Q5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52</v>
      </c>
      <c r="C16" s="234">
        <v>49.1</v>
      </c>
      <c r="D16" s="234">
        <v>45.63</v>
      </c>
      <c r="E16" s="234">
        <v>64.64</v>
      </c>
      <c r="F16" s="234">
        <v>73.62</v>
      </c>
      <c r="G16" s="234">
        <v>81.849999999999994</v>
      </c>
      <c r="H16" s="234">
        <v>88.52</v>
      </c>
      <c r="I16" s="102">
        <f t="shared" si="0"/>
        <v>8.1490531459987858E-2</v>
      </c>
      <c r="J16" s="234">
        <f t="shared" si="1"/>
        <v>6.6700000000000017</v>
      </c>
      <c r="K16" s="235">
        <v>66.599999999999994</v>
      </c>
      <c r="L16" s="235">
        <v>72.19</v>
      </c>
      <c r="M16" s="235">
        <v>84.63</v>
      </c>
      <c r="N16" s="235">
        <v>99.7</v>
      </c>
      <c r="O16" s="235">
        <v>100.76</v>
      </c>
      <c r="P16" s="102">
        <f t="shared" si="2"/>
        <v>1.0631895687061244E-2</v>
      </c>
      <c r="Q16" s="234">
        <f t="shared" si="3"/>
        <v>1.0600000000000023</v>
      </c>
    </row>
    <row r="17" spans="2:17" x14ac:dyDescent="0.25">
      <c r="B17" s="96" t="s">
        <v>63</v>
      </c>
      <c r="C17" s="230">
        <v>49.1</v>
      </c>
      <c r="D17" s="230">
        <v>45.63</v>
      </c>
      <c r="E17" s="230">
        <v>64.64</v>
      </c>
      <c r="F17" s="230">
        <v>71.349999999999994</v>
      </c>
      <c r="G17" s="230">
        <v>81.849999999999994</v>
      </c>
      <c r="H17" s="230">
        <v>88.52</v>
      </c>
      <c r="I17" s="98">
        <f t="shared" si="0"/>
        <v>8.1490531459987858E-2</v>
      </c>
      <c r="J17" s="230">
        <f t="shared" si="1"/>
        <v>6.6700000000000017</v>
      </c>
      <c r="K17" s="231">
        <v>66.599999999999994</v>
      </c>
      <c r="L17" s="231">
        <v>72.19</v>
      </c>
      <c r="M17" s="231">
        <v>84.63</v>
      </c>
      <c r="N17" s="231">
        <v>99.7</v>
      </c>
      <c r="O17" s="231">
        <v>100.76</v>
      </c>
      <c r="P17" s="98">
        <f t="shared" si="2"/>
        <v>1.0631895687061244E-2</v>
      </c>
      <c r="Q17" s="230">
        <f t="shared" si="3"/>
        <v>1.0600000000000023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67.599999999999994</v>
      </c>
      <c r="F18" s="232">
        <v>73.709999999999994</v>
      </c>
      <c r="G18" s="232">
        <v>86.23</v>
      </c>
      <c r="H18" s="232">
        <v>92.95</v>
      </c>
      <c r="I18" s="100">
        <f t="shared" si="0"/>
        <v>7.7931114461324391E-2</v>
      </c>
      <c r="J18" s="232"/>
      <c r="K18" s="233">
        <v>0</v>
      </c>
      <c r="L18" s="233">
        <v>74.47</v>
      </c>
      <c r="M18" s="233">
        <v>87.93</v>
      </c>
      <c r="N18" s="233">
        <v>105.73</v>
      </c>
      <c r="O18" s="233">
        <v>105.81</v>
      </c>
      <c r="P18" s="100">
        <f t="shared" si="2"/>
        <v>7.5664428260657779E-4</v>
      </c>
      <c r="Q18" s="232">
        <f t="shared" si="3"/>
        <v>7.9999999999998295E-2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41.21</v>
      </c>
      <c r="F19" s="232">
        <v>54.95</v>
      </c>
      <c r="G19" s="232">
        <v>54.89</v>
      </c>
      <c r="H19" s="232">
        <v>61.18</v>
      </c>
      <c r="I19" s="100">
        <f t="shared" si="0"/>
        <v>0.11459282200765175</v>
      </c>
      <c r="J19" s="232">
        <f t="shared" si="1"/>
        <v>6.2899999999999991</v>
      </c>
      <c r="K19" s="233">
        <v>0</v>
      </c>
      <c r="L19" s="233">
        <v>56.48</v>
      </c>
      <c r="M19" s="233">
        <v>64.27</v>
      </c>
      <c r="N19" s="233">
        <v>62.52</v>
      </c>
      <c r="O19" s="233">
        <v>69.64</v>
      </c>
      <c r="P19" s="100">
        <f t="shared" si="2"/>
        <v>0.11388355726167632</v>
      </c>
      <c r="Q19" s="232">
        <f t="shared" si="3"/>
        <v>7.1199999999999974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236</v>
      </c>
      <c r="L20" s="231" t="s">
        <v>236</v>
      </c>
      <c r="M20" s="231" t="s">
        <v>236</v>
      </c>
      <c r="N20" s="231" t="s">
        <v>236</v>
      </c>
      <c r="O20" s="231" t="s">
        <v>236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B89B-6192-49FF-A709-FC93ED24F768}">
  <sheetPr>
    <tabColor rgb="FF336600"/>
  </sheetPr>
  <dimension ref="B3:B25"/>
  <sheetViews>
    <sheetView showGridLines="0" workbookViewId="0">
      <selection activeCell="I11" sqref="I11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6AAC-B165-4BFE-84BF-8C1E77F92F9A}">
  <sheetPr>
    <tabColor theme="4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F559-A411-4C22-8933-3D86D1984E7C}">
  <sheetPr>
    <tabColor theme="4" tint="0.39997558519241921"/>
  </sheetPr>
  <dimension ref="A1:AE131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268</v>
      </c>
      <c r="D5" s="174" t="s">
        <v>269</v>
      </c>
      <c r="E5" s="174" t="s">
        <v>270</v>
      </c>
      <c r="F5" s="174" t="s">
        <v>271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272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273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22616</v>
      </c>
      <c r="D6" s="238">
        <v>33444</v>
      </c>
      <c r="E6" s="238">
        <v>51485</v>
      </c>
      <c r="F6" s="238">
        <v>58157</v>
      </c>
      <c r="G6" s="239">
        <f t="shared" ref="G6:G11" si="0">F6/E6-1</f>
        <v>0.12959114305137409</v>
      </c>
      <c r="H6" s="238">
        <f t="shared" ref="H6:H11" si="1">F6-E6</f>
        <v>6672</v>
      </c>
      <c r="I6" s="239"/>
      <c r="J6" s="238">
        <v>57388</v>
      </c>
      <c r="K6" s="239">
        <f t="shared" ref="K6:K11" si="2">J6/F6-1</f>
        <v>-1.3222827862510056E-2</v>
      </c>
      <c r="L6" s="238">
        <f t="shared" ref="L6:L11" si="3">J6-F6</f>
        <v>-769</v>
      </c>
      <c r="M6" s="239"/>
      <c r="N6" s="238">
        <v>56585</v>
      </c>
      <c r="O6" s="239">
        <f t="shared" ref="O6:O11" si="4">N6/J6-1</f>
        <v>-1.3992472293859359E-2</v>
      </c>
      <c r="P6" s="238">
        <f t="shared" ref="P6:P11" si="5">N6-J6</f>
        <v>-803</v>
      </c>
      <c r="Q6" s="239">
        <f>N6/C6-1</f>
        <v>1.5019897417757342</v>
      </c>
      <c r="R6" s="238">
        <f>N6-C6</f>
        <v>33969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14777</v>
      </c>
      <c r="D7" s="238">
        <v>21732</v>
      </c>
      <c r="E7" s="238">
        <v>33809</v>
      </c>
      <c r="F7" s="238">
        <v>37722</v>
      </c>
      <c r="G7" s="239">
        <f t="shared" si="0"/>
        <v>0.11573841284864983</v>
      </c>
      <c r="H7" s="238">
        <f t="shared" si="1"/>
        <v>3913</v>
      </c>
      <c r="I7" s="239">
        <f>F7/$F$7</f>
        <v>1</v>
      </c>
      <c r="J7" s="238">
        <v>35821</v>
      </c>
      <c r="K7" s="239">
        <f t="shared" si="2"/>
        <v>-5.0394994963151474E-2</v>
      </c>
      <c r="L7" s="238">
        <f t="shared" si="3"/>
        <v>-1901</v>
      </c>
      <c r="M7" s="239">
        <f>J7/$J$7</f>
        <v>1</v>
      </c>
      <c r="N7" s="238">
        <v>35565</v>
      </c>
      <c r="O7" s="239">
        <f t="shared" si="4"/>
        <v>-7.146645822282971E-3</v>
      </c>
      <c r="P7" s="238">
        <f t="shared" si="5"/>
        <v>-256</v>
      </c>
      <c r="Q7" s="239">
        <f t="shared" ref="Q7:Q11" si="6">N7/C7-1</f>
        <v>1.406780808012452</v>
      </c>
      <c r="R7" s="238">
        <f t="shared" ref="R7:R11" si="7">N7-C7</f>
        <v>20788</v>
      </c>
      <c r="S7" s="239">
        <f>N7/$N$7</f>
        <v>1</v>
      </c>
      <c r="T7" s="239">
        <f>N7/$N$6</f>
        <v>0.62852346028099315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6752</v>
      </c>
      <c r="D8" s="241">
        <v>10731</v>
      </c>
      <c r="E8" s="241">
        <v>17520</v>
      </c>
      <c r="F8" s="241">
        <v>25698</v>
      </c>
      <c r="G8" s="242">
        <f t="shared" si="0"/>
        <v>0.46678082191780823</v>
      </c>
      <c r="H8" s="241">
        <f t="shared" si="1"/>
        <v>8178</v>
      </c>
      <c r="I8" s="242">
        <f>F8/$F$7</f>
        <v>0.68124701765547957</v>
      </c>
      <c r="J8" s="241">
        <v>23944</v>
      </c>
      <c r="K8" s="242">
        <f t="shared" si="2"/>
        <v>-6.8254338859055186E-2</v>
      </c>
      <c r="L8" s="241">
        <f t="shared" si="3"/>
        <v>-1754</v>
      </c>
      <c r="M8" s="242">
        <f>J8/$J$7</f>
        <v>0.66843471706540858</v>
      </c>
      <c r="N8" s="241">
        <v>21878</v>
      </c>
      <c r="O8" s="242">
        <f t="shared" si="4"/>
        <v>-8.6284664216505158E-2</v>
      </c>
      <c r="P8" s="241">
        <f t="shared" si="5"/>
        <v>-2066</v>
      </c>
      <c r="Q8" s="242">
        <f t="shared" si="6"/>
        <v>2.2402251184834121</v>
      </c>
      <c r="R8" s="241">
        <f t="shared" si="7"/>
        <v>15126</v>
      </c>
      <c r="S8" s="242">
        <f>N8/$N$7</f>
        <v>0.61515534936032612</v>
      </c>
      <c r="T8" s="242">
        <f>N8/$N$6</f>
        <v>0.38663956879031547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8025</v>
      </c>
      <c r="D9" s="244">
        <v>11001</v>
      </c>
      <c r="E9" s="244">
        <v>16289</v>
      </c>
      <c r="F9" s="244">
        <v>12024</v>
      </c>
      <c r="G9" s="245">
        <f t="shared" si="0"/>
        <v>-0.261833138928111</v>
      </c>
      <c r="H9" s="246">
        <f t="shared" si="1"/>
        <v>-4265</v>
      </c>
      <c r="I9" s="247">
        <f>F9/$F$7</f>
        <v>0.31875298234452043</v>
      </c>
      <c r="J9" s="244">
        <v>11877</v>
      </c>
      <c r="K9" s="245">
        <f t="shared" si="2"/>
        <v>-1.2225548902195627E-2</v>
      </c>
      <c r="L9" s="246">
        <f t="shared" si="3"/>
        <v>-147</v>
      </c>
      <c r="M9" s="247">
        <f>J9/$J$7</f>
        <v>0.33156528293459142</v>
      </c>
      <c r="N9" s="244">
        <v>13687</v>
      </c>
      <c r="O9" s="245">
        <f t="shared" si="4"/>
        <v>0.15239538604024583</v>
      </c>
      <c r="P9" s="246">
        <f t="shared" si="5"/>
        <v>1810</v>
      </c>
      <c r="Q9" s="245">
        <f t="shared" si="6"/>
        <v>0.70554517133956396</v>
      </c>
      <c r="R9" s="246">
        <f t="shared" si="7"/>
        <v>5662</v>
      </c>
      <c r="S9" s="247">
        <f>N9/$N$7</f>
        <v>0.38484465063967382</v>
      </c>
      <c r="T9" s="247">
        <f>N9/$N$6</f>
        <v>0.24188389149067774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634</v>
      </c>
      <c r="D10" s="29">
        <v>159</v>
      </c>
      <c r="E10" s="29">
        <v>1782</v>
      </c>
      <c r="F10" s="29">
        <v>2664</v>
      </c>
      <c r="G10" s="22">
        <f t="shared" si="0"/>
        <v>0.49494949494949503</v>
      </c>
      <c r="H10" s="20">
        <f t="shared" si="1"/>
        <v>882</v>
      </c>
      <c r="I10" s="31">
        <f>F10/$F$7</f>
        <v>7.0621918243995552E-2</v>
      </c>
      <c r="J10" s="29">
        <v>1991</v>
      </c>
      <c r="K10" s="22">
        <f t="shared" si="2"/>
        <v>-0.25262762762762758</v>
      </c>
      <c r="L10" s="20">
        <f t="shared" si="3"/>
        <v>-673</v>
      </c>
      <c r="M10" s="31">
        <f>J10/$J$7</f>
        <v>5.5581921219396445E-2</v>
      </c>
      <c r="N10" s="29">
        <v>2019</v>
      </c>
      <c r="O10" s="22">
        <f t="shared" si="4"/>
        <v>1.4063284781516749E-2</v>
      </c>
      <c r="P10" s="20">
        <f t="shared" si="5"/>
        <v>28</v>
      </c>
      <c r="Q10" s="22">
        <f t="shared" si="6"/>
        <v>2.1845425867507888</v>
      </c>
      <c r="R10" s="20">
        <f t="shared" si="7"/>
        <v>1385</v>
      </c>
      <c r="S10" s="31">
        <f>N10/$N$7</f>
        <v>5.676929565584142E-2</v>
      </c>
      <c r="T10" s="31">
        <f>N10/$N$6</f>
        <v>3.5680834143324201E-2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7391</v>
      </c>
      <c r="D11" s="29">
        <f>D9-D10</f>
        <v>10842</v>
      </c>
      <c r="E11" s="29">
        <f>E9-E10</f>
        <v>14507</v>
      </c>
      <c r="F11" s="29">
        <f>F9-F10</f>
        <v>9360</v>
      </c>
      <c r="G11" s="22">
        <f t="shared" si="0"/>
        <v>-0.35479423726476877</v>
      </c>
      <c r="H11" s="20">
        <f t="shared" si="1"/>
        <v>-5147</v>
      </c>
      <c r="I11" s="31">
        <f>F11/$F$7</f>
        <v>0.24813106410052491</v>
      </c>
      <c r="J11" s="29">
        <f>J9-J10</f>
        <v>9886</v>
      </c>
      <c r="K11" s="22">
        <f t="shared" si="2"/>
        <v>5.6196581196581219E-2</v>
      </c>
      <c r="L11" s="20">
        <f t="shared" si="3"/>
        <v>526</v>
      </c>
      <c r="M11" s="31">
        <f>J11/$J$7</f>
        <v>0.275983361715195</v>
      </c>
      <c r="N11" s="29">
        <f>N9-N10</f>
        <v>11668</v>
      </c>
      <c r="O11" s="22">
        <f t="shared" si="4"/>
        <v>0.18025490592757443</v>
      </c>
      <c r="P11" s="20">
        <f t="shared" si="5"/>
        <v>1782</v>
      </c>
      <c r="Q11" s="22">
        <f t="shared" si="6"/>
        <v>0.57867676904343113</v>
      </c>
      <c r="R11" s="20">
        <f t="shared" si="7"/>
        <v>4277</v>
      </c>
      <c r="S11" s="31">
        <f>N11/$N$7</f>
        <v>0.32807535498383245</v>
      </c>
      <c r="T11" s="31">
        <f>N11/$N$6</f>
        <v>0.20620305734735353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24221</v>
      </c>
      <c r="D124" s="238">
        <v>33444</v>
      </c>
      <c r="E124" s="238">
        <v>51485</v>
      </c>
      <c r="F124" s="238">
        <v>58157</v>
      </c>
      <c r="G124" s="239">
        <f t="shared" ref="G124:G129" si="8">F124/E124-1</f>
        <v>0.12959114305137409</v>
      </c>
      <c r="H124" s="238">
        <f t="shared" ref="H124:H129" si="9">F124-E124</f>
        <v>6672</v>
      </c>
      <c r="I124" s="239"/>
      <c r="J124" s="238">
        <v>57388</v>
      </c>
      <c r="K124" s="239"/>
      <c r="L124" s="239">
        <f t="shared" ref="L124:L129" si="10">J124/F124-1</f>
        <v>-1.3222827862510056E-2</v>
      </c>
      <c r="M124" s="238">
        <f t="shared" ref="M124:M129" si="11">J124-F124</f>
        <v>-769</v>
      </c>
      <c r="N124" s="239">
        <f t="shared" ref="N124:N129" si="12">J124/D124-1</f>
        <v>0.71594306901088389</v>
      </c>
      <c r="O124" s="238">
        <f t="shared" ref="O124:O129" si="13">J124-D124</f>
        <v>23944</v>
      </c>
      <c r="Z124" s="1"/>
      <c r="AE124"/>
    </row>
    <row r="125" spans="2:31" ht="18.75" x14ac:dyDescent="0.3">
      <c r="B125" s="237" t="s">
        <v>180</v>
      </c>
      <c r="C125" s="238">
        <v>16023</v>
      </c>
      <c r="D125" s="238">
        <v>21732</v>
      </c>
      <c r="E125" s="238">
        <v>33809</v>
      </c>
      <c r="F125" s="238">
        <v>37722</v>
      </c>
      <c r="G125" s="239">
        <f t="shared" si="8"/>
        <v>0.11573841284864983</v>
      </c>
      <c r="H125" s="238">
        <f t="shared" si="9"/>
        <v>3913</v>
      </c>
      <c r="I125" s="239">
        <f>F125/$F$7</f>
        <v>1</v>
      </c>
      <c r="J125" s="238">
        <v>35821</v>
      </c>
      <c r="K125" s="239">
        <f>J125/$J$125</f>
        <v>1</v>
      </c>
      <c r="L125" s="239">
        <f t="shared" si="10"/>
        <v>-5.0394994963151474E-2</v>
      </c>
      <c r="M125" s="238">
        <f t="shared" si="11"/>
        <v>-1901</v>
      </c>
      <c r="N125" s="239">
        <f t="shared" si="12"/>
        <v>0.64830664457942211</v>
      </c>
      <c r="O125" s="238">
        <f t="shared" si="13"/>
        <v>14089</v>
      </c>
      <c r="Z125" s="1"/>
      <c r="AE125"/>
    </row>
    <row r="126" spans="2:31" ht="15.75" x14ac:dyDescent="0.25">
      <c r="B126" s="240" t="s">
        <v>103</v>
      </c>
      <c r="C126" s="241">
        <v>7339</v>
      </c>
      <c r="D126" s="241">
        <v>10731</v>
      </c>
      <c r="E126" s="241">
        <v>17520</v>
      </c>
      <c r="F126" s="241">
        <v>25698</v>
      </c>
      <c r="G126" s="242">
        <f t="shared" si="8"/>
        <v>0.46678082191780823</v>
      </c>
      <c r="H126" s="241">
        <f t="shared" si="9"/>
        <v>8178</v>
      </c>
      <c r="I126" s="242">
        <f>F126/$F$7</f>
        <v>0.68124701765547957</v>
      </c>
      <c r="J126" s="241">
        <v>23944</v>
      </c>
      <c r="K126" s="242">
        <f>J126/$J$125</f>
        <v>0.66843471706540858</v>
      </c>
      <c r="L126" s="242">
        <f t="shared" si="10"/>
        <v>-6.8254338859055186E-2</v>
      </c>
      <c r="M126" s="241">
        <f t="shared" si="11"/>
        <v>-1754</v>
      </c>
      <c r="N126" s="242">
        <f t="shared" si="12"/>
        <v>1.2312925170068025</v>
      </c>
      <c r="O126" s="241">
        <f t="shared" si="13"/>
        <v>13213</v>
      </c>
      <c r="Z126" s="1"/>
      <c r="AE126"/>
    </row>
    <row r="127" spans="2:31" x14ac:dyDescent="0.25">
      <c r="B127" s="243" t="s">
        <v>106</v>
      </c>
      <c r="C127" s="244">
        <v>8684</v>
      </c>
      <c r="D127" s="244">
        <v>11001</v>
      </c>
      <c r="E127" s="244">
        <v>16289</v>
      </c>
      <c r="F127" s="244">
        <v>12024</v>
      </c>
      <c r="G127" s="245">
        <f t="shared" si="8"/>
        <v>-0.261833138928111</v>
      </c>
      <c r="H127" s="246">
        <f t="shared" si="9"/>
        <v>-4265</v>
      </c>
      <c r="I127" s="247">
        <f>F127/$F$7</f>
        <v>0.31875298234452043</v>
      </c>
      <c r="J127" s="244">
        <v>11877</v>
      </c>
      <c r="K127" s="247">
        <f>J127/$J$125</f>
        <v>0.33156528293459142</v>
      </c>
      <c r="L127" s="245">
        <f t="shared" si="10"/>
        <v>-1.2225548902195627E-2</v>
      </c>
      <c r="M127" s="246">
        <f t="shared" si="11"/>
        <v>-147</v>
      </c>
      <c r="N127" s="245">
        <f t="shared" si="12"/>
        <v>7.962912462503402E-2</v>
      </c>
      <c r="O127" s="246">
        <f t="shared" si="13"/>
        <v>876</v>
      </c>
      <c r="Z127" s="1"/>
      <c r="AE127"/>
    </row>
    <row r="128" spans="2:31" x14ac:dyDescent="0.25">
      <c r="B128" s="248" t="s">
        <v>184</v>
      </c>
      <c r="C128" s="29">
        <v>753</v>
      </c>
      <c r="D128" s="29">
        <v>159</v>
      </c>
      <c r="E128" s="29">
        <v>1782</v>
      </c>
      <c r="F128" s="29">
        <v>2664</v>
      </c>
      <c r="G128" s="22">
        <f t="shared" si="8"/>
        <v>0.49494949494949503</v>
      </c>
      <c r="H128" s="20">
        <f t="shared" si="9"/>
        <v>882</v>
      </c>
      <c r="I128" s="31">
        <f>F128/$F$7</f>
        <v>7.0621918243995552E-2</v>
      </c>
      <c r="J128" s="29">
        <v>1991</v>
      </c>
      <c r="K128" s="31">
        <f>J128/$J$125</f>
        <v>5.5581921219396445E-2</v>
      </c>
      <c r="L128" s="22">
        <f t="shared" si="10"/>
        <v>-0.25262762762762758</v>
      </c>
      <c r="M128" s="20">
        <f t="shared" si="11"/>
        <v>-673</v>
      </c>
      <c r="N128" s="22">
        <f t="shared" si="12"/>
        <v>11.522012578616351</v>
      </c>
      <c r="O128" s="20">
        <f t="shared" si="13"/>
        <v>1832</v>
      </c>
      <c r="Z128" s="1"/>
      <c r="AE128"/>
    </row>
    <row r="129" spans="2:31" x14ac:dyDescent="0.25">
      <c r="B129" s="248" t="s">
        <v>186</v>
      </c>
      <c r="C129" s="29">
        <f>C127-C128</f>
        <v>7931</v>
      </c>
      <c r="D129" s="29">
        <f>D127-D128</f>
        <v>10842</v>
      </c>
      <c r="E129" s="29">
        <f>E127-E128</f>
        <v>14507</v>
      </c>
      <c r="F129" s="29">
        <f>F127-F128</f>
        <v>9360</v>
      </c>
      <c r="G129" s="22">
        <f t="shared" si="8"/>
        <v>-0.35479423726476877</v>
      </c>
      <c r="H129" s="20">
        <f t="shared" si="9"/>
        <v>-5147</v>
      </c>
      <c r="I129" s="31">
        <f>F129/$F$7</f>
        <v>0.24813106410052491</v>
      </c>
      <c r="J129" s="29">
        <f>J127-J128</f>
        <v>9886</v>
      </c>
      <c r="K129" s="31">
        <f>J129/$J$125</f>
        <v>0.275983361715195</v>
      </c>
      <c r="L129" s="22">
        <f t="shared" si="10"/>
        <v>5.6196581196581219E-2</v>
      </c>
      <c r="M129" s="20">
        <f t="shared" si="11"/>
        <v>526</v>
      </c>
      <c r="N129" s="22">
        <f t="shared" si="12"/>
        <v>-8.8175613355469418E-2</v>
      </c>
      <c r="O129" s="20">
        <f t="shared" si="13"/>
        <v>-956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7F10-07BE-44FA-8CA3-C50DC9592F84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14777</v>
      </c>
      <c r="D6" s="256">
        <v>21732</v>
      </c>
      <c r="E6" s="256">
        <v>33809</v>
      </c>
      <c r="F6" s="257">
        <f>E6/$E$6</f>
        <v>1</v>
      </c>
      <c r="G6" s="256">
        <v>37722</v>
      </c>
      <c r="H6" s="257">
        <f>G6/E6-1</f>
        <v>0.11573841284864983</v>
      </c>
      <c r="I6" s="256">
        <f>G6-E6</f>
        <v>3913</v>
      </c>
      <c r="J6" s="257">
        <f>G6/$G$6</f>
        <v>1</v>
      </c>
      <c r="K6" s="256">
        <v>35821</v>
      </c>
      <c r="L6" s="257">
        <f t="shared" ref="L6:L12" si="0">K6/G6-1</f>
        <v>-5.0394994963151474E-2</v>
      </c>
      <c r="M6" s="256">
        <f t="shared" ref="M6:M12" si="1">K6-G6</f>
        <v>-1901</v>
      </c>
      <c r="N6" s="257">
        <f>K6/$K$6</f>
        <v>1</v>
      </c>
      <c r="O6" s="256">
        <v>35565</v>
      </c>
      <c r="P6" s="257">
        <f t="shared" ref="P6:P11" si="2">O6/K6-1</f>
        <v>-7.146645822282971E-3</v>
      </c>
      <c r="Q6" s="256">
        <f t="shared" ref="Q6:Q12" si="3">O6-K6</f>
        <v>-256</v>
      </c>
      <c r="R6" s="257">
        <f>O6/C6-1</f>
        <v>1.406780808012452</v>
      </c>
      <c r="S6" s="256">
        <f>O6-C6</f>
        <v>20788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14777</v>
      </c>
      <c r="D7" s="259">
        <v>21732</v>
      </c>
      <c r="E7" s="259">
        <v>33809</v>
      </c>
      <c r="F7" s="260">
        <f t="shared" ref="F7:F12" si="4">E7/$E$6</f>
        <v>1</v>
      </c>
      <c r="G7" s="259">
        <v>37722</v>
      </c>
      <c r="H7" s="261">
        <f>G7/E7-1</f>
        <v>0.11573841284864983</v>
      </c>
      <c r="I7" s="262">
        <f>G7-E7</f>
        <v>3913</v>
      </c>
      <c r="J7" s="260">
        <f>G7/$G$6</f>
        <v>1</v>
      </c>
      <c r="K7" s="259">
        <v>35821</v>
      </c>
      <c r="L7" s="263">
        <f t="shared" si="0"/>
        <v>-5.0394994963151474E-2</v>
      </c>
      <c r="M7" s="264">
        <f t="shared" si="1"/>
        <v>-1901</v>
      </c>
      <c r="N7" s="260">
        <f>K7/$K$6</f>
        <v>1</v>
      </c>
      <c r="O7" s="259">
        <v>35565</v>
      </c>
      <c r="P7" s="261">
        <f t="shared" si="2"/>
        <v>-7.146645822282971E-3</v>
      </c>
      <c r="Q7" s="262">
        <f t="shared" si="3"/>
        <v>-256</v>
      </c>
      <c r="R7" s="261">
        <f t="shared" ref="R7:R10" si="5">O7/C7-1</f>
        <v>1.406780808012452</v>
      </c>
      <c r="S7" s="262">
        <f t="shared" ref="S7:S10" si="6">O7-C7</f>
        <v>20788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2731</v>
      </c>
      <c r="D8" s="265">
        <v>0</v>
      </c>
      <c r="E8" s="265">
        <v>3679</v>
      </c>
      <c r="F8" s="266">
        <f t="shared" si="4"/>
        <v>0.10881717885770061</v>
      </c>
      <c r="G8" s="265">
        <v>5156</v>
      </c>
      <c r="H8" s="267">
        <f>IFERROR(G8/E8-1,"-")</f>
        <v>0.4014677901603696</v>
      </c>
      <c r="I8" s="268">
        <f t="shared" ref="I8:I12" si="7">G8-E8</f>
        <v>1477</v>
      </c>
      <c r="J8" s="266">
        <f t="shared" ref="J8:J12" si="8">G8/$G$6</f>
        <v>0.13668416308785325</v>
      </c>
      <c r="K8" s="265">
        <v>5742</v>
      </c>
      <c r="L8" s="269">
        <f>IFERROR(K8/G8-1,"-")</f>
        <v>0.11365399534522891</v>
      </c>
      <c r="M8" s="270">
        <f>IF(G8=0,"nd",K8-G8)</f>
        <v>586</v>
      </c>
      <c r="N8" s="271">
        <f t="shared" ref="N8:N12" si="9">K8/$K$6</f>
        <v>0.16029703246698865</v>
      </c>
      <c r="O8" s="265">
        <v>6217</v>
      </c>
      <c r="P8" s="269">
        <f>IFERROR(O8/K8-1,"-")</f>
        <v>8.2723789620341437E-2</v>
      </c>
      <c r="Q8" s="272">
        <f t="shared" si="3"/>
        <v>475</v>
      </c>
      <c r="R8" s="269">
        <f>IFERROR(O8/C8-1,"-")</f>
        <v>1.2764555108019042</v>
      </c>
      <c r="S8" s="272">
        <f t="shared" si="6"/>
        <v>3486</v>
      </c>
      <c r="T8" s="271">
        <f t="shared" ref="T8:T12" si="10">O8/$O$6</f>
        <v>0.17480669197244483</v>
      </c>
      <c r="V8" s="29"/>
      <c r="W8" s="81"/>
      <c r="AE8" s="1"/>
    </row>
    <row r="9" spans="1:31" s="4" customFormat="1" x14ac:dyDescent="0.25">
      <c r="B9" s="99" t="s">
        <v>64</v>
      </c>
      <c r="C9" s="265">
        <v>4723</v>
      </c>
      <c r="D9" s="265">
        <v>0</v>
      </c>
      <c r="E9" s="265">
        <v>23427</v>
      </c>
      <c r="F9" s="271">
        <f t="shared" si="4"/>
        <v>0.69292200301694817</v>
      </c>
      <c r="G9" s="265">
        <v>29194</v>
      </c>
      <c r="H9" s="267">
        <f>IFERROR(G9/E9-1,"-")</f>
        <v>0.24616895035642639</v>
      </c>
      <c r="I9" s="272">
        <f t="shared" si="7"/>
        <v>5767</v>
      </c>
      <c r="J9" s="271">
        <f t="shared" si="8"/>
        <v>0.77392503048618844</v>
      </c>
      <c r="K9" s="265">
        <v>30079</v>
      </c>
      <c r="L9" s="269">
        <f>IFERROR(K9/G9-1,"-")</f>
        <v>3.0314448174282305E-2</v>
      </c>
      <c r="M9" s="270">
        <f>IF(G9=0,"nd",K9-G9)</f>
        <v>885</v>
      </c>
      <c r="N9" s="271">
        <f t="shared" si="9"/>
        <v>0.83970296753301132</v>
      </c>
      <c r="O9" s="265">
        <v>29348</v>
      </c>
      <c r="P9" s="269">
        <f t="shared" si="2"/>
        <v>-2.4302669636623531E-2</v>
      </c>
      <c r="Q9" s="272">
        <f t="shared" si="3"/>
        <v>-731</v>
      </c>
      <c r="R9" s="273">
        <f t="shared" si="5"/>
        <v>5.2138471310607661</v>
      </c>
      <c r="S9" s="272">
        <f t="shared" si="6"/>
        <v>24625</v>
      </c>
      <c r="T9" s="271">
        <f t="shared" si="10"/>
        <v>0.82519330802755519</v>
      </c>
      <c r="V9" s="29"/>
      <c r="W9" s="81"/>
      <c r="AE9" s="1"/>
    </row>
    <row r="10" spans="1:31" s="4" customFormat="1" x14ac:dyDescent="0.25">
      <c r="B10" s="258" t="s">
        <v>199</v>
      </c>
      <c r="C10" s="274" t="e">
        <v>#REF!</v>
      </c>
      <c r="D10" s="274" t="e">
        <v>#REF!</v>
      </c>
      <c r="E10" s="274" t="e">
        <v>#REF!</v>
      </c>
      <c r="F10" s="275" t="str">
        <f>IFERROR(E10/$E$6,"-")</f>
        <v>-</v>
      </c>
      <c r="G10" s="274" t="e">
        <v>#REF!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e">
        <v>#REF!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e">
        <v>#REF!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#REF!</v>
      </c>
      <c r="S10" s="264" t="e">
        <f t="shared" si="6"/>
        <v>#REF!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35.565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14777</v>
      </c>
      <c r="D134" s="241">
        <v>10731</v>
      </c>
      <c r="E134" s="241">
        <v>17520</v>
      </c>
      <c r="F134" s="241">
        <v>25698</v>
      </c>
      <c r="G134" s="242">
        <f>F134/E134-1</f>
        <v>0.46678082191780823</v>
      </c>
      <c r="H134" s="241">
        <f>F134-E134</f>
        <v>8178</v>
      </c>
      <c r="I134" s="242">
        <f>F134/F$134</f>
        <v>1</v>
      </c>
      <c r="J134" s="241">
        <v>23944</v>
      </c>
      <c r="K134" s="242">
        <f>J134/J$134</f>
        <v>1</v>
      </c>
      <c r="L134" s="242">
        <f>J134/F134-1</f>
        <v>-6.8254338859055186E-2</v>
      </c>
      <c r="M134" s="241">
        <f>J134-F134</f>
        <v>-1754</v>
      </c>
      <c r="N134" s="242">
        <f>J134/D134-1</f>
        <v>1.2312925170068025</v>
      </c>
      <c r="O134" s="241">
        <f>J134-D134</f>
        <v>13213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14777</v>
      </c>
      <c r="D135" s="259">
        <v>10731</v>
      </c>
      <c r="E135" s="259">
        <v>17520</v>
      </c>
      <c r="F135" s="259">
        <v>25698</v>
      </c>
      <c r="G135" s="263">
        <f>IFERROR(F135/E135-1,"-")</f>
        <v>0.46678082191780823</v>
      </c>
      <c r="H135" s="259">
        <f t="shared" ref="H135:H138" si="14">F135-E135</f>
        <v>8178</v>
      </c>
      <c r="I135" s="261">
        <f>F135/F$134</f>
        <v>1</v>
      </c>
      <c r="J135" s="259">
        <v>23944</v>
      </c>
      <c r="K135" s="260">
        <f t="shared" ref="K135:K138" si="15">J135/J$134</f>
        <v>1</v>
      </c>
      <c r="L135" s="261">
        <f t="shared" ref="L135:L138" si="16">J135/F135-1</f>
        <v>-6.8254338859055186E-2</v>
      </c>
      <c r="M135" s="262">
        <f t="shared" ref="M135:M138" si="17">J135-F135</f>
        <v>-1754</v>
      </c>
      <c r="N135" s="260">
        <f t="shared" ref="N135:N138" si="18">J135/D135-1</f>
        <v>1.2312925170068025</v>
      </c>
      <c r="O135" s="259">
        <f t="shared" ref="O135:O138" si="19">J135-D135</f>
        <v>13213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2731</v>
      </c>
      <c r="D136" s="265">
        <v>0</v>
      </c>
      <c r="E136" s="265">
        <v>1009</v>
      </c>
      <c r="F136" s="265">
        <v>1532</v>
      </c>
      <c r="G136" s="269">
        <f t="shared" ref="G136:G138" si="20">IFERROR(F136/E136-1,"-")</f>
        <v>0.51833498513379594</v>
      </c>
      <c r="H136" s="265">
        <f t="shared" si="14"/>
        <v>523</v>
      </c>
      <c r="I136" s="273">
        <f t="shared" ref="I136:I138" si="21">F136/F$134</f>
        <v>5.9615534282823568E-2</v>
      </c>
      <c r="J136" s="265">
        <v>1540</v>
      </c>
      <c r="K136" s="271">
        <f t="shared" si="15"/>
        <v>6.4316739057801539E-2</v>
      </c>
      <c r="L136" s="273">
        <f t="shared" si="16"/>
        <v>5.2219321148825326E-3</v>
      </c>
      <c r="M136" s="272">
        <f t="shared" si="17"/>
        <v>8</v>
      </c>
      <c r="N136" s="271" t="e">
        <f t="shared" si="18"/>
        <v>#DIV/0!</v>
      </c>
      <c r="O136" s="265">
        <f t="shared" si="19"/>
        <v>1540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16511</v>
      </c>
      <c r="F137" s="265">
        <v>24166</v>
      </c>
      <c r="G137" s="267">
        <f t="shared" si="20"/>
        <v>0.46363030706801522</v>
      </c>
      <c r="H137" s="265">
        <f t="shared" si="14"/>
        <v>7655</v>
      </c>
      <c r="I137" s="277">
        <f t="shared" si="21"/>
        <v>0.94038446571717649</v>
      </c>
      <c r="J137" s="265">
        <v>22404</v>
      </c>
      <c r="K137" s="271">
        <f t="shared" si="15"/>
        <v>0.93568326094219845</v>
      </c>
      <c r="L137" s="273">
        <f t="shared" si="16"/>
        <v>-7.2912356202929685E-2</v>
      </c>
      <c r="M137" s="272">
        <f t="shared" si="17"/>
        <v>-1762</v>
      </c>
      <c r="N137" s="271" t="e">
        <f t="shared" si="18"/>
        <v>#DIV/0!</v>
      </c>
      <c r="O137" s="265">
        <f t="shared" si="19"/>
        <v>22404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F6A9-7772-4971-A367-983EEBB8A02F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6752</v>
      </c>
      <c r="D6" s="256">
        <v>10731</v>
      </c>
      <c r="E6" s="256">
        <v>17520</v>
      </c>
      <c r="F6" s="257">
        <f>E6/$E$6</f>
        <v>1</v>
      </c>
      <c r="G6" s="256">
        <v>25698</v>
      </c>
      <c r="H6" s="257">
        <f>G6/E6-1</f>
        <v>0.46678082191780823</v>
      </c>
      <c r="I6" s="256">
        <f>G6-E6</f>
        <v>8178</v>
      </c>
      <c r="J6" s="257">
        <f>G6/$G$6</f>
        <v>1</v>
      </c>
      <c r="K6" s="256">
        <v>23944</v>
      </c>
      <c r="L6" s="257">
        <f t="shared" ref="L6:L12" si="0">K6/G6-1</f>
        <v>-6.8254338859055186E-2</v>
      </c>
      <c r="M6" s="256">
        <f t="shared" ref="M6:M12" si="1">K6-G6</f>
        <v>-1754</v>
      </c>
      <c r="N6" s="257">
        <f>K6/$K$6</f>
        <v>1</v>
      </c>
      <c r="O6" s="256">
        <v>21878</v>
      </c>
      <c r="P6" s="257">
        <f t="shared" ref="P6:P11" si="2">O6/K6-1</f>
        <v>-8.6284664216505158E-2</v>
      </c>
      <c r="Q6" s="256">
        <f t="shared" ref="Q6:Q12" si="3">O6-K6</f>
        <v>-2066</v>
      </c>
      <c r="R6" s="257">
        <f>O6/C6-1</f>
        <v>2.2402251184834121</v>
      </c>
      <c r="S6" s="256">
        <f>O6-C6</f>
        <v>15126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6752</v>
      </c>
      <c r="D7" s="259">
        <v>10731</v>
      </c>
      <c r="E7" s="259">
        <v>17520</v>
      </c>
      <c r="F7" s="260">
        <f t="shared" ref="F7:F12" si="4">E7/$E$6</f>
        <v>1</v>
      </c>
      <c r="G7" s="259">
        <v>25698</v>
      </c>
      <c r="H7" s="261">
        <f>G7/E7-1</f>
        <v>0.46678082191780823</v>
      </c>
      <c r="I7" s="262">
        <f>G7-E7</f>
        <v>8178</v>
      </c>
      <c r="J7" s="260">
        <f>G7/$G$6</f>
        <v>1</v>
      </c>
      <c r="K7" s="259">
        <v>23944</v>
      </c>
      <c r="L7" s="263">
        <f t="shared" si="0"/>
        <v>-6.8254338859055186E-2</v>
      </c>
      <c r="M7" s="264">
        <f t="shared" si="1"/>
        <v>-1754</v>
      </c>
      <c r="N7" s="260">
        <f>K7/$K$6</f>
        <v>1</v>
      </c>
      <c r="O7" s="259">
        <v>21878</v>
      </c>
      <c r="P7" s="261">
        <f t="shared" si="2"/>
        <v>-8.6284664216505158E-2</v>
      </c>
      <c r="Q7" s="262">
        <f t="shared" si="3"/>
        <v>-2066</v>
      </c>
      <c r="R7" s="261">
        <f t="shared" ref="R7:R10" si="5">O7/C7-1</f>
        <v>2.2402251184834121</v>
      </c>
      <c r="S7" s="262">
        <f t="shared" ref="S7:S10" si="6">O7-C7</f>
        <v>15126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668</v>
      </c>
      <c r="D8" s="265">
        <v>0</v>
      </c>
      <c r="E8" s="265">
        <v>980</v>
      </c>
      <c r="F8" s="266">
        <f t="shared" si="4"/>
        <v>5.5936073059360727E-2</v>
      </c>
      <c r="G8" s="265">
        <v>1464</v>
      </c>
      <c r="H8" s="267">
        <f>IFERROR(G8/E8-1,"-")</f>
        <v>0.49387755102040809</v>
      </c>
      <c r="I8" s="268">
        <f t="shared" ref="I8:I12" si="7">G8-E8</f>
        <v>484</v>
      </c>
      <c r="J8" s="266">
        <f t="shared" ref="J8:J12" si="8">G8/$G$6</f>
        <v>5.6969413962176044E-2</v>
      </c>
      <c r="K8" s="265">
        <v>1540</v>
      </c>
      <c r="L8" s="269">
        <f>IFERROR(K8/G8-1,"-")</f>
        <v>5.1912568306010876E-2</v>
      </c>
      <c r="M8" s="270">
        <f>IF(G8=0,"nd",K8-G8)</f>
        <v>76</v>
      </c>
      <c r="N8" s="271">
        <f t="shared" ref="N8:N12" si="9">K8/$K$6</f>
        <v>6.4316739057801539E-2</v>
      </c>
      <c r="O8" s="265">
        <v>1736</v>
      </c>
      <c r="P8" s="269">
        <f>IFERROR(O8/K8-1,"-")</f>
        <v>0.1272727272727272</v>
      </c>
      <c r="Q8" s="272">
        <f t="shared" si="3"/>
        <v>196</v>
      </c>
      <c r="R8" s="269">
        <f>IFERROR(O8/C8-1,"-")</f>
        <v>1.5988023952095807</v>
      </c>
      <c r="S8" s="272">
        <f t="shared" si="6"/>
        <v>1068</v>
      </c>
      <c r="T8" s="271">
        <f t="shared" ref="T8:T12" si="10">O8/$O$6</f>
        <v>7.934911783526831E-2</v>
      </c>
      <c r="V8" s="29"/>
      <c r="W8" s="81"/>
      <c r="AE8" s="1"/>
    </row>
    <row r="9" spans="1:31" s="4" customFormat="1" x14ac:dyDescent="0.25">
      <c r="B9" s="99" t="s">
        <v>64</v>
      </c>
      <c r="C9" s="265">
        <v>2547</v>
      </c>
      <c r="D9" s="265">
        <v>0</v>
      </c>
      <c r="E9" s="265">
        <v>13071</v>
      </c>
      <c r="F9" s="271">
        <f t="shared" si="4"/>
        <v>0.74606164383561646</v>
      </c>
      <c r="G9" s="265">
        <v>22301</v>
      </c>
      <c r="H9" s="267">
        <f>IFERROR(G9/E9-1,"-")</f>
        <v>0.70614337082090128</v>
      </c>
      <c r="I9" s="272">
        <f t="shared" si="7"/>
        <v>9230</v>
      </c>
      <c r="J9" s="271">
        <f t="shared" si="8"/>
        <v>0.86781072457000541</v>
      </c>
      <c r="K9" s="265">
        <v>22404</v>
      </c>
      <c r="L9" s="269">
        <f>IFERROR(K9/G9-1,"-")</f>
        <v>4.6186269674006741E-3</v>
      </c>
      <c r="M9" s="270">
        <f>IF(G9=0,"nd",K9-G9)</f>
        <v>103</v>
      </c>
      <c r="N9" s="271">
        <f t="shared" si="9"/>
        <v>0.93568326094219845</v>
      </c>
      <c r="O9" s="265">
        <v>20142</v>
      </c>
      <c r="P9" s="269">
        <f t="shared" si="2"/>
        <v>-0.10096411355115154</v>
      </c>
      <c r="Q9" s="272">
        <f t="shared" si="3"/>
        <v>-2262</v>
      </c>
      <c r="R9" s="273">
        <f t="shared" si="5"/>
        <v>6.9081272084805656</v>
      </c>
      <c r="S9" s="272">
        <f t="shared" si="6"/>
        <v>17595</v>
      </c>
      <c r="T9" s="271">
        <f t="shared" si="10"/>
        <v>0.92065088216473168</v>
      </c>
      <c r="V9" s="29"/>
      <c r="W9" s="81"/>
      <c r="AE9" s="1"/>
    </row>
    <row r="10" spans="1:31" s="4" customFormat="1" x14ac:dyDescent="0.25">
      <c r="B10" s="258" t="s">
        <v>199</v>
      </c>
      <c r="C10" s="274" t="s">
        <v>236</v>
      </c>
      <c r="D10" s="274" t="s">
        <v>236</v>
      </c>
      <c r="E10" s="274" t="s">
        <v>236</v>
      </c>
      <c r="F10" s="275" t="str">
        <f>IFERROR(E10/$E$6,"-")</f>
        <v>-</v>
      </c>
      <c r="G10" s="274" t="s">
        <v>236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236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236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21.878 viajeros 
cuota: 100,0%</v>
      </c>
    </row>
    <row r="20" spans="2:27" x14ac:dyDescent="0.25">
      <c r="AA20" t="e">
        <f>CONCATENATE("Apartamentos: 
",FIXED(O10,0)," viajeros
cuota: ",FIXED(T10*100,1),"%")</f>
        <v>#VALUE!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7339</v>
      </c>
      <c r="D134" s="241">
        <v>10731</v>
      </c>
      <c r="E134" s="241">
        <v>17520</v>
      </c>
      <c r="F134" s="241">
        <v>25698</v>
      </c>
      <c r="G134" s="242">
        <f>F134/E134-1</f>
        <v>0.46678082191780823</v>
      </c>
      <c r="H134" s="241">
        <f>F134-E134</f>
        <v>8178</v>
      </c>
      <c r="I134" s="242">
        <f>F134/F$134</f>
        <v>1</v>
      </c>
      <c r="J134" s="241">
        <v>23944</v>
      </c>
      <c r="K134" s="242">
        <f>J134/J$134</f>
        <v>1</v>
      </c>
      <c r="L134" s="242">
        <f>J134/F134-1</f>
        <v>-6.8254338859055186E-2</v>
      </c>
      <c r="M134" s="241">
        <f>J134-F134</f>
        <v>-1754</v>
      </c>
      <c r="N134" s="242">
        <f>J134/D134-1</f>
        <v>1.2312925170068025</v>
      </c>
      <c r="O134" s="241">
        <f>J134-D134</f>
        <v>13213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7339</v>
      </c>
      <c r="D135" s="259">
        <v>10731</v>
      </c>
      <c r="E135" s="259">
        <v>17520</v>
      </c>
      <c r="F135" s="259">
        <v>25698</v>
      </c>
      <c r="G135" s="263">
        <f>IFERROR(F135/E135-1,"-")</f>
        <v>0.46678082191780823</v>
      </c>
      <c r="H135" s="259">
        <f t="shared" ref="H135:H138" si="14">F135-E135</f>
        <v>8178</v>
      </c>
      <c r="I135" s="261">
        <f>F135/F$134</f>
        <v>1</v>
      </c>
      <c r="J135" s="259">
        <v>23944</v>
      </c>
      <c r="K135" s="260">
        <f t="shared" ref="K135:K138" si="15">J135/J$134</f>
        <v>1</v>
      </c>
      <c r="L135" s="261">
        <f t="shared" ref="L135:L138" si="16">J135/F135-1</f>
        <v>-6.8254338859055186E-2</v>
      </c>
      <c r="M135" s="262">
        <f t="shared" ref="M135:M138" si="17">J135-F135</f>
        <v>-1754</v>
      </c>
      <c r="N135" s="260">
        <f t="shared" ref="N135:N138" si="18">J135/D135-1</f>
        <v>1.2312925170068025</v>
      </c>
      <c r="O135" s="259">
        <f t="shared" ref="O135:O138" si="19">J135-D135</f>
        <v>13213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1009</v>
      </c>
      <c r="F136" s="265">
        <v>1532</v>
      </c>
      <c r="G136" s="269">
        <f t="shared" ref="G136:G138" si="20">IFERROR(F136/E136-1,"-")</f>
        <v>0.51833498513379594</v>
      </c>
      <c r="H136" s="265">
        <f t="shared" si="14"/>
        <v>523</v>
      </c>
      <c r="I136" s="273">
        <f t="shared" ref="I136:I138" si="21">F136/F$134</f>
        <v>5.9615534282823568E-2</v>
      </c>
      <c r="J136" s="265">
        <v>1540</v>
      </c>
      <c r="K136" s="271">
        <f t="shared" si="15"/>
        <v>6.4316739057801539E-2</v>
      </c>
      <c r="L136" s="273">
        <f t="shared" si="16"/>
        <v>5.2219321148825326E-3</v>
      </c>
      <c r="M136" s="272">
        <f t="shared" si="17"/>
        <v>8</v>
      </c>
      <c r="N136" s="271" t="e">
        <f t="shared" si="18"/>
        <v>#DIV/0!</v>
      </c>
      <c r="O136" s="265">
        <f t="shared" si="19"/>
        <v>1540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16511</v>
      </c>
      <c r="F137" s="265">
        <v>24166</v>
      </c>
      <c r="G137" s="267">
        <f t="shared" si="20"/>
        <v>0.46363030706801522</v>
      </c>
      <c r="H137" s="265">
        <f t="shared" si="14"/>
        <v>7655</v>
      </c>
      <c r="I137" s="277">
        <f t="shared" si="21"/>
        <v>0.94038446571717649</v>
      </c>
      <c r="J137" s="265">
        <v>22404</v>
      </c>
      <c r="K137" s="271">
        <f t="shared" si="15"/>
        <v>0.93568326094219845</v>
      </c>
      <c r="L137" s="273">
        <f t="shared" si="16"/>
        <v>-7.2912356202929685E-2</v>
      </c>
      <c r="M137" s="272">
        <f t="shared" si="17"/>
        <v>-1762</v>
      </c>
      <c r="N137" s="271" t="e">
        <f t="shared" si="18"/>
        <v>#DIV/0!</v>
      </c>
      <c r="O137" s="265">
        <f t="shared" si="19"/>
        <v>22404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41A9-AF86-43FD-AE45-8DEF5B4354FF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8025</v>
      </c>
      <c r="D6" s="256">
        <v>11001</v>
      </c>
      <c r="E6" s="256">
        <v>16289</v>
      </c>
      <c r="F6" s="257">
        <f>E6/$E$6</f>
        <v>1</v>
      </c>
      <c r="G6" s="256">
        <v>12024</v>
      </c>
      <c r="H6" s="257">
        <f>G6/E6-1</f>
        <v>-0.261833138928111</v>
      </c>
      <c r="I6" s="256">
        <f>G6-E6</f>
        <v>-4265</v>
      </c>
      <c r="J6" s="257">
        <f>G6/$G$6</f>
        <v>1</v>
      </c>
      <c r="K6" s="256">
        <v>11877</v>
      </c>
      <c r="L6" s="257">
        <f t="shared" ref="L6:L12" si="0">K6/G6-1</f>
        <v>-1.2225548902195627E-2</v>
      </c>
      <c r="M6" s="256">
        <f t="shared" ref="M6:M12" si="1">K6-G6</f>
        <v>-147</v>
      </c>
      <c r="N6" s="257">
        <f>K6/$K$6</f>
        <v>1</v>
      </c>
      <c r="O6" s="256">
        <v>13687</v>
      </c>
      <c r="P6" s="257">
        <f t="shared" ref="P6:P11" si="2">O6/K6-1</f>
        <v>0.15239538604024583</v>
      </c>
      <c r="Q6" s="256">
        <f t="shared" ref="Q6:Q12" si="3">O6-K6</f>
        <v>1810</v>
      </c>
      <c r="R6" s="257">
        <f>O6/C6-1</f>
        <v>0.70554517133956396</v>
      </c>
      <c r="S6" s="256">
        <f>O6-C6</f>
        <v>5662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8025</v>
      </c>
      <c r="D7" s="259">
        <v>11001</v>
      </c>
      <c r="E7" s="259">
        <v>16289</v>
      </c>
      <c r="F7" s="260">
        <f t="shared" ref="F7:F12" si="4">E7/$E$6</f>
        <v>1</v>
      </c>
      <c r="G7" s="259">
        <v>12024</v>
      </c>
      <c r="H7" s="261">
        <f>G7/E7-1</f>
        <v>-0.261833138928111</v>
      </c>
      <c r="I7" s="262">
        <f>G7-E7</f>
        <v>-4265</v>
      </c>
      <c r="J7" s="260">
        <f>G7/$G$6</f>
        <v>1</v>
      </c>
      <c r="K7" s="259">
        <v>11877</v>
      </c>
      <c r="L7" s="263">
        <f t="shared" si="0"/>
        <v>-1.2225548902195627E-2</v>
      </c>
      <c r="M7" s="264">
        <f t="shared" si="1"/>
        <v>-147</v>
      </c>
      <c r="N7" s="260">
        <f>K7/$K$6</f>
        <v>1</v>
      </c>
      <c r="O7" s="259">
        <v>13687</v>
      </c>
      <c r="P7" s="261">
        <f t="shared" si="2"/>
        <v>0.15239538604024583</v>
      </c>
      <c r="Q7" s="262">
        <f t="shared" si="3"/>
        <v>1810</v>
      </c>
      <c r="R7" s="261">
        <f t="shared" ref="R7:R10" si="5">O7/C7-1</f>
        <v>0.70554517133956396</v>
      </c>
      <c r="S7" s="262">
        <f t="shared" ref="S7:S10" si="6">O7-C7</f>
        <v>5662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2063</v>
      </c>
      <c r="D8" s="265">
        <v>0</v>
      </c>
      <c r="E8" s="265">
        <v>2699</v>
      </c>
      <c r="F8" s="266">
        <f t="shared" si="4"/>
        <v>0.16569464055497576</v>
      </c>
      <c r="G8" s="265">
        <v>3692</v>
      </c>
      <c r="H8" s="267">
        <f>IFERROR(G8/E8-1,"-")</f>
        <v>0.36791404223786595</v>
      </c>
      <c r="I8" s="268">
        <f t="shared" ref="I8:I12" si="7">G8-E8</f>
        <v>993</v>
      </c>
      <c r="J8" s="266">
        <f t="shared" ref="J8:J12" si="8">G8/$G$6</f>
        <v>0.30705256154357952</v>
      </c>
      <c r="K8" s="265">
        <v>4202</v>
      </c>
      <c r="L8" s="269">
        <f>IFERROR(K8/G8-1,"-")</f>
        <v>0.13813651137594807</v>
      </c>
      <c r="M8" s="270">
        <f>IF(G8=0,"nd",K8-G8)</f>
        <v>510</v>
      </c>
      <c r="N8" s="271">
        <f t="shared" ref="N8:N12" si="9">K8/$K$6</f>
        <v>0.35379304538183043</v>
      </c>
      <c r="O8" s="265">
        <v>4481</v>
      </c>
      <c r="P8" s="269">
        <f>IFERROR(O8/K8-1,"-")</f>
        <v>6.6396953831508787E-2</v>
      </c>
      <c r="Q8" s="272">
        <f t="shared" si="3"/>
        <v>279</v>
      </c>
      <c r="R8" s="269">
        <f>IFERROR(O8/C8-1,"-")</f>
        <v>1.1720794958797867</v>
      </c>
      <c r="S8" s="272">
        <f t="shared" si="6"/>
        <v>2418</v>
      </c>
      <c r="T8" s="271">
        <f t="shared" ref="T8:T12" si="10">O8/$O$6</f>
        <v>0.32739095492072767</v>
      </c>
      <c r="V8" s="29"/>
      <c r="W8" s="81"/>
      <c r="AE8" s="1"/>
    </row>
    <row r="9" spans="1:31" s="4" customFormat="1" x14ac:dyDescent="0.25">
      <c r="B9" s="99" t="s">
        <v>64</v>
      </c>
      <c r="C9" s="265">
        <v>2176</v>
      </c>
      <c r="D9" s="265">
        <v>0</v>
      </c>
      <c r="E9" s="265">
        <v>10356</v>
      </c>
      <c r="F9" s="271">
        <f t="shared" si="4"/>
        <v>0.63576646816870286</v>
      </c>
      <c r="G9" s="265">
        <v>6893</v>
      </c>
      <c r="H9" s="267">
        <f>IFERROR(G9/E9-1,"-")</f>
        <v>-0.33439551950560065</v>
      </c>
      <c r="I9" s="272">
        <f t="shared" si="7"/>
        <v>-3463</v>
      </c>
      <c r="J9" s="271">
        <f t="shared" si="8"/>
        <v>0.57327012641383901</v>
      </c>
      <c r="K9" s="265">
        <v>7675</v>
      </c>
      <c r="L9" s="269">
        <f>IFERROR(K9/G9-1,"-")</f>
        <v>0.11344842593935867</v>
      </c>
      <c r="M9" s="270">
        <f>IF(G9=0,"nd",K9-G9)</f>
        <v>782</v>
      </c>
      <c r="N9" s="271">
        <f t="shared" si="9"/>
        <v>0.64620695461816957</v>
      </c>
      <c r="O9" s="265">
        <v>9206</v>
      </c>
      <c r="P9" s="269">
        <f t="shared" si="2"/>
        <v>0.19947882736156353</v>
      </c>
      <c r="Q9" s="272">
        <f t="shared" si="3"/>
        <v>1531</v>
      </c>
      <c r="R9" s="273">
        <f t="shared" si="5"/>
        <v>3.2306985294117645</v>
      </c>
      <c r="S9" s="272">
        <f t="shared" si="6"/>
        <v>7030</v>
      </c>
      <c r="T9" s="271">
        <f t="shared" si="10"/>
        <v>0.67260904507927233</v>
      </c>
      <c r="V9" s="29"/>
      <c r="W9" s="81"/>
      <c r="AE9" s="1"/>
    </row>
    <row r="10" spans="1:31" s="4" customFormat="1" x14ac:dyDescent="0.25">
      <c r="B10" s="258" t="s">
        <v>199</v>
      </c>
      <c r="C10" s="274" t="s">
        <v>236</v>
      </c>
      <c r="D10" s="274" t="s">
        <v>236</v>
      </c>
      <c r="E10" s="274" t="s">
        <v>236</v>
      </c>
      <c r="F10" s="275" t="str">
        <f>IFERROR(E10/$E$6,"-")</f>
        <v>-</v>
      </c>
      <c r="G10" s="274" t="s">
        <v>236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236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236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13.687 viajeros 
cuota: 100,0%</v>
      </c>
    </row>
    <row r="20" spans="2:27" x14ac:dyDescent="0.25">
      <c r="AA20" t="e">
        <f>CONCATENATE("Apartamentos: 
",FIXED(O10,0)," viajeros
cuota: ",FIXED(T10*100,1),"%")</f>
        <v>#VALUE!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8684</v>
      </c>
      <c r="D134" s="241">
        <v>11001</v>
      </c>
      <c r="E134" s="241">
        <v>16289</v>
      </c>
      <c r="F134" s="241">
        <v>12024</v>
      </c>
      <c r="G134" s="242">
        <f>F134/E134-1</f>
        <v>-0.261833138928111</v>
      </c>
      <c r="H134" s="241">
        <f>F134-E134</f>
        <v>-4265</v>
      </c>
      <c r="I134" s="242">
        <f>F134/F$134</f>
        <v>1</v>
      </c>
      <c r="J134" s="241">
        <v>11877</v>
      </c>
      <c r="K134" s="242">
        <f>J134/J$134</f>
        <v>1</v>
      </c>
      <c r="L134" s="242">
        <f>J134/F134-1</f>
        <v>-1.2225548902195627E-2</v>
      </c>
      <c r="M134" s="241">
        <f>J134-F134</f>
        <v>-147</v>
      </c>
      <c r="N134" s="242">
        <f>J134/D134-1</f>
        <v>7.962912462503402E-2</v>
      </c>
      <c r="O134" s="241">
        <f>J134-D134</f>
        <v>876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8684</v>
      </c>
      <c r="D135" s="259">
        <v>11001</v>
      </c>
      <c r="E135" s="259">
        <v>16289</v>
      </c>
      <c r="F135" s="259">
        <v>12024</v>
      </c>
      <c r="G135" s="263">
        <f>IFERROR(F135/E135-1,"-")</f>
        <v>-0.261833138928111</v>
      </c>
      <c r="H135" s="259">
        <f t="shared" ref="H135:H138" si="14">F135-E135</f>
        <v>-4265</v>
      </c>
      <c r="I135" s="261">
        <f>F135/F$134</f>
        <v>1</v>
      </c>
      <c r="J135" s="259">
        <v>11877</v>
      </c>
      <c r="K135" s="260">
        <f t="shared" ref="K135:K138" si="15">J135/J$134</f>
        <v>1</v>
      </c>
      <c r="L135" s="261">
        <f t="shared" ref="L135:L138" si="16">J135/F135-1</f>
        <v>-1.2225548902195627E-2</v>
      </c>
      <c r="M135" s="262">
        <f t="shared" ref="M135:M138" si="17">J135-F135</f>
        <v>-147</v>
      </c>
      <c r="N135" s="260">
        <f t="shared" ref="N135:N138" si="18">J135/D135-1</f>
        <v>7.962912462503402E-2</v>
      </c>
      <c r="O135" s="259">
        <f t="shared" ref="O135:O138" si="19">J135-D135</f>
        <v>876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2928</v>
      </c>
      <c r="F136" s="265">
        <v>3814</v>
      </c>
      <c r="G136" s="269">
        <f t="shared" ref="G136:G138" si="20">IFERROR(F136/E136-1,"-")</f>
        <v>0.30259562841530063</v>
      </c>
      <c r="H136" s="265">
        <f t="shared" si="14"/>
        <v>886</v>
      </c>
      <c r="I136" s="273">
        <f t="shared" ref="I136:I138" si="21">F136/F$134</f>
        <v>0.31719893546240852</v>
      </c>
      <c r="J136" s="265">
        <v>4202</v>
      </c>
      <c r="K136" s="271">
        <f t="shared" si="15"/>
        <v>0.35379304538183043</v>
      </c>
      <c r="L136" s="273">
        <f t="shared" si="16"/>
        <v>0.10173046670162567</v>
      </c>
      <c r="M136" s="272">
        <f t="shared" si="17"/>
        <v>388</v>
      </c>
      <c r="N136" s="271" t="e">
        <f t="shared" si="18"/>
        <v>#DIV/0!</v>
      </c>
      <c r="O136" s="265">
        <f t="shared" si="19"/>
        <v>4202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13361</v>
      </c>
      <c r="F137" s="265">
        <v>8210</v>
      </c>
      <c r="G137" s="267">
        <f t="shared" si="20"/>
        <v>-0.38552503555123119</v>
      </c>
      <c r="H137" s="265">
        <f t="shared" si="14"/>
        <v>-5151</v>
      </c>
      <c r="I137" s="277">
        <f t="shared" si="21"/>
        <v>0.68280106453759148</v>
      </c>
      <c r="J137" s="265">
        <v>7675</v>
      </c>
      <c r="K137" s="271">
        <f t="shared" si="15"/>
        <v>0.64620695461816957</v>
      </c>
      <c r="L137" s="273">
        <f t="shared" si="16"/>
        <v>-6.5164433617539541E-2</v>
      </c>
      <c r="M137" s="272">
        <f t="shared" si="17"/>
        <v>-535</v>
      </c>
      <c r="N137" s="271" t="e">
        <f t="shared" si="18"/>
        <v>#DIV/0!</v>
      </c>
      <c r="O137" s="265">
        <f t="shared" si="19"/>
        <v>7675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D1D3-9A2F-46AA-BBB0-7D9C7C5F3A49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F82B-9ACC-48FD-A4A9-2B66756607CA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2D57-5820-4172-A8D1-F14B784A47FA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006C-3827-4216-8698-645637742D2F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35821</v>
      </c>
      <c r="D8" s="121">
        <f t="shared" ref="D8:D21" si="0">C8/C9-1</f>
        <v>-5.0394994963151474E-2</v>
      </c>
    </row>
    <row r="9" spans="1:5" x14ac:dyDescent="0.25">
      <c r="A9" s="1"/>
      <c r="B9" s="119">
        <v>2023</v>
      </c>
      <c r="C9" s="120">
        <v>37722</v>
      </c>
      <c r="D9" s="121">
        <f t="shared" si="0"/>
        <v>0.11573841284864983</v>
      </c>
    </row>
    <row r="10" spans="1:5" x14ac:dyDescent="0.25">
      <c r="A10" s="1"/>
      <c r="B10" s="119">
        <v>2022</v>
      </c>
      <c r="C10" s="120">
        <v>33809</v>
      </c>
      <c r="D10" s="121">
        <f t="shared" si="0"/>
        <v>0.55572427756304066</v>
      </c>
    </row>
    <row r="11" spans="1:5" x14ac:dyDescent="0.25">
      <c r="A11" s="1"/>
      <c r="B11" s="119">
        <v>2021</v>
      </c>
      <c r="C11" s="120">
        <v>21732</v>
      </c>
      <c r="D11" s="121">
        <f t="shared" si="0"/>
        <v>0.35630031829245468</v>
      </c>
    </row>
    <row r="12" spans="1:5" x14ac:dyDescent="0.25">
      <c r="A12" s="1" t="s">
        <v>75</v>
      </c>
      <c r="B12" s="119">
        <v>2020</v>
      </c>
      <c r="C12" s="120">
        <v>16023</v>
      </c>
      <c r="D12" s="121">
        <f t="shared" si="0"/>
        <v>-0.5683342762466661</v>
      </c>
    </row>
    <row r="13" spans="1:5" x14ac:dyDescent="0.25">
      <c r="A13" s="1" t="s">
        <v>77</v>
      </c>
      <c r="B13" s="119">
        <v>2019</v>
      </c>
      <c r="C13" s="120">
        <v>37119</v>
      </c>
      <c r="D13" s="121">
        <f t="shared" si="0"/>
        <v>8.2754798436497357E-2</v>
      </c>
    </row>
    <row r="14" spans="1:5" x14ac:dyDescent="0.25">
      <c r="A14" s="1" t="s">
        <v>79</v>
      </c>
      <c r="B14" s="119">
        <v>2018</v>
      </c>
      <c r="C14" s="120">
        <v>34282</v>
      </c>
      <c r="D14" s="121">
        <f t="shared" si="0"/>
        <v>-8.1059347021926742E-2</v>
      </c>
    </row>
    <row r="15" spans="1:5" x14ac:dyDescent="0.25">
      <c r="A15" s="1" t="s">
        <v>81</v>
      </c>
      <c r="B15" s="119">
        <v>2017</v>
      </c>
      <c r="C15" s="120">
        <v>37306</v>
      </c>
      <c r="D15" s="121">
        <f t="shared" si="0"/>
        <v>5.2533574088703405E-2</v>
      </c>
    </row>
    <row r="16" spans="1:5" x14ac:dyDescent="0.25">
      <c r="A16" s="1" t="s">
        <v>83</v>
      </c>
      <c r="B16" s="119">
        <v>2016</v>
      </c>
      <c r="C16" s="120">
        <v>35444</v>
      </c>
      <c r="D16" s="121">
        <f>C16/C17-1</f>
        <v>0.40885602989108838</v>
      </c>
    </row>
    <row r="17" spans="1:4" x14ac:dyDescent="0.25">
      <c r="A17" s="1" t="s">
        <v>85</v>
      </c>
      <c r="B17" s="119">
        <v>2015</v>
      </c>
      <c r="C17" s="120">
        <v>25158</v>
      </c>
      <c r="D17" s="121">
        <f t="shared" si="0"/>
        <v>0.3101077956569287</v>
      </c>
    </row>
    <row r="18" spans="1:4" x14ac:dyDescent="0.25">
      <c r="A18" s="1" t="s">
        <v>87</v>
      </c>
      <c r="B18" s="119">
        <v>2014</v>
      </c>
      <c r="C18" s="120">
        <v>19203</v>
      </c>
      <c r="D18" s="121">
        <f t="shared" si="0"/>
        <v>0.14726968574501131</v>
      </c>
    </row>
    <row r="19" spans="1:4" x14ac:dyDescent="0.25">
      <c r="A19" s="1" t="s">
        <v>89</v>
      </c>
      <c r="B19" s="119">
        <v>2013</v>
      </c>
      <c r="C19" s="120">
        <v>16738</v>
      </c>
      <c r="D19" s="121">
        <f t="shared" si="0"/>
        <v>-0.17757468553459121</v>
      </c>
    </row>
    <row r="20" spans="1:4" x14ac:dyDescent="0.25">
      <c r="A20" s="1" t="s">
        <v>91</v>
      </c>
      <c r="B20" s="119">
        <v>2012</v>
      </c>
      <c r="C20" s="120">
        <v>20352</v>
      </c>
      <c r="D20" s="121">
        <f>C20/C21-1</f>
        <v>2.5806451612903292E-2</v>
      </c>
    </row>
    <row r="21" spans="1:4" x14ac:dyDescent="0.25">
      <c r="A21" s="1" t="s">
        <v>93</v>
      </c>
      <c r="B21" s="119">
        <v>2011</v>
      </c>
      <c r="C21" s="120">
        <v>19840</v>
      </c>
      <c r="D21" s="121">
        <f t="shared" si="0"/>
        <v>-0.258234568362807</v>
      </c>
    </row>
    <row r="22" spans="1:4" x14ac:dyDescent="0.25">
      <c r="A22" s="1" t="s">
        <v>95</v>
      </c>
      <c r="B22" s="119">
        <v>2010</v>
      </c>
      <c r="C22" s="120">
        <v>26747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BC47-3B2F-47A0-B558-65F3B635DF02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23944</v>
      </c>
      <c r="D8" s="121">
        <f t="shared" ref="D8:D21" si="0">C8/C9-1</f>
        <v>-6.8254338859055186E-2</v>
      </c>
    </row>
    <row r="9" spans="1:5" x14ac:dyDescent="0.25">
      <c r="A9" s="1"/>
      <c r="B9" s="119">
        <v>2023</v>
      </c>
      <c r="C9" s="120">
        <v>25698</v>
      </c>
      <c r="D9" s="121">
        <f t="shared" si="0"/>
        <v>0.46678082191780823</v>
      </c>
    </row>
    <row r="10" spans="1:5" x14ac:dyDescent="0.25">
      <c r="A10" s="1"/>
      <c r="B10" s="119">
        <v>2022</v>
      </c>
      <c r="C10" s="120">
        <v>17520</v>
      </c>
      <c r="D10" s="121">
        <f t="shared" si="0"/>
        <v>0.63265306122448983</v>
      </c>
    </row>
    <row r="11" spans="1:5" x14ac:dyDescent="0.25">
      <c r="A11" s="1"/>
      <c r="B11" s="119">
        <v>2021</v>
      </c>
      <c r="C11" s="120">
        <v>10731</v>
      </c>
      <c r="D11" s="121">
        <f t="shared" si="0"/>
        <v>0.46218830903392827</v>
      </c>
    </row>
    <row r="12" spans="1:5" x14ac:dyDescent="0.25">
      <c r="A12" s="1" t="s">
        <v>75</v>
      </c>
      <c r="B12" s="119">
        <v>2020</v>
      </c>
      <c r="C12" s="120">
        <v>7339</v>
      </c>
      <c r="D12" s="121">
        <f t="shared" si="0"/>
        <v>-0.59150617833685848</v>
      </c>
    </row>
    <row r="13" spans="1:5" x14ac:dyDescent="0.25">
      <c r="A13" s="1" t="s">
        <v>77</v>
      </c>
      <c r="B13" s="119">
        <v>2019</v>
      </c>
      <c r="C13" s="120">
        <v>17966</v>
      </c>
      <c r="D13" s="121">
        <f t="shared" si="0"/>
        <v>2.5573695627354676E-2</v>
      </c>
    </row>
    <row r="14" spans="1:5" x14ac:dyDescent="0.25">
      <c r="A14" s="1" t="s">
        <v>79</v>
      </c>
      <c r="B14" s="119">
        <v>2018</v>
      </c>
      <c r="C14" s="120">
        <v>17518</v>
      </c>
      <c r="D14" s="121">
        <f t="shared" si="0"/>
        <v>-0.20861944344054928</v>
      </c>
    </row>
    <row r="15" spans="1:5" x14ac:dyDescent="0.25">
      <c r="A15" s="1" t="s">
        <v>81</v>
      </c>
      <c r="B15" s="119">
        <v>2017</v>
      </c>
      <c r="C15" s="120">
        <v>22136</v>
      </c>
      <c r="D15" s="121">
        <f>C15/C16-1</f>
        <v>1.1700182815356452E-2</v>
      </c>
    </row>
    <row r="16" spans="1:5" x14ac:dyDescent="0.25">
      <c r="A16" s="1" t="s">
        <v>83</v>
      </c>
      <c r="B16" s="119">
        <v>2016</v>
      </c>
      <c r="C16" s="120">
        <v>21880</v>
      </c>
      <c r="D16" s="121">
        <f>C16/C17-1</f>
        <v>1.9014719533218405</v>
      </c>
    </row>
    <row r="17" spans="1:4" x14ac:dyDescent="0.25">
      <c r="A17" s="1" t="s">
        <v>85</v>
      </c>
      <c r="B17" s="119">
        <v>2015</v>
      </c>
      <c r="C17" s="120">
        <v>7541</v>
      </c>
      <c r="D17" s="121">
        <f t="shared" si="0"/>
        <v>-0.12537694270470889</v>
      </c>
    </row>
    <row r="18" spans="1:4" x14ac:dyDescent="0.25">
      <c r="A18" s="1" t="s">
        <v>87</v>
      </c>
      <c r="B18" s="119">
        <v>2014</v>
      </c>
      <c r="C18" s="120">
        <v>8622</v>
      </c>
      <c r="D18" s="121">
        <f t="shared" si="0"/>
        <v>0.41972665898238093</v>
      </c>
    </row>
    <row r="19" spans="1:4" x14ac:dyDescent="0.25">
      <c r="A19" s="1" t="s">
        <v>89</v>
      </c>
      <c r="B19" s="119">
        <v>2013</v>
      </c>
      <c r="C19" s="120">
        <v>6073</v>
      </c>
      <c r="D19" s="121">
        <f t="shared" si="0"/>
        <v>-0.50992575855390576</v>
      </c>
    </row>
    <row r="20" spans="1:4" x14ac:dyDescent="0.25">
      <c r="A20" s="1" t="s">
        <v>91</v>
      </c>
      <c r="B20" s="119">
        <v>2012</v>
      </c>
      <c r="C20" s="120">
        <v>12392</v>
      </c>
      <c r="D20" s="121">
        <f>C20/C21-1</f>
        <v>2.8688729316266</v>
      </c>
    </row>
    <row r="21" spans="1:4" x14ac:dyDescent="0.25">
      <c r="A21" s="1" t="s">
        <v>93</v>
      </c>
      <c r="B21" s="119">
        <v>2011</v>
      </c>
      <c r="C21" s="120">
        <v>3203</v>
      </c>
      <c r="D21" s="121">
        <f t="shared" si="0"/>
        <v>-0.25250875145857643</v>
      </c>
    </row>
    <row r="22" spans="1:4" x14ac:dyDescent="0.25">
      <c r="A22" s="1" t="s">
        <v>95</v>
      </c>
      <c r="B22" s="119">
        <v>2010</v>
      </c>
      <c r="C22" s="120">
        <v>4285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5C1B-F0EC-44CB-9D35-23F299D8A893}">
  <sheetPr>
    <tabColor rgb="FF92D050"/>
  </sheetPr>
  <dimension ref="B1:W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52</v>
      </c>
      <c r="C17" s="101">
        <v>339</v>
      </c>
      <c r="D17" s="101">
        <v>532</v>
      </c>
      <c r="E17" s="101">
        <v>654</v>
      </c>
      <c r="F17" s="101">
        <v>663</v>
      </c>
      <c r="G17" s="101">
        <v>729</v>
      </c>
      <c r="H17" s="101">
        <v>673</v>
      </c>
      <c r="I17" s="102">
        <f t="shared" si="0"/>
        <v>-7.6817558299039801E-2</v>
      </c>
      <c r="J17" s="102">
        <f t="shared" si="1"/>
        <v>0.26503759398496252</v>
      </c>
      <c r="K17" s="101">
        <f t="shared" si="2"/>
        <v>-56</v>
      </c>
      <c r="L17" s="101">
        <f t="shared" si="3"/>
        <v>141</v>
      </c>
      <c r="M17" s="95">
        <f>H17/H17</f>
        <v>1</v>
      </c>
      <c r="N17" s="101">
        <v>625</v>
      </c>
      <c r="O17" s="101">
        <v>663</v>
      </c>
      <c r="P17" s="101">
        <v>673</v>
      </c>
      <c r="Q17" s="101">
        <v>673</v>
      </c>
      <c r="R17" s="101">
        <v>673</v>
      </c>
      <c r="S17" s="102">
        <f t="shared" si="4"/>
        <v>0</v>
      </c>
      <c r="T17" s="102">
        <f t="shared" si="5"/>
        <v>7.6799999999999979E-2</v>
      </c>
      <c r="U17" s="101">
        <f t="shared" si="6"/>
        <v>0</v>
      </c>
      <c r="V17" s="101">
        <f t="shared" si="7"/>
        <v>48</v>
      </c>
      <c r="W17" s="95">
        <f>R17/R17</f>
        <v>1</v>
      </c>
    </row>
    <row r="18" spans="2:23" x14ac:dyDescent="0.25">
      <c r="B18" s="96" t="s">
        <v>63</v>
      </c>
      <c r="C18" s="97">
        <v>339</v>
      </c>
      <c r="D18" s="97">
        <v>532</v>
      </c>
      <c r="E18" s="97">
        <v>654</v>
      </c>
      <c r="F18" s="97">
        <v>663</v>
      </c>
      <c r="G18" s="97">
        <v>729</v>
      </c>
      <c r="H18" s="97">
        <v>673</v>
      </c>
      <c r="I18" s="98">
        <f t="shared" si="0"/>
        <v>-7.6817558299039801E-2</v>
      </c>
      <c r="J18" s="98"/>
      <c r="K18" s="97">
        <f t="shared" si="2"/>
        <v>-56</v>
      </c>
      <c r="L18" s="97">
        <f t="shared" si="3"/>
        <v>141</v>
      </c>
      <c r="M18" s="98">
        <f>H18/H17</f>
        <v>1</v>
      </c>
      <c r="N18" s="97">
        <v>625</v>
      </c>
      <c r="O18" s="97">
        <v>663</v>
      </c>
      <c r="P18" s="97">
        <v>673</v>
      </c>
      <c r="Q18" s="97">
        <v>673</v>
      </c>
      <c r="R18" s="97">
        <v>673</v>
      </c>
      <c r="S18" s="98">
        <f t="shared" si="4"/>
        <v>0</v>
      </c>
      <c r="T18" s="98">
        <f t="shared" si="5"/>
        <v>7.6799999999999979E-2</v>
      </c>
      <c r="U18" s="97">
        <f t="shared" si="6"/>
        <v>0</v>
      </c>
      <c r="V18" s="97">
        <f t="shared" si="7"/>
        <v>48</v>
      </c>
      <c r="W18" s="98">
        <f>R18/R17</f>
        <v>1</v>
      </c>
    </row>
    <row r="19" spans="2:23" x14ac:dyDescent="0.25">
      <c r="B19" s="99" t="s">
        <v>64</v>
      </c>
      <c r="C19" s="54">
        <v>0</v>
      </c>
      <c r="D19" s="54">
        <v>0</v>
      </c>
      <c r="E19" s="54">
        <v>600</v>
      </c>
      <c r="F19" s="54">
        <v>600</v>
      </c>
      <c r="G19" s="54">
        <v>650</v>
      </c>
      <c r="H19" s="54">
        <v>600</v>
      </c>
      <c r="I19" s="100">
        <f t="shared" si="0"/>
        <v>-7.6923076923076872E-2</v>
      </c>
      <c r="J19" s="100" t="str">
        <f t="shared" si="1"/>
        <v>-</v>
      </c>
      <c r="K19" s="54">
        <f t="shared" si="2"/>
        <v>-50</v>
      </c>
      <c r="L19" s="54">
        <f t="shared" si="3"/>
        <v>600</v>
      </c>
      <c r="M19" s="100">
        <f>H19/H17</f>
        <v>0.89153046062407137</v>
      </c>
      <c r="N19" s="54">
        <v>0</v>
      </c>
      <c r="O19" s="54">
        <v>600</v>
      </c>
      <c r="P19" s="54">
        <v>600</v>
      </c>
      <c r="Q19" s="54">
        <v>600</v>
      </c>
      <c r="R19" s="54">
        <v>600</v>
      </c>
      <c r="S19" s="100">
        <f t="shared" si="4"/>
        <v>0</v>
      </c>
      <c r="T19" s="100" t="str">
        <f t="shared" si="5"/>
        <v>-</v>
      </c>
      <c r="U19" s="54">
        <f t="shared" si="6"/>
        <v>0</v>
      </c>
      <c r="V19" s="54">
        <f t="shared" si="7"/>
        <v>600</v>
      </c>
      <c r="W19" s="100">
        <f>R19/R17</f>
        <v>0.89153046062407137</v>
      </c>
    </row>
    <row r="20" spans="2:23" x14ac:dyDescent="0.25">
      <c r="B20" s="99" t="s">
        <v>65</v>
      </c>
      <c r="C20" s="54">
        <v>0</v>
      </c>
      <c r="D20" s="54">
        <v>0</v>
      </c>
      <c r="E20" s="54">
        <v>54</v>
      </c>
      <c r="F20" s="54">
        <v>63</v>
      </c>
      <c r="G20" s="54">
        <v>79</v>
      </c>
      <c r="H20" s="54">
        <v>73</v>
      </c>
      <c r="I20" s="100">
        <f t="shared" si="0"/>
        <v>-7.5949367088607556E-2</v>
      </c>
      <c r="J20" s="100" t="str">
        <f t="shared" si="1"/>
        <v>-</v>
      </c>
      <c r="K20" s="54">
        <f t="shared" si="2"/>
        <v>-6</v>
      </c>
      <c r="L20" s="54">
        <f t="shared" si="3"/>
        <v>73</v>
      </c>
      <c r="M20" s="100">
        <f>H20/H17</f>
        <v>0.10846953937592868</v>
      </c>
      <c r="N20" s="54">
        <v>0</v>
      </c>
      <c r="O20" s="54">
        <v>63</v>
      </c>
      <c r="P20" s="54">
        <v>73</v>
      </c>
      <c r="Q20" s="54">
        <v>73</v>
      </c>
      <c r="R20" s="54">
        <v>73</v>
      </c>
      <c r="S20" s="100">
        <f t="shared" si="4"/>
        <v>0</v>
      </c>
      <c r="T20" s="100" t="str">
        <f t="shared" si="5"/>
        <v>-</v>
      </c>
      <c r="U20" s="54">
        <f t="shared" si="6"/>
        <v>0</v>
      </c>
      <c r="V20" s="54">
        <f t="shared" si="7"/>
        <v>73</v>
      </c>
      <c r="W20" s="100">
        <f>R20/R17</f>
        <v>0.10846953937592868</v>
      </c>
    </row>
    <row r="21" spans="2:23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236</v>
      </c>
      <c r="O21" s="97" t="s">
        <v>236</v>
      </c>
      <c r="P21" s="97" t="s">
        <v>236</v>
      </c>
      <c r="Q21" s="97" t="s">
        <v>236</v>
      </c>
      <c r="R21" s="97" t="s">
        <v>236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 t="e">
        <f>R21/R17</f>
        <v>#VALUE!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36AA-0BFE-40FA-9129-B05F2A8D1236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11877</v>
      </c>
      <c r="D8" s="121">
        <f t="shared" ref="D8:D21" si="0">C8/C9-1</f>
        <v>-1.2225548902195627E-2</v>
      </c>
    </row>
    <row r="9" spans="1:5" x14ac:dyDescent="0.25">
      <c r="A9" s="1"/>
      <c r="B9" s="119">
        <v>2023</v>
      </c>
      <c r="C9" s="120">
        <v>12024</v>
      </c>
      <c r="D9" s="121">
        <f t="shared" si="0"/>
        <v>-0.261833138928111</v>
      </c>
    </row>
    <row r="10" spans="1:5" x14ac:dyDescent="0.25">
      <c r="A10" s="1"/>
      <c r="B10" s="119">
        <v>2022</v>
      </c>
      <c r="C10" s="120">
        <v>16289</v>
      </c>
      <c r="D10" s="121">
        <f t="shared" si="0"/>
        <v>0.48068357422052532</v>
      </c>
    </row>
    <row r="11" spans="1:5" x14ac:dyDescent="0.25">
      <c r="A11" s="1"/>
      <c r="B11" s="119">
        <v>2021</v>
      </c>
      <c r="C11" s="120">
        <v>11001</v>
      </c>
      <c r="D11" s="121">
        <f t="shared" si="0"/>
        <v>0.26681252878857675</v>
      </c>
    </row>
    <row r="12" spans="1:5" x14ac:dyDescent="0.25">
      <c r="A12" s="1" t="s">
        <v>75</v>
      </c>
      <c r="B12" s="119">
        <v>2020</v>
      </c>
      <c r="C12" s="120">
        <v>8684</v>
      </c>
      <c r="D12" s="121">
        <f t="shared" si="0"/>
        <v>-0.54659844410797265</v>
      </c>
    </row>
    <row r="13" spans="1:5" x14ac:dyDescent="0.25">
      <c r="A13" s="1" t="s">
        <v>77</v>
      </c>
      <c r="B13" s="119">
        <v>2019</v>
      </c>
      <c r="C13" s="120">
        <v>19153</v>
      </c>
      <c r="D13" s="121">
        <f t="shared" si="0"/>
        <v>0.14250775471247912</v>
      </c>
    </row>
    <row r="14" spans="1:5" x14ac:dyDescent="0.25">
      <c r="A14" s="1" t="s">
        <v>79</v>
      </c>
      <c r="B14" s="119">
        <v>2018</v>
      </c>
      <c r="C14" s="120">
        <v>16764</v>
      </c>
      <c r="D14" s="121">
        <f t="shared" si="0"/>
        <v>0.10507580751483192</v>
      </c>
    </row>
    <row r="15" spans="1:5" x14ac:dyDescent="0.25">
      <c r="A15" s="1" t="s">
        <v>81</v>
      </c>
      <c r="B15" s="119">
        <v>2017</v>
      </c>
      <c r="C15" s="120">
        <v>15170</v>
      </c>
      <c r="D15" s="121">
        <f>C15/C16-1</f>
        <v>0.1184016514302566</v>
      </c>
    </row>
    <row r="16" spans="1:5" x14ac:dyDescent="0.25">
      <c r="A16" s="1" t="s">
        <v>83</v>
      </c>
      <c r="B16" s="119">
        <v>2016</v>
      </c>
      <c r="C16" s="120">
        <v>13564</v>
      </c>
      <c r="D16" s="121">
        <f>C16/C17-1</f>
        <v>-0.23006187205540107</v>
      </c>
    </row>
    <row r="17" spans="1:4" x14ac:dyDescent="0.25">
      <c r="A17" s="1" t="s">
        <v>85</v>
      </c>
      <c r="B17" s="119">
        <v>2015</v>
      </c>
      <c r="C17" s="120">
        <v>17617</v>
      </c>
      <c r="D17" s="121">
        <f t="shared" si="0"/>
        <v>0.6649655042056517</v>
      </c>
    </row>
    <row r="18" spans="1:4" x14ac:dyDescent="0.25">
      <c r="A18" s="1" t="s">
        <v>87</v>
      </c>
      <c r="B18" s="119">
        <v>2014</v>
      </c>
      <c r="C18" s="120">
        <v>10581</v>
      </c>
      <c r="D18" s="121">
        <f t="shared" si="0"/>
        <v>-7.8762306610408173E-3</v>
      </c>
    </row>
    <row r="19" spans="1:4" x14ac:dyDescent="0.25">
      <c r="A19" s="1" t="s">
        <v>89</v>
      </c>
      <c r="B19" s="119">
        <v>2013</v>
      </c>
      <c r="C19" s="120">
        <v>10665</v>
      </c>
      <c r="D19" s="121">
        <f t="shared" si="0"/>
        <v>0.33982412060301503</v>
      </c>
    </row>
    <row r="20" spans="1:4" x14ac:dyDescent="0.25">
      <c r="A20" s="1" t="s">
        <v>91</v>
      </c>
      <c r="B20" s="119">
        <v>2012</v>
      </c>
      <c r="C20" s="120">
        <v>7960</v>
      </c>
      <c r="D20" s="121">
        <f>C20/C21-1</f>
        <v>-0.52154835607381145</v>
      </c>
    </row>
    <row r="21" spans="1:4" x14ac:dyDescent="0.25">
      <c r="A21" s="1" t="s">
        <v>93</v>
      </c>
      <c r="B21" s="119">
        <v>2011</v>
      </c>
      <c r="C21" s="120">
        <v>16637</v>
      </c>
      <c r="D21" s="121">
        <f t="shared" si="0"/>
        <v>-0.25932686314664766</v>
      </c>
    </row>
    <row r="22" spans="1:4" x14ac:dyDescent="0.25">
      <c r="A22" s="1" t="s">
        <v>95</v>
      </c>
      <c r="B22" s="119">
        <v>2010</v>
      </c>
      <c r="C22" s="120">
        <v>22462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4310-576C-4CB8-855A-6EAFCCA63937}">
  <sheetPr>
    <tabColor rgb="FF92D050"/>
  </sheetPr>
  <dimension ref="B1:S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52</v>
      </c>
      <c r="C17" s="101">
        <v>4</v>
      </c>
      <c r="D17" s="101">
        <v>3</v>
      </c>
      <c r="E17" s="101">
        <v>5</v>
      </c>
      <c r="F17" s="101">
        <v>5</v>
      </c>
      <c r="G17" s="101">
        <v>7</v>
      </c>
      <c r="H17" s="101">
        <v>6</v>
      </c>
      <c r="I17" s="102">
        <f t="shared" si="2"/>
        <v>-0.1428571428571429</v>
      </c>
      <c r="J17" s="101">
        <f t="shared" si="3"/>
        <v>-1</v>
      </c>
      <c r="K17" s="95">
        <f>H17/H17</f>
        <v>1</v>
      </c>
      <c r="L17" s="101">
        <v>4</v>
      </c>
      <c r="M17" s="101">
        <v>5</v>
      </c>
      <c r="N17" s="101">
        <v>6</v>
      </c>
      <c r="O17" s="101">
        <v>6</v>
      </c>
      <c r="P17" s="101">
        <v>6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2:19" x14ac:dyDescent="0.25">
      <c r="B18" s="96" t="s">
        <v>63</v>
      </c>
      <c r="C18" s="97">
        <v>4</v>
      </c>
      <c r="D18" s="97">
        <v>3</v>
      </c>
      <c r="E18" s="97">
        <v>5</v>
      </c>
      <c r="F18" s="97">
        <v>5</v>
      </c>
      <c r="G18" s="97">
        <v>7</v>
      </c>
      <c r="H18" s="97">
        <v>6</v>
      </c>
      <c r="I18" s="98">
        <f t="shared" si="2"/>
        <v>-0.1428571428571429</v>
      </c>
      <c r="J18" s="97"/>
      <c r="K18" s="98">
        <f>H18/H17</f>
        <v>1</v>
      </c>
      <c r="L18" s="97">
        <v>4</v>
      </c>
      <c r="M18" s="97">
        <v>5</v>
      </c>
      <c r="N18" s="97">
        <v>6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1</v>
      </c>
    </row>
    <row r="19" spans="2:19" x14ac:dyDescent="0.25">
      <c r="B19" s="99" t="s">
        <v>64</v>
      </c>
      <c r="C19" s="54">
        <v>0</v>
      </c>
      <c r="D19" s="54">
        <v>0</v>
      </c>
      <c r="E19" s="54">
        <v>3</v>
      </c>
      <c r="F19" s="54">
        <v>3</v>
      </c>
      <c r="G19" s="54">
        <v>3</v>
      </c>
      <c r="H19" s="54">
        <v>3</v>
      </c>
      <c r="I19" s="100">
        <f t="shared" si="2"/>
        <v>0</v>
      </c>
      <c r="J19" s="54">
        <f t="shared" si="3"/>
        <v>0</v>
      </c>
      <c r="K19" s="100">
        <f>H19/H17</f>
        <v>0.5</v>
      </c>
      <c r="L19" s="54">
        <v>0</v>
      </c>
      <c r="M19" s="54">
        <v>3</v>
      </c>
      <c r="N19" s="54">
        <v>3</v>
      </c>
      <c r="O19" s="54">
        <v>3</v>
      </c>
      <c r="P19" s="54">
        <v>3</v>
      </c>
      <c r="Q19" s="100">
        <f t="shared" si="0"/>
        <v>0</v>
      </c>
      <c r="R19" s="54">
        <f t="shared" si="1"/>
        <v>0</v>
      </c>
      <c r="S19" s="100">
        <f>P19/P17</f>
        <v>0.5</v>
      </c>
    </row>
    <row r="20" spans="2:19" x14ac:dyDescent="0.25">
      <c r="B20" s="99" t="s">
        <v>65</v>
      </c>
      <c r="C20" s="54">
        <v>0</v>
      </c>
      <c r="D20" s="54">
        <v>0</v>
      </c>
      <c r="E20" s="54">
        <v>2</v>
      </c>
      <c r="F20" s="54">
        <v>2</v>
      </c>
      <c r="G20" s="54">
        <v>3</v>
      </c>
      <c r="H20" s="54">
        <v>3</v>
      </c>
      <c r="I20" s="100">
        <f t="shared" si="2"/>
        <v>0</v>
      </c>
      <c r="J20" s="54">
        <f t="shared" si="3"/>
        <v>0</v>
      </c>
      <c r="K20" s="100">
        <f>H20/H17</f>
        <v>0.5</v>
      </c>
      <c r="L20" s="54">
        <v>0</v>
      </c>
      <c r="M20" s="54">
        <v>2</v>
      </c>
      <c r="N20" s="54">
        <v>3</v>
      </c>
      <c r="O20" s="54">
        <v>3</v>
      </c>
      <c r="P20" s="54">
        <v>3</v>
      </c>
      <c r="Q20" s="100">
        <f t="shared" si="0"/>
        <v>0</v>
      </c>
      <c r="R20" s="54">
        <f t="shared" si="1"/>
        <v>0</v>
      </c>
      <c r="S20" s="100">
        <f>P20/P17</f>
        <v>0.5</v>
      </c>
    </row>
    <row r="21" spans="2:19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236</v>
      </c>
      <c r="M21" s="97" t="s">
        <v>236</v>
      </c>
      <c r="N21" s="97" t="s">
        <v>236</v>
      </c>
      <c r="O21" s="97" t="s">
        <v>236</v>
      </c>
      <c r="P21" s="97" t="s">
        <v>236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6DAA-473C-4CC8-B908-03675E2031F2}">
  <sheetPr>
    <tabColor theme="7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8ADA-9C3D-4F0C-8FB9-56F838325F9F}">
  <sheetPr>
    <tabColor theme="7" tint="0.79998168889431442"/>
  </sheetPr>
  <dimension ref="A4:O290"/>
  <sheetViews>
    <sheetView showGridLines="0" topLeftCell="I1" zoomScaleNormal="100" workbookViewId="0">
      <selection activeCell="Q251" sqref="Q25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5197</v>
      </c>
      <c r="D9" s="121">
        <v>0.10199321458863442</v>
      </c>
      <c r="E9" s="120">
        <v>1146</v>
      </c>
      <c r="F9" s="121">
        <f t="shared" ref="F9:L21" si="0">IFERROR(E9/C9-1,"-")</f>
        <v>-0.77948816624975947</v>
      </c>
      <c r="G9" s="120">
        <v>3527</v>
      </c>
      <c r="H9" s="121">
        <f>IFERROR(G9/E9-1,"-")</f>
        <v>2.0776614310645725</v>
      </c>
      <c r="I9" s="120">
        <v>5390</v>
      </c>
      <c r="J9" s="121">
        <f t="shared" si="0"/>
        <v>0.52821094414516589</v>
      </c>
      <c r="K9" s="120">
        <v>5217</v>
      </c>
      <c r="L9" s="121">
        <f t="shared" si="0"/>
        <v>-3.2096474953617782E-2</v>
      </c>
      <c r="M9" s="120">
        <v>5311</v>
      </c>
      <c r="N9" s="121">
        <f t="shared" ref="N9:N20" si="1">IFERROR(M9/K9-1,"-")</f>
        <v>1.8018018018018056E-2</v>
      </c>
    </row>
    <row r="10" spans="1:15" x14ac:dyDescent="0.25">
      <c r="A10" s="1" t="s">
        <v>75</v>
      </c>
      <c r="B10" s="119" t="s">
        <v>76</v>
      </c>
      <c r="C10" s="120">
        <v>5359</v>
      </c>
      <c r="D10" s="121">
        <v>8.5916919959473148E-2</v>
      </c>
      <c r="E10" s="120">
        <v>1385</v>
      </c>
      <c r="F10" s="121">
        <f t="shared" si="0"/>
        <v>-0.74155626049636125</v>
      </c>
      <c r="G10" s="120">
        <v>4177</v>
      </c>
      <c r="H10" s="121">
        <f t="shared" si="0"/>
        <v>2.0158844765342958</v>
      </c>
      <c r="I10" s="120">
        <v>5270</v>
      </c>
      <c r="J10" s="121">
        <f t="shared" si="0"/>
        <v>0.2616710557816615</v>
      </c>
      <c r="K10" s="120">
        <v>4803</v>
      </c>
      <c r="L10" s="121">
        <f t="shared" si="0"/>
        <v>-8.861480075901329E-2</v>
      </c>
      <c r="M10" s="120">
        <v>4194</v>
      </c>
      <c r="N10" s="121">
        <f t="shared" si="1"/>
        <v>-0.12679575265459087</v>
      </c>
    </row>
    <row r="11" spans="1:15" x14ac:dyDescent="0.25">
      <c r="A11" s="1" t="s">
        <v>77</v>
      </c>
      <c r="B11" s="119" t="s">
        <v>78</v>
      </c>
      <c r="C11" s="120">
        <v>2198</v>
      </c>
      <c r="D11" s="121">
        <v>-0.57303807303807308</v>
      </c>
      <c r="E11" s="120">
        <v>2288</v>
      </c>
      <c r="F11" s="121">
        <f t="shared" si="0"/>
        <v>4.0946314831665109E-2</v>
      </c>
      <c r="G11" s="120">
        <v>4740</v>
      </c>
      <c r="H11" s="121">
        <f t="shared" si="0"/>
        <v>1.0716783216783217</v>
      </c>
      <c r="I11" s="120">
        <v>5659</v>
      </c>
      <c r="J11" s="121">
        <f t="shared" si="0"/>
        <v>0.19388185654008439</v>
      </c>
      <c r="K11" s="120">
        <v>5168</v>
      </c>
      <c r="L11" s="121">
        <f t="shared" si="0"/>
        <v>-8.6764446015197061E-2</v>
      </c>
      <c r="M11" s="120">
        <v>5342</v>
      </c>
      <c r="N11" s="121">
        <f t="shared" si="1"/>
        <v>3.3668730650154854E-2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1830</v>
      </c>
      <c r="F12" s="121" t="str">
        <f t="shared" si="0"/>
        <v>-</v>
      </c>
      <c r="G12" s="120">
        <v>4075</v>
      </c>
      <c r="H12" s="121">
        <f t="shared" si="0"/>
        <v>1.2267759562841531</v>
      </c>
      <c r="I12" s="120">
        <v>5170</v>
      </c>
      <c r="J12" s="121">
        <f t="shared" si="0"/>
        <v>0.26871165644171779</v>
      </c>
      <c r="K12" s="120">
        <v>5054</v>
      </c>
      <c r="L12" s="121">
        <f t="shared" si="0"/>
        <v>-2.2437137330754364E-2</v>
      </c>
      <c r="M12" s="120">
        <v>4308</v>
      </c>
      <c r="N12" s="121">
        <f t="shared" si="1"/>
        <v>-0.147605856747131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2659</v>
      </c>
      <c r="F13" s="121" t="str">
        <f t="shared" si="0"/>
        <v>-</v>
      </c>
      <c r="G13" s="120">
        <v>3632</v>
      </c>
      <c r="H13" s="121">
        <f t="shared" si="0"/>
        <v>0.365927040240692</v>
      </c>
      <c r="I13" s="120">
        <v>5013</v>
      </c>
      <c r="J13" s="121">
        <f t="shared" si="0"/>
        <v>0.38023127753303965</v>
      </c>
      <c r="K13" s="120">
        <v>4992</v>
      </c>
      <c r="L13" s="121">
        <f t="shared" si="0"/>
        <v>-4.1891083183722699E-3</v>
      </c>
      <c r="M13" s="120">
        <v>4998</v>
      </c>
      <c r="N13" s="121">
        <f t="shared" si="1"/>
        <v>1.2019230769231282E-3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2494</v>
      </c>
      <c r="F14" s="121" t="str">
        <f t="shared" si="0"/>
        <v>-</v>
      </c>
      <c r="G14" s="120">
        <v>4520</v>
      </c>
      <c r="H14" s="121">
        <f t="shared" si="0"/>
        <v>0.81234963913392133</v>
      </c>
      <c r="I14" s="120">
        <v>4181</v>
      </c>
      <c r="J14" s="121">
        <f t="shared" si="0"/>
        <v>-7.4999999999999956E-2</v>
      </c>
      <c r="K14" s="120">
        <v>3964</v>
      </c>
      <c r="L14" s="121">
        <f t="shared" si="0"/>
        <v>-5.1901458981104986E-2</v>
      </c>
      <c r="M14" s="120">
        <v>4119</v>
      </c>
      <c r="N14" s="121">
        <f t="shared" si="1"/>
        <v>3.9101917255297769E-2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2428</v>
      </c>
      <c r="F15" s="121" t="str">
        <f t="shared" si="0"/>
        <v>-</v>
      </c>
      <c r="G15" s="120">
        <v>4275</v>
      </c>
      <c r="H15" s="121">
        <f t="shared" si="0"/>
        <v>0.76070840197693568</v>
      </c>
      <c r="I15" s="120">
        <v>4340</v>
      </c>
      <c r="J15" s="121">
        <f t="shared" si="0"/>
        <v>1.5204678362572999E-2</v>
      </c>
      <c r="K15" s="120">
        <v>4593</v>
      </c>
      <c r="L15" s="121">
        <f t="shared" si="0"/>
        <v>5.8294930875576023E-2</v>
      </c>
      <c r="M15" s="120">
        <v>3637</v>
      </c>
      <c r="N15" s="121">
        <f t="shared" si="1"/>
        <v>-0.20814282603962553</v>
      </c>
    </row>
    <row r="16" spans="1:15" x14ac:dyDescent="0.25">
      <c r="A16" s="1" t="s">
        <v>87</v>
      </c>
      <c r="B16" s="119" t="s">
        <v>88</v>
      </c>
      <c r="C16" s="120">
        <v>2777</v>
      </c>
      <c r="D16" s="121">
        <v>-0.34241060857210515</v>
      </c>
      <c r="E16" s="120">
        <v>2929</v>
      </c>
      <c r="F16" s="121">
        <f t="shared" si="0"/>
        <v>5.473532589124952E-2</v>
      </c>
      <c r="G16" s="120">
        <v>3932</v>
      </c>
      <c r="H16" s="121">
        <f t="shared" si="0"/>
        <v>0.34243769204506647</v>
      </c>
      <c r="I16" s="120">
        <v>4645</v>
      </c>
      <c r="J16" s="121">
        <f t="shared" si="0"/>
        <v>0.18133265513733465</v>
      </c>
      <c r="K16" s="120">
        <v>2899</v>
      </c>
      <c r="L16" s="121">
        <f t="shared" si="0"/>
        <v>-0.37588805166846073</v>
      </c>
      <c r="M16" s="120">
        <v>4117</v>
      </c>
      <c r="N16" s="121">
        <f t="shared" si="1"/>
        <v>0.42014487754398067</v>
      </c>
    </row>
    <row r="17" spans="1:15" x14ac:dyDescent="0.25">
      <c r="A17" s="1" t="s">
        <v>89</v>
      </c>
      <c r="B17" s="119" t="s">
        <v>90</v>
      </c>
      <c r="C17" s="120">
        <v>1764</v>
      </c>
      <c r="D17" s="121">
        <v>-0.54002607561929594</v>
      </c>
      <c r="E17" s="120">
        <v>3914</v>
      </c>
      <c r="F17" s="121">
        <f t="shared" si="0"/>
        <v>1.2188208616780045</v>
      </c>
      <c r="G17" s="120">
        <v>4578</v>
      </c>
      <c r="H17" s="121">
        <f t="shared" si="0"/>
        <v>0.16964741951967288</v>
      </c>
      <c r="I17" s="120">
        <v>4521</v>
      </c>
      <c r="J17" s="121">
        <f t="shared" si="0"/>
        <v>-1.2450851900393189E-2</v>
      </c>
      <c r="K17" s="120">
        <v>5087</v>
      </c>
      <c r="L17" s="121">
        <f t="shared" si="0"/>
        <v>0.12519354125193538</v>
      </c>
      <c r="M17" s="120">
        <v>4387</v>
      </c>
      <c r="N17" s="121">
        <f t="shared" si="1"/>
        <v>-0.13760566149007269</v>
      </c>
    </row>
    <row r="18" spans="1:15" x14ac:dyDescent="0.25">
      <c r="A18" s="1" t="s">
        <v>91</v>
      </c>
      <c r="B18" s="119" t="s">
        <v>92</v>
      </c>
      <c r="C18" s="120">
        <v>1764</v>
      </c>
      <c r="D18" s="121">
        <v>-0.62283515073765239</v>
      </c>
      <c r="E18" s="120">
        <v>3380</v>
      </c>
      <c r="F18" s="121">
        <f t="shared" si="0"/>
        <v>0.91609977324263037</v>
      </c>
      <c r="G18" s="120">
        <v>4025</v>
      </c>
      <c r="H18" s="121">
        <f t="shared" si="0"/>
        <v>0.19082840236686383</v>
      </c>
      <c r="I18" s="120">
        <v>4419</v>
      </c>
      <c r="J18" s="121"/>
      <c r="K18" s="120">
        <v>4919</v>
      </c>
      <c r="L18" s="121">
        <f t="shared" si="0"/>
        <v>0.11314777098891149</v>
      </c>
      <c r="M18" s="120">
        <v>5990</v>
      </c>
      <c r="N18" s="121">
        <f t="shared" si="1"/>
        <v>0.21772718032120353</v>
      </c>
    </row>
    <row r="19" spans="1:15" x14ac:dyDescent="0.25">
      <c r="A19" s="1" t="s">
        <v>93</v>
      </c>
      <c r="B19" s="119" t="s">
        <v>94</v>
      </c>
      <c r="C19" s="120">
        <v>1763</v>
      </c>
      <c r="D19" s="121">
        <v>-0.70714285714285707</v>
      </c>
      <c r="E19" s="120">
        <v>4448</v>
      </c>
      <c r="F19" s="121">
        <f t="shared" si="0"/>
        <v>1.5229722064662505</v>
      </c>
      <c r="G19" s="120">
        <v>4838</v>
      </c>
      <c r="H19" s="121">
        <f t="shared" si="0"/>
        <v>8.7679856115107979E-2</v>
      </c>
      <c r="I19" s="120">
        <v>4964</v>
      </c>
      <c r="J19" s="121">
        <f t="shared" si="0"/>
        <v>2.6043819760231512E-2</v>
      </c>
      <c r="K19" s="120">
        <v>5464</v>
      </c>
      <c r="L19" s="121">
        <f t="shared" si="0"/>
        <v>0.10072522159548747</v>
      </c>
      <c r="M19" s="120">
        <v>4961</v>
      </c>
      <c r="N19" s="121">
        <f t="shared" si="1"/>
        <v>-9.2057101024890176E-2</v>
      </c>
    </row>
    <row r="20" spans="1:15" x14ac:dyDescent="0.25">
      <c r="A20" s="1" t="s">
        <v>95</v>
      </c>
      <c r="B20" s="119" t="s">
        <v>96</v>
      </c>
      <c r="C20" s="120">
        <v>1794</v>
      </c>
      <c r="D20" s="121">
        <v>-0.6889197156233744</v>
      </c>
      <c r="E20" s="120">
        <v>4543</v>
      </c>
      <c r="F20" s="121">
        <f t="shared" si="0"/>
        <v>1.5323299888517279</v>
      </c>
      <c r="G20" s="120">
        <v>5166</v>
      </c>
      <c r="H20" s="121">
        <f t="shared" si="0"/>
        <v>0.13713405238828957</v>
      </c>
      <c r="I20" s="120">
        <v>4585</v>
      </c>
      <c r="J20" s="121">
        <f t="shared" si="0"/>
        <v>-0.11246612466124661</v>
      </c>
      <c r="K20" s="120">
        <v>5228</v>
      </c>
      <c r="L20" s="121">
        <f t="shared" si="0"/>
        <v>0.14023991275899683</v>
      </c>
      <c r="M20" s="120">
        <v>5221</v>
      </c>
      <c r="N20" s="121">
        <f t="shared" si="1"/>
        <v>-1.3389441469012775E-3</v>
      </c>
    </row>
    <row r="21" spans="1:15" ht="15.75" x14ac:dyDescent="0.25">
      <c r="A21" s="1" t="s">
        <v>0</v>
      </c>
      <c r="B21" s="122" t="s">
        <v>33</v>
      </c>
      <c r="C21" s="123">
        <v>24221</v>
      </c>
      <c r="D21" s="124">
        <v>-0.56660761894537193</v>
      </c>
      <c r="E21" s="123">
        <v>33444</v>
      </c>
      <c r="F21" s="124">
        <f t="shared" si="0"/>
        <v>0.38078526898146237</v>
      </c>
      <c r="G21" s="123">
        <v>51485</v>
      </c>
      <c r="H21" s="124">
        <f t="shared" si="0"/>
        <v>0.53943906231312044</v>
      </c>
      <c r="I21" s="123">
        <v>58157</v>
      </c>
      <c r="J21" s="124">
        <f t="shared" si="0"/>
        <v>0.12959114305137409</v>
      </c>
      <c r="K21" s="123">
        <v>57388</v>
      </c>
      <c r="L21" s="124">
        <f t="shared" si="0"/>
        <v>-1.3222827862510056E-2</v>
      </c>
      <c r="M21" s="123">
        <v>56585</v>
      </c>
      <c r="N21" s="124">
        <v>-1.3992472293859359E-2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3059</v>
      </c>
      <c r="D31" s="121">
        <v>0.13086876155268024</v>
      </c>
      <c r="E31" s="120">
        <v>582</v>
      </c>
      <c r="F31" s="121">
        <f t="shared" ref="F31:L43" si="2">IFERROR(E31/C31-1,"-")</f>
        <v>-0.80974174566851909</v>
      </c>
      <c r="G31" s="120">
        <v>1773</v>
      </c>
      <c r="H31" s="121">
        <f t="shared" si="2"/>
        <v>2.0463917525773194</v>
      </c>
      <c r="I31" s="120">
        <v>3042</v>
      </c>
      <c r="J31" s="121">
        <f t="shared" si="2"/>
        <v>0.71573604060913709</v>
      </c>
      <c r="K31" s="120">
        <v>2177</v>
      </c>
      <c r="L31" s="121">
        <f t="shared" si="2"/>
        <v>-0.28435239973701509</v>
      </c>
      <c r="M31" s="120">
        <v>2652</v>
      </c>
      <c r="N31" s="121">
        <f t="shared" ref="N31" si="3">IFERROR(M31/K31-1,"-")</f>
        <v>0.21819016995865881</v>
      </c>
    </row>
    <row r="32" spans="1:15" x14ac:dyDescent="0.25">
      <c r="B32" s="119" t="s">
        <v>76</v>
      </c>
      <c r="C32" s="120">
        <v>3061</v>
      </c>
      <c r="D32" s="121">
        <v>5.5153395380903136E-2</v>
      </c>
      <c r="E32" s="120">
        <v>799</v>
      </c>
      <c r="F32" s="121">
        <f t="shared" si="2"/>
        <v>-0.73897419144070564</v>
      </c>
      <c r="G32" s="120">
        <v>2253</v>
      </c>
      <c r="H32" s="121">
        <f t="shared" si="2"/>
        <v>1.8197747183979973</v>
      </c>
      <c r="I32" s="120">
        <v>3101</v>
      </c>
      <c r="J32" s="121">
        <f t="shared" si="2"/>
        <v>0.37638703950288499</v>
      </c>
      <c r="K32" s="120">
        <v>2167</v>
      </c>
      <c r="L32" s="121">
        <f t="shared" si="2"/>
        <v>-0.30119316349564662</v>
      </c>
      <c r="M32" s="120">
        <v>1760</v>
      </c>
      <c r="N32" s="121">
        <f>IFERROR(M32/K32-1,"-")</f>
        <v>-0.18781725888324874</v>
      </c>
    </row>
    <row r="33" spans="2:15" x14ac:dyDescent="0.25">
      <c r="B33" s="119" t="s">
        <v>78</v>
      </c>
      <c r="C33" s="120">
        <v>1334</v>
      </c>
      <c r="D33" s="121">
        <v>-0.55159663865546227</v>
      </c>
      <c r="E33" s="120">
        <v>1368</v>
      </c>
      <c r="F33" s="121">
        <f t="shared" si="2"/>
        <v>2.5487256371814038E-2</v>
      </c>
      <c r="G33" s="120">
        <v>2677</v>
      </c>
      <c r="H33" s="121">
        <f t="shared" si="2"/>
        <v>0.95687134502923987</v>
      </c>
      <c r="I33" s="120">
        <v>3421</v>
      </c>
      <c r="J33" s="121">
        <f t="shared" si="2"/>
        <v>0.27792304818827041</v>
      </c>
      <c r="K33" s="120">
        <v>2632</v>
      </c>
      <c r="L33" s="121">
        <f t="shared" si="2"/>
        <v>-0.23063431745103768</v>
      </c>
      <c r="M33" s="120">
        <v>2763</v>
      </c>
      <c r="N33" s="121">
        <f>IFERROR(M33/K33-1,"-")</f>
        <v>4.9772036474164061E-2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1023</v>
      </c>
      <c r="F34" s="121" t="str">
        <f t="shared" si="2"/>
        <v>-</v>
      </c>
      <c r="G34" s="120">
        <v>2629</v>
      </c>
      <c r="H34" s="121">
        <f t="shared" si="2"/>
        <v>1.5698924731182795</v>
      </c>
      <c r="I34" s="120">
        <v>3521</v>
      </c>
      <c r="J34" s="121">
        <f t="shared" si="2"/>
        <v>0.33929250665652333</v>
      </c>
      <c r="K34" s="120">
        <v>3276</v>
      </c>
      <c r="L34" s="121">
        <f t="shared" si="2"/>
        <v>-6.9582504970178927E-2</v>
      </c>
      <c r="M34" s="120">
        <v>2835</v>
      </c>
      <c r="N34" s="121">
        <f>IFERROR(M34/K34-1,"-")</f>
        <v>-0.13461538461538458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1731</v>
      </c>
      <c r="F35" s="121" t="str">
        <f t="shared" si="2"/>
        <v>-</v>
      </c>
      <c r="G35" s="120">
        <v>2471</v>
      </c>
      <c r="H35" s="121">
        <f t="shared" si="2"/>
        <v>0.42749855574812257</v>
      </c>
      <c r="I35" s="120">
        <v>3551</v>
      </c>
      <c r="J35" s="121">
        <f t="shared" si="2"/>
        <v>0.43707001214083374</v>
      </c>
      <c r="K35" s="120">
        <v>3636</v>
      </c>
      <c r="L35" s="121">
        <f t="shared" si="2"/>
        <v>2.3936919177696359E-2</v>
      </c>
      <c r="M35" s="120">
        <v>3517</v>
      </c>
      <c r="N35" s="121">
        <f>IFERROR(M35/K35-1,"-")</f>
        <v>-3.2728272827282745E-2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1915</v>
      </c>
      <c r="F36" s="121" t="str">
        <f t="shared" si="2"/>
        <v>-</v>
      </c>
      <c r="G36" s="120">
        <v>3580</v>
      </c>
      <c r="H36" s="121">
        <f t="shared" si="2"/>
        <v>0.86945169712793735</v>
      </c>
      <c r="I36" s="120">
        <v>3284</v>
      </c>
      <c r="J36" s="121">
        <f t="shared" si="2"/>
        <v>-8.268156424581008E-2</v>
      </c>
      <c r="K36" s="120">
        <v>3008</v>
      </c>
      <c r="L36" s="121">
        <f t="shared" si="2"/>
        <v>-8.4043848964677204E-2</v>
      </c>
      <c r="M36" s="120">
        <v>3117</v>
      </c>
      <c r="N36" s="121">
        <f t="shared" ref="N36:N42" si="4">IFERROR(M36/K36-1,"-")</f>
        <v>3.6236702127659504E-2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1624</v>
      </c>
      <c r="F37" s="121" t="str">
        <f t="shared" si="2"/>
        <v>-</v>
      </c>
      <c r="G37" s="120">
        <v>3300</v>
      </c>
      <c r="H37" s="121">
        <f t="shared" si="2"/>
        <v>1.0320197044334973</v>
      </c>
      <c r="I37" s="120">
        <v>3186</v>
      </c>
      <c r="J37" s="121">
        <f t="shared" si="2"/>
        <v>-3.4545454545454546E-2</v>
      </c>
      <c r="K37" s="120">
        <v>3447</v>
      </c>
      <c r="L37" s="121">
        <f t="shared" si="2"/>
        <v>8.1920903954802338E-2</v>
      </c>
      <c r="M37" s="120">
        <v>2446</v>
      </c>
      <c r="N37" s="121">
        <f t="shared" si="4"/>
        <v>-0.29039744705541048</v>
      </c>
    </row>
    <row r="38" spans="2:15" x14ac:dyDescent="0.25">
      <c r="B38" s="119" t="s">
        <v>88</v>
      </c>
      <c r="C38" s="120">
        <v>2135</v>
      </c>
      <c r="D38" s="121">
        <v>-0.30569105691056908</v>
      </c>
      <c r="E38" s="120">
        <v>1812</v>
      </c>
      <c r="F38" s="121">
        <f t="shared" si="2"/>
        <v>-0.15128805620608898</v>
      </c>
      <c r="G38" s="120">
        <v>2594</v>
      </c>
      <c r="H38" s="121">
        <f t="shared" si="2"/>
        <v>0.43156732891832239</v>
      </c>
      <c r="I38" s="120">
        <v>3372</v>
      </c>
      <c r="J38" s="121">
        <f t="shared" si="2"/>
        <v>0.29992289899768698</v>
      </c>
      <c r="K38" s="120">
        <v>1718</v>
      </c>
      <c r="L38" s="121">
        <f t="shared" si="2"/>
        <v>-0.49051008303677346</v>
      </c>
      <c r="M38" s="120">
        <v>2948</v>
      </c>
      <c r="N38" s="121">
        <f t="shared" si="4"/>
        <v>0.71594877764842835</v>
      </c>
    </row>
    <row r="39" spans="2:15" x14ac:dyDescent="0.25">
      <c r="B39" s="119" t="s">
        <v>90</v>
      </c>
      <c r="C39" s="120">
        <v>1442</v>
      </c>
      <c r="D39" s="121">
        <v>-0.486284289276808</v>
      </c>
      <c r="E39" s="120">
        <v>3104</v>
      </c>
      <c r="F39" s="121">
        <f t="shared" si="2"/>
        <v>1.1525658807212205</v>
      </c>
      <c r="G39" s="120">
        <v>3509</v>
      </c>
      <c r="H39" s="121">
        <f t="shared" si="2"/>
        <v>0.13047680412371143</v>
      </c>
      <c r="I39" s="120">
        <v>3382</v>
      </c>
      <c r="J39" s="121">
        <f t="shared" si="2"/>
        <v>-3.6192647477913953E-2</v>
      </c>
      <c r="K39" s="120">
        <v>4092</v>
      </c>
      <c r="L39" s="121">
        <f t="shared" si="2"/>
        <v>0.20993494973388538</v>
      </c>
      <c r="M39" s="120">
        <v>3227</v>
      </c>
      <c r="N39" s="121">
        <f t="shared" si="4"/>
        <v>-0.21138807429130013</v>
      </c>
    </row>
    <row r="40" spans="2:15" x14ac:dyDescent="0.25">
      <c r="B40" s="119" t="s">
        <v>92</v>
      </c>
      <c r="C40" s="120">
        <v>1351</v>
      </c>
      <c r="D40" s="121">
        <v>-0.56974522292993623</v>
      </c>
      <c r="E40" s="120">
        <v>2127</v>
      </c>
      <c r="F40" s="121">
        <f t="shared" si="2"/>
        <v>0.57438934122871954</v>
      </c>
      <c r="G40" s="120">
        <v>2508</v>
      </c>
      <c r="H40" s="121">
        <f t="shared" si="2"/>
        <v>0.17912552891396327</v>
      </c>
      <c r="I40" s="120">
        <v>2825</v>
      </c>
      <c r="J40" s="121">
        <f t="shared" si="2"/>
        <v>0.12639553429027117</v>
      </c>
      <c r="K40" s="120">
        <v>3162</v>
      </c>
      <c r="L40" s="121">
        <f t="shared" si="2"/>
        <v>0.11929203539823008</v>
      </c>
      <c r="M40" s="120">
        <v>4225</v>
      </c>
      <c r="N40" s="121">
        <f t="shared" si="4"/>
        <v>0.33617963314358001</v>
      </c>
    </row>
    <row r="41" spans="2:15" x14ac:dyDescent="0.25">
      <c r="B41" s="119" t="s">
        <v>94</v>
      </c>
      <c r="C41" s="120">
        <v>1256</v>
      </c>
      <c r="D41" s="121">
        <v>-0.66444028853860537</v>
      </c>
      <c r="E41" s="120">
        <v>2694</v>
      </c>
      <c r="F41" s="121">
        <f t="shared" si="2"/>
        <v>1.144904458598726</v>
      </c>
      <c r="G41" s="120">
        <v>3156</v>
      </c>
      <c r="H41" s="121">
        <f t="shared" si="2"/>
        <v>0.17149220489977735</v>
      </c>
      <c r="I41" s="120">
        <v>2455</v>
      </c>
      <c r="J41" s="121">
        <f t="shared" si="2"/>
        <v>-0.22211660329531047</v>
      </c>
      <c r="K41" s="120">
        <v>3284</v>
      </c>
      <c r="L41" s="121">
        <f t="shared" si="2"/>
        <v>0.33767820773930746</v>
      </c>
      <c r="M41" s="120">
        <v>2778</v>
      </c>
      <c r="N41" s="121">
        <f t="shared" si="4"/>
        <v>-0.15408038976857485</v>
      </c>
    </row>
    <row r="42" spans="2:15" x14ac:dyDescent="0.25">
      <c r="B42" s="119" t="s">
        <v>96</v>
      </c>
      <c r="C42" s="120">
        <v>1139</v>
      </c>
      <c r="D42" s="121">
        <v>-0.71367521367521369</v>
      </c>
      <c r="E42" s="120">
        <v>2953</v>
      </c>
      <c r="F42" s="121">
        <f t="shared" si="2"/>
        <v>1.5926251097453905</v>
      </c>
      <c r="G42" s="120">
        <v>3359</v>
      </c>
      <c r="H42" s="121">
        <f t="shared" si="2"/>
        <v>0.13748730104977991</v>
      </c>
      <c r="I42" s="120">
        <v>2582</v>
      </c>
      <c r="J42" s="121">
        <f t="shared" si="2"/>
        <v>-0.23131884489431376</v>
      </c>
      <c r="K42" s="120">
        <v>3222</v>
      </c>
      <c r="L42" s="121">
        <f t="shared" si="2"/>
        <v>0.24786986831913249</v>
      </c>
      <c r="M42" s="120">
        <v>3297</v>
      </c>
      <c r="N42" s="121">
        <f t="shared" si="4"/>
        <v>2.3277467411545683E-2</v>
      </c>
    </row>
    <row r="43" spans="2:15" ht="15.75" x14ac:dyDescent="0.25">
      <c r="B43" s="122" t="s">
        <v>33</v>
      </c>
      <c r="C43" s="123">
        <v>16023</v>
      </c>
      <c r="D43" s="124">
        <v>-0.5683342762466661</v>
      </c>
      <c r="E43" s="123">
        <v>21732</v>
      </c>
      <c r="F43" s="124">
        <f t="shared" si="2"/>
        <v>0.35630031829245468</v>
      </c>
      <c r="G43" s="123">
        <v>33809</v>
      </c>
      <c r="H43" s="124">
        <f t="shared" si="2"/>
        <v>0.55572427756304066</v>
      </c>
      <c r="I43" s="123">
        <v>37722</v>
      </c>
      <c r="J43" s="124">
        <f t="shared" si="2"/>
        <v>0.11573841284864983</v>
      </c>
      <c r="K43" s="123">
        <v>35821</v>
      </c>
      <c r="L43" s="124">
        <f t="shared" si="2"/>
        <v>-5.0394994963151474E-2</v>
      </c>
      <c r="M43" s="123">
        <v>35565</v>
      </c>
      <c r="N43" s="124">
        <v>-7.146645822282971E-3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1208</v>
      </c>
      <c r="D53" s="121">
        <v>-7.2908672294704546E-2</v>
      </c>
      <c r="E53" s="120">
        <v>303</v>
      </c>
      <c r="F53" s="121">
        <f>IFERROR(E53/C53-1,"-")</f>
        <v>-0.7491721854304636</v>
      </c>
      <c r="G53" s="120">
        <v>1039</v>
      </c>
      <c r="H53" s="121">
        <f>IFERROR(G53/E53-1,"-")</f>
        <v>2.4290429042904291</v>
      </c>
      <c r="I53" s="120">
        <v>1557</v>
      </c>
      <c r="J53" s="121">
        <f>IFERROR(I53/G53-1,"-")</f>
        <v>0.49855630413859475</v>
      </c>
      <c r="K53" s="120">
        <v>1445</v>
      </c>
      <c r="L53" s="121">
        <f>IFERROR(K53/I53-1,"-")</f>
        <v>-7.1933204881181712E-2</v>
      </c>
      <c r="M53" s="120">
        <v>1752</v>
      </c>
      <c r="N53" s="121">
        <f t="shared" ref="N53:N64" si="5">IFERROR(M53/K53-1,"-")</f>
        <v>0.21245674740484422</v>
      </c>
    </row>
    <row r="54" spans="1:15" x14ac:dyDescent="0.25">
      <c r="A54" s="1">
        <v>2</v>
      </c>
      <c r="B54" s="119" t="s">
        <v>76</v>
      </c>
      <c r="C54" s="120">
        <v>1387</v>
      </c>
      <c r="D54" s="121">
        <v>-5.5177111716621208E-2</v>
      </c>
      <c r="E54" s="120">
        <v>338</v>
      </c>
      <c r="F54" s="121">
        <f t="shared" ref="F54:L65" si="6">IFERROR(E54/C54-1,"-")</f>
        <v>-0.75630857966834897</v>
      </c>
      <c r="G54" s="120">
        <v>1131</v>
      </c>
      <c r="H54" s="121">
        <f t="shared" si="6"/>
        <v>2.3461538461538463</v>
      </c>
      <c r="I54" s="120">
        <v>2612</v>
      </c>
      <c r="J54" s="121">
        <f t="shared" si="6"/>
        <v>1.3094606542882405</v>
      </c>
      <c r="K54" s="120">
        <v>1852</v>
      </c>
      <c r="L54" s="121">
        <f t="shared" si="6"/>
        <v>-0.29096477794793263</v>
      </c>
      <c r="M54" s="120">
        <v>1371</v>
      </c>
      <c r="N54" s="121">
        <f t="shared" si="5"/>
        <v>-0.25971922246220303</v>
      </c>
    </row>
    <row r="55" spans="1:15" x14ac:dyDescent="0.25">
      <c r="A55" s="1">
        <v>3</v>
      </c>
      <c r="B55" s="119" t="s">
        <v>78</v>
      </c>
      <c r="C55" s="120">
        <v>620</v>
      </c>
      <c r="D55" s="121">
        <v>-0.60684844641724789</v>
      </c>
      <c r="E55" s="120">
        <v>500</v>
      </c>
      <c r="F55" s="121">
        <f t="shared" si="6"/>
        <v>-0.19354838709677424</v>
      </c>
      <c r="G55" s="120">
        <v>1299</v>
      </c>
      <c r="H55" s="121">
        <f t="shared" si="6"/>
        <v>1.5979999999999999</v>
      </c>
      <c r="I55" s="120">
        <v>2794</v>
      </c>
      <c r="J55" s="121">
        <f t="shared" si="6"/>
        <v>1.1508852963818321</v>
      </c>
      <c r="K55" s="120">
        <v>1883</v>
      </c>
      <c r="L55" s="121">
        <f t="shared" si="6"/>
        <v>-0.32605583392984971</v>
      </c>
      <c r="M55" s="120">
        <v>1927</v>
      </c>
      <c r="N55" s="121">
        <f t="shared" si="5"/>
        <v>2.3366967604885769E-2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523</v>
      </c>
      <c r="F56" s="121" t="str">
        <f t="shared" si="6"/>
        <v>-</v>
      </c>
      <c r="G56" s="120">
        <v>1248</v>
      </c>
      <c r="H56" s="121">
        <f t="shared" si="6"/>
        <v>1.3862332695984705</v>
      </c>
      <c r="I56" s="120">
        <v>2342</v>
      </c>
      <c r="J56" s="121">
        <f t="shared" si="6"/>
        <v>0.8766025641025641</v>
      </c>
      <c r="K56" s="120">
        <v>2557</v>
      </c>
      <c r="L56" s="121">
        <f t="shared" si="6"/>
        <v>9.1801878736122999E-2</v>
      </c>
      <c r="M56" s="120">
        <v>2005</v>
      </c>
      <c r="N56" s="121">
        <f t="shared" si="5"/>
        <v>-0.21587798201016817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686</v>
      </c>
      <c r="F57" s="121" t="str">
        <f t="shared" si="6"/>
        <v>-</v>
      </c>
      <c r="G57" s="120">
        <v>1437</v>
      </c>
      <c r="H57" s="121">
        <f t="shared" si="6"/>
        <v>1.0947521865889214</v>
      </c>
      <c r="I57" s="120">
        <v>2194</v>
      </c>
      <c r="J57" s="121">
        <f t="shared" si="6"/>
        <v>0.52679192762700078</v>
      </c>
      <c r="K57" s="120">
        <v>2203</v>
      </c>
      <c r="L57" s="121">
        <f t="shared" si="6"/>
        <v>4.1020966271649861E-3</v>
      </c>
      <c r="M57" s="120">
        <v>2100</v>
      </c>
      <c r="N57" s="121">
        <f t="shared" si="5"/>
        <v>-4.6754425783023135E-2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815</v>
      </c>
      <c r="F58" s="121" t="str">
        <f t="shared" si="6"/>
        <v>-</v>
      </c>
      <c r="G58" s="120">
        <v>1729</v>
      </c>
      <c r="H58" s="121">
        <f t="shared" si="6"/>
        <v>1.121472392638037</v>
      </c>
      <c r="I58" s="120">
        <v>2466</v>
      </c>
      <c r="J58" s="121">
        <f t="shared" si="6"/>
        <v>0.42625795257374199</v>
      </c>
      <c r="K58" s="120">
        <v>2292</v>
      </c>
      <c r="L58" s="121">
        <f t="shared" si="6"/>
        <v>-7.0559610705596132E-2</v>
      </c>
      <c r="M58" s="120">
        <v>2095</v>
      </c>
      <c r="N58" s="121">
        <f t="shared" si="5"/>
        <v>-8.5951134380453764E-2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994</v>
      </c>
      <c r="F59" s="121" t="str">
        <f t="shared" si="6"/>
        <v>-</v>
      </c>
      <c r="G59" s="120">
        <v>1593</v>
      </c>
      <c r="H59" s="121">
        <f t="shared" si="6"/>
        <v>0.60261569416498983</v>
      </c>
      <c r="I59" s="120">
        <v>1977</v>
      </c>
      <c r="J59" s="121">
        <f t="shared" si="6"/>
        <v>0.24105461393596994</v>
      </c>
      <c r="K59" s="120">
        <v>1831</v>
      </c>
      <c r="L59" s="121">
        <f t="shared" si="6"/>
        <v>-7.384926656550328E-2</v>
      </c>
      <c r="M59" s="120">
        <v>1628</v>
      </c>
      <c r="N59" s="121">
        <f t="shared" si="5"/>
        <v>-0.11086837793555437</v>
      </c>
    </row>
    <row r="60" spans="1:15" x14ac:dyDescent="0.25">
      <c r="A60" s="1">
        <v>8</v>
      </c>
      <c r="B60" s="119" t="s">
        <v>88</v>
      </c>
      <c r="C60" s="120">
        <v>1123</v>
      </c>
      <c r="D60" s="121">
        <v>-0.20467422096317278</v>
      </c>
      <c r="E60" s="120">
        <v>1181</v>
      </c>
      <c r="F60" s="121">
        <f t="shared" si="6"/>
        <v>5.1647373107747141E-2</v>
      </c>
      <c r="G60" s="120">
        <v>1587</v>
      </c>
      <c r="H60" s="121">
        <f t="shared" si="6"/>
        <v>0.34377646062658762</v>
      </c>
      <c r="I60" s="120">
        <v>1933</v>
      </c>
      <c r="J60" s="121">
        <f t="shared" si="6"/>
        <v>0.21802142407057334</v>
      </c>
      <c r="K60" s="120">
        <v>1542</v>
      </c>
      <c r="L60" s="121">
        <f t="shared" si="6"/>
        <v>-0.20227625452664255</v>
      </c>
      <c r="M60" s="120">
        <v>1342</v>
      </c>
      <c r="N60" s="121">
        <f t="shared" si="5"/>
        <v>-0.12970168612191957</v>
      </c>
    </row>
    <row r="61" spans="1:15" x14ac:dyDescent="0.25">
      <c r="A61" s="1">
        <v>9</v>
      </c>
      <c r="B61" s="119" t="s">
        <v>90</v>
      </c>
      <c r="C61" s="120">
        <v>763</v>
      </c>
      <c r="D61" s="121">
        <v>-0.45186781609195403</v>
      </c>
      <c r="E61" s="120">
        <v>1604</v>
      </c>
      <c r="F61" s="121">
        <f t="shared" si="6"/>
        <v>1.1022280471821757</v>
      </c>
      <c r="G61" s="120">
        <v>1832</v>
      </c>
      <c r="H61" s="121">
        <f t="shared" si="6"/>
        <v>0.14214463840398994</v>
      </c>
      <c r="I61" s="120">
        <v>2450</v>
      </c>
      <c r="J61" s="121">
        <f t="shared" si="6"/>
        <v>0.3373362445414847</v>
      </c>
      <c r="K61" s="120">
        <v>2346</v>
      </c>
      <c r="L61" s="121">
        <f t="shared" si="6"/>
        <v>-4.2448979591836689E-2</v>
      </c>
      <c r="M61" s="120">
        <v>2156</v>
      </c>
      <c r="N61" s="121">
        <f t="shared" si="5"/>
        <v>-8.0988917306052843E-2</v>
      </c>
    </row>
    <row r="62" spans="1:15" x14ac:dyDescent="0.25">
      <c r="A62" s="1">
        <v>10</v>
      </c>
      <c r="B62" s="119" t="s">
        <v>92</v>
      </c>
      <c r="C62" s="120">
        <v>792</v>
      </c>
      <c r="D62" s="121">
        <v>-0.46232179226069248</v>
      </c>
      <c r="E62" s="120">
        <v>930</v>
      </c>
      <c r="F62" s="121">
        <f t="shared" si="6"/>
        <v>0.17424242424242431</v>
      </c>
      <c r="G62" s="120">
        <v>1484</v>
      </c>
      <c r="H62" s="121">
        <f t="shared" si="6"/>
        <v>0.5956989247311828</v>
      </c>
      <c r="I62" s="120">
        <v>2164</v>
      </c>
      <c r="J62" s="121">
        <f t="shared" si="6"/>
        <v>0.4582210242587601</v>
      </c>
      <c r="K62" s="120">
        <v>2197</v>
      </c>
      <c r="L62" s="121">
        <f t="shared" si="6"/>
        <v>1.5249537892791043E-2</v>
      </c>
      <c r="M62" s="120">
        <v>2204</v>
      </c>
      <c r="N62" s="121">
        <f t="shared" si="5"/>
        <v>3.1861629494764898E-3</v>
      </c>
    </row>
    <row r="63" spans="1:15" x14ac:dyDescent="0.25">
      <c r="A63" s="1">
        <v>11</v>
      </c>
      <c r="B63" s="119" t="s">
        <v>94</v>
      </c>
      <c r="C63" s="120">
        <v>488</v>
      </c>
      <c r="D63" s="121">
        <v>-0.72002294893861163</v>
      </c>
      <c r="E63" s="120">
        <v>1380</v>
      </c>
      <c r="F63" s="121">
        <f t="shared" si="6"/>
        <v>1.8278688524590163</v>
      </c>
      <c r="G63" s="120">
        <v>1596</v>
      </c>
      <c r="H63" s="121">
        <f t="shared" si="6"/>
        <v>0.15652173913043477</v>
      </c>
      <c r="I63" s="120">
        <v>1784</v>
      </c>
      <c r="J63" s="121">
        <f t="shared" si="6"/>
        <v>0.1177944862155389</v>
      </c>
      <c r="K63" s="120">
        <v>2044</v>
      </c>
      <c r="L63" s="121">
        <f t="shared" si="6"/>
        <v>0.14573991031390143</v>
      </c>
      <c r="M63" s="120">
        <v>1786</v>
      </c>
      <c r="N63" s="121">
        <f t="shared" si="5"/>
        <v>-0.1262230919765166</v>
      </c>
    </row>
    <row r="64" spans="1:15" x14ac:dyDescent="0.25">
      <c r="A64" s="1">
        <v>12</v>
      </c>
      <c r="B64" s="119" t="s">
        <v>96</v>
      </c>
      <c r="C64" s="120">
        <v>371</v>
      </c>
      <c r="D64" s="121">
        <v>-0.73537803138373747</v>
      </c>
      <c r="E64" s="120">
        <v>1477</v>
      </c>
      <c r="F64" s="121">
        <f t="shared" si="6"/>
        <v>2.9811320754716979</v>
      </c>
      <c r="G64" s="120">
        <v>1545</v>
      </c>
      <c r="H64" s="121">
        <f t="shared" si="6"/>
        <v>4.6039268788083954E-2</v>
      </c>
      <c r="I64" s="120">
        <v>1425</v>
      </c>
      <c r="J64" s="121">
        <f t="shared" si="6"/>
        <v>-7.7669902912621325E-2</v>
      </c>
      <c r="K64" s="120">
        <v>1752</v>
      </c>
      <c r="L64" s="121">
        <f t="shared" si="6"/>
        <v>0.22947368421052627</v>
      </c>
      <c r="M64" s="120">
        <v>1512</v>
      </c>
      <c r="N64" s="121">
        <f t="shared" si="5"/>
        <v>-0.13698630136986301</v>
      </c>
    </row>
    <row r="65" spans="1:15" ht="15.75" x14ac:dyDescent="0.25">
      <c r="B65" s="122" t="s">
        <v>33</v>
      </c>
      <c r="C65" s="123">
        <v>7339</v>
      </c>
      <c r="D65" s="124">
        <v>-0.59150617833685848</v>
      </c>
      <c r="E65" s="123">
        <v>10731</v>
      </c>
      <c r="F65" s="124">
        <f t="shared" si="6"/>
        <v>0.46218830903392827</v>
      </c>
      <c r="G65" s="123">
        <v>17520</v>
      </c>
      <c r="H65" s="124">
        <f t="shared" si="6"/>
        <v>0.63265306122448983</v>
      </c>
      <c r="I65" s="123">
        <v>25698</v>
      </c>
      <c r="J65" s="124">
        <f t="shared" si="6"/>
        <v>0.46678082191780823</v>
      </c>
      <c r="K65" s="123">
        <v>23944</v>
      </c>
      <c r="L65" s="124">
        <f t="shared" si="6"/>
        <v>-6.8254338859055186E-2</v>
      </c>
      <c r="M65" s="123">
        <v>21878</v>
      </c>
      <c r="N65" s="124">
        <v>-8.6284664216505158E-2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1851</v>
      </c>
      <c r="D75" s="121">
        <v>0.32025677603423675</v>
      </c>
      <c r="E75" s="120">
        <v>279</v>
      </c>
      <c r="F75" s="121">
        <f>IFERROR(E75/C75-1,"-")</f>
        <v>-0.84927066450567257</v>
      </c>
      <c r="G75" s="120">
        <v>734</v>
      </c>
      <c r="H75" s="121">
        <f>IFERROR(G75/E75-1,"-")</f>
        <v>1.6308243727598568</v>
      </c>
      <c r="I75" s="120">
        <v>1485</v>
      </c>
      <c r="J75" s="121">
        <f>IFERROR(I75/G75-1,"-")</f>
        <v>1.0231607629427795</v>
      </c>
      <c r="K75" s="120">
        <v>732</v>
      </c>
      <c r="L75" s="121">
        <f>IFERROR(K75/I75-1,"-")</f>
        <v>-0.50707070707070701</v>
      </c>
      <c r="M75" s="120">
        <v>900</v>
      </c>
      <c r="N75" s="121">
        <f t="shared" ref="N75:N86" si="7">IFERROR(M75/K75-1,"-")</f>
        <v>0.22950819672131151</v>
      </c>
    </row>
    <row r="76" spans="1:15" x14ac:dyDescent="0.25">
      <c r="A76" s="1">
        <v>2</v>
      </c>
      <c r="B76" s="119" t="s">
        <v>76</v>
      </c>
      <c r="C76" s="120">
        <v>1674</v>
      </c>
      <c r="D76" s="121">
        <v>0.16817864619679002</v>
      </c>
      <c r="E76" s="120">
        <v>461</v>
      </c>
      <c r="F76" s="121">
        <f t="shared" ref="F76:L87" si="8">IFERROR(E76/C76-1,"-")</f>
        <v>-0.7246117084826762</v>
      </c>
      <c r="G76" s="120">
        <v>1122</v>
      </c>
      <c r="H76" s="121">
        <f t="shared" si="8"/>
        <v>1.4338394793926246</v>
      </c>
      <c r="I76" s="120">
        <v>489</v>
      </c>
      <c r="J76" s="121">
        <f t="shared" si="8"/>
        <v>-0.56417112299465244</v>
      </c>
      <c r="K76" s="120">
        <v>315</v>
      </c>
      <c r="L76" s="121">
        <f t="shared" si="8"/>
        <v>-0.35582822085889576</v>
      </c>
      <c r="M76" s="120">
        <v>389</v>
      </c>
      <c r="N76" s="121">
        <f t="shared" si="7"/>
        <v>0.23492063492063497</v>
      </c>
    </row>
    <row r="77" spans="1:15" x14ac:dyDescent="0.25">
      <c r="A77" s="1">
        <v>3</v>
      </c>
      <c r="B77" s="119" t="s">
        <v>78</v>
      </c>
      <c r="C77" s="120">
        <v>714</v>
      </c>
      <c r="D77" s="121">
        <v>-0.48927038626609443</v>
      </c>
      <c r="E77" s="120">
        <v>868</v>
      </c>
      <c r="F77" s="121">
        <f t="shared" si="8"/>
        <v>0.21568627450980382</v>
      </c>
      <c r="G77" s="120">
        <v>1378</v>
      </c>
      <c r="H77" s="121">
        <f t="shared" si="8"/>
        <v>0.5875576036866359</v>
      </c>
      <c r="I77" s="120">
        <v>627</v>
      </c>
      <c r="J77" s="121">
        <f t="shared" si="8"/>
        <v>-0.54499274310595069</v>
      </c>
      <c r="K77" s="120">
        <v>749</v>
      </c>
      <c r="L77" s="121">
        <f t="shared" si="8"/>
        <v>0.19457735247208929</v>
      </c>
      <c r="M77" s="120">
        <v>836</v>
      </c>
      <c r="N77" s="121">
        <f t="shared" si="7"/>
        <v>0.11615487316421902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500</v>
      </c>
      <c r="F78" s="121" t="str">
        <f t="shared" si="8"/>
        <v>-</v>
      </c>
      <c r="G78" s="120">
        <v>1381</v>
      </c>
      <c r="H78" s="121">
        <f t="shared" si="8"/>
        <v>1.762</v>
      </c>
      <c r="I78" s="120">
        <v>1179</v>
      </c>
      <c r="J78" s="121">
        <f t="shared" si="8"/>
        <v>-0.14627081824764665</v>
      </c>
      <c r="K78" s="120">
        <v>719</v>
      </c>
      <c r="L78" s="121">
        <f t="shared" si="8"/>
        <v>-0.39016115351993219</v>
      </c>
      <c r="M78" s="120">
        <v>830</v>
      </c>
      <c r="N78" s="121">
        <f t="shared" si="7"/>
        <v>0.15438108484005553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1045</v>
      </c>
      <c r="F79" s="121" t="str">
        <f t="shared" si="8"/>
        <v>-</v>
      </c>
      <c r="G79" s="120">
        <v>1034</v>
      </c>
      <c r="H79" s="121">
        <f t="shared" si="8"/>
        <v>-1.0526315789473717E-2</v>
      </c>
      <c r="I79" s="120">
        <v>1357</v>
      </c>
      <c r="J79" s="121">
        <f t="shared" si="8"/>
        <v>0.3123791102514506</v>
      </c>
      <c r="K79" s="120">
        <v>1433</v>
      </c>
      <c r="L79" s="121">
        <f t="shared" si="8"/>
        <v>5.6005895357406077E-2</v>
      </c>
      <c r="M79" s="120">
        <v>1417</v>
      </c>
      <c r="N79" s="121">
        <f t="shared" si="7"/>
        <v>-1.1165387299371998E-2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1100</v>
      </c>
      <c r="F80" s="121" t="str">
        <f t="shared" si="8"/>
        <v>-</v>
      </c>
      <c r="G80" s="120">
        <v>1851</v>
      </c>
      <c r="H80" s="121">
        <f t="shared" si="8"/>
        <v>0.68272727272727263</v>
      </c>
      <c r="I80" s="120">
        <v>818</v>
      </c>
      <c r="J80" s="121">
        <f t="shared" si="8"/>
        <v>-0.55807671528903291</v>
      </c>
      <c r="K80" s="120">
        <v>716</v>
      </c>
      <c r="L80" s="121">
        <f t="shared" si="8"/>
        <v>-0.12469437652811732</v>
      </c>
      <c r="M80" s="120">
        <v>1022</v>
      </c>
      <c r="N80" s="121">
        <f t="shared" si="7"/>
        <v>0.42737430167597767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630</v>
      </c>
      <c r="F81" s="121" t="str">
        <f t="shared" si="8"/>
        <v>-</v>
      </c>
      <c r="G81" s="120">
        <v>1707</v>
      </c>
      <c r="H81" s="121">
        <f t="shared" si="8"/>
        <v>1.7095238095238097</v>
      </c>
      <c r="I81" s="120">
        <v>1209</v>
      </c>
      <c r="J81" s="121">
        <f t="shared" si="8"/>
        <v>-0.29173989455184535</v>
      </c>
      <c r="K81" s="120">
        <v>1616</v>
      </c>
      <c r="L81" s="121">
        <f t="shared" si="8"/>
        <v>0.33664185277088499</v>
      </c>
      <c r="M81" s="120">
        <v>818</v>
      </c>
      <c r="N81" s="121">
        <f t="shared" si="7"/>
        <v>-0.49381188118811881</v>
      </c>
    </row>
    <row r="82" spans="1:15" x14ac:dyDescent="0.25">
      <c r="A82" s="1">
        <v>8</v>
      </c>
      <c r="B82" s="119" t="s">
        <v>88</v>
      </c>
      <c r="C82" s="120">
        <v>1012</v>
      </c>
      <c r="D82" s="121">
        <v>-0.39146121467227901</v>
      </c>
      <c r="E82" s="120">
        <v>631</v>
      </c>
      <c r="F82" s="121">
        <f t="shared" si="8"/>
        <v>-0.37648221343873522</v>
      </c>
      <c r="G82" s="120">
        <v>1007</v>
      </c>
      <c r="H82" s="121">
        <f t="shared" si="8"/>
        <v>0.59587955625990485</v>
      </c>
      <c r="I82" s="120">
        <v>1439</v>
      </c>
      <c r="J82" s="121">
        <f t="shared" si="8"/>
        <v>0.42899702085402192</v>
      </c>
      <c r="K82" s="120">
        <v>176</v>
      </c>
      <c r="L82" s="121">
        <f t="shared" si="8"/>
        <v>-0.87769284225156363</v>
      </c>
      <c r="M82" s="120">
        <v>1606</v>
      </c>
      <c r="N82" s="121">
        <f t="shared" si="7"/>
        <v>8.125</v>
      </c>
    </row>
    <row r="83" spans="1:15" x14ac:dyDescent="0.25">
      <c r="A83" s="1">
        <v>9</v>
      </c>
      <c r="B83" s="119" t="s">
        <v>90</v>
      </c>
      <c r="C83" s="120">
        <v>679</v>
      </c>
      <c r="D83" s="121">
        <v>-0.52014134275618373</v>
      </c>
      <c r="E83" s="120">
        <v>1500</v>
      </c>
      <c r="F83" s="121">
        <f t="shared" si="8"/>
        <v>1.2091310751104567</v>
      </c>
      <c r="G83" s="120">
        <v>1677</v>
      </c>
      <c r="H83" s="121">
        <f t="shared" si="8"/>
        <v>0.1180000000000001</v>
      </c>
      <c r="I83" s="120">
        <v>932</v>
      </c>
      <c r="J83" s="121">
        <f t="shared" si="8"/>
        <v>-0.44424567680381633</v>
      </c>
      <c r="K83" s="120">
        <v>1746</v>
      </c>
      <c r="L83" s="121">
        <f t="shared" si="8"/>
        <v>0.87339055793991416</v>
      </c>
      <c r="M83" s="120">
        <v>1071</v>
      </c>
      <c r="N83" s="121">
        <f t="shared" si="7"/>
        <v>-0.38659793814432986</v>
      </c>
    </row>
    <row r="84" spans="1:15" x14ac:dyDescent="0.25">
      <c r="A84" s="1">
        <v>10</v>
      </c>
      <c r="B84" s="119" t="s">
        <v>92</v>
      </c>
      <c r="C84" s="120">
        <v>559</v>
      </c>
      <c r="D84" s="121">
        <v>-0.66466706658668273</v>
      </c>
      <c r="E84" s="120">
        <v>1197</v>
      </c>
      <c r="F84" s="121">
        <f t="shared" si="8"/>
        <v>1.1413237924865833</v>
      </c>
      <c r="G84" s="120">
        <v>1024</v>
      </c>
      <c r="H84" s="121">
        <f t="shared" si="8"/>
        <v>-0.14452798663324984</v>
      </c>
      <c r="I84" s="120">
        <v>661</v>
      </c>
      <c r="J84" s="121">
        <f t="shared" si="8"/>
        <v>-0.3544921875</v>
      </c>
      <c r="K84" s="120">
        <v>965</v>
      </c>
      <c r="L84" s="121">
        <f t="shared" si="8"/>
        <v>0.45990922844175497</v>
      </c>
      <c r="M84" s="120">
        <v>2021</v>
      </c>
      <c r="N84" s="121">
        <f t="shared" si="7"/>
        <v>1.0943005181347152</v>
      </c>
    </row>
    <row r="85" spans="1:15" x14ac:dyDescent="0.25">
      <c r="A85" s="1">
        <v>11</v>
      </c>
      <c r="B85" s="119" t="s">
        <v>94</v>
      </c>
      <c r="C85" s="120">
        <v>768</v>
      </c>
      <c r="D85" s="121">
        <v>-0.61599999999999999</v>
      </c>
      <c r="E85" s="120">
        <v>1314</v>
      </c>
      <c r="F85" s="121">
        <f t="shared" si="8"/>
        <v>0.7109375</v>
      </c>
      <c r="G85" s="120">
        <v>1560</v>
      </c>
      <c r="H85" s="121">
        <f t="shared" si="8"/>
        <v>0.18721461187214605</v>
      </c>
      <c r="I85" s="120">
        <v>671</v>
      </c>
      <c r="J85" s="121">
        <f t="shared" si="8"/>
        <v>-0.56987179487179485</v>
      </c>
      <c r="K85" s="120">
        <v>1240</v>
      </c>
      <c r="L85" s="121">
        <f t="shared" si="8"/>
        <v>0.84798807749627425</v>
      </c>
      <c r="M85" s="120">
        <v>992</v>
      </c>
      <c r="N85" s="121">
        <f t="shared" si="7"/>
        <v>-0.19999999999999996</v>
      </c>
    </row>
    <row r="86" spans="1:15" x14ac:dyDescent="0.25">
      <c r="A86" s="1">
        <v>12</v>
      </c>
      <c r="B86" s="119" t="s">
        <v>96</v>
      </c>
      <c r="C86" s="120">
        <v>768</v>
      </c>
      <c r="D86" s="121">
        <v>-0.70186335403726707</v>
      </c>
      <c r="E86" s="120">
        <v>1476</v>
      </c>
      <c r="F86" s="121">
        <f t="shared" si="8"/>
        <v>0.921875</v>
      </c>
      <c r="G86" s="120">
        <v>1814</v>
      </c>
      <c r="H86" s="121">
        <f t="shared" si="8"/>
        <v>0.22899728997289981</v>
      </c>
      <c r="I86" s="120">
        <v>1157</v>
      </c>
      <c r="J86" s="121">
        <f t="shared" si="8"/>
        <v>-0.36218302094818078</v>
      </c>
      <c r="K86" s="120">
        <v>1470</v>
      </c>
      <c r="L86" s="121">
        <f t="shared" si="8"/>
        <v>0.27052722558340525</v>
      </c>
      <c r="M86" s="120">
        <v>1785</v>
      </c>
      <c r="N86" s="121">
        <f t="shared" si="7"/>
        <v>0.21428571428571419</v>
      </c>
    </row>
    <row r="87" spans="1:15" ht="15.75" x14ac:dyDescent="0.25">
      <c r="B87" s="122" t="s">
        <v>33</v>
      </c>
      <c r="C87" s="123">
        <v>8684</v>
      </c>
      <c r="D87" s="124">
        <v>-0.54659844410797265</v>
      </c>
      <c r="E87" s="123">
        <v>11001</v>
      </c>
      <c r="F87" s="124">
        <f t="shared" si="8"/>
        <v>0.26681252878857675</v>
      </c>
      <c r="G87" s="123">
        <v>16289</v>
      </c>
      <c r="H87" s="124">
        <f t="shared" si="8"/>
        <v>0.48068357422052532</v>
      </c>
      <c r="I87" s="123">
        <v>12024</v>
      </c>
      <c r="J87" s="124">
        <f t="shared" si="8"/>
        <v>-0.261833138928111</v>
      </c>
      <c r="K87" s="123">
        <v>11877</v>
      </c>
      <c r="L87" s="124">
        <f t="shared" si="8"/>
        <v>-1.2225548902195627E-2</v>
      </c>
      <c r="M87" s="123">
        <v>13687</v>
      </c>
      <c r="N87" s="124">
        <v>0.15239538604024583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2138</v>
      </c>
      <c r="D97" s="121">
        <v>6.3152660367976177E-2</v>
      </c>
      <c r="E97" s="120">
        <v>564</v>
      </c>
      <c r="F97" s="121">
        <f t="shared" ref="F97:L109" si="9">IFERROR(E97/C97-1,"-")</f>
        <v>-0.7362020579981291</v>
      </c>
      <c r="G97" s="120">
        <v>1754</v>
      </c>
      <c r="H97" s="121">
        <f t="shared" si="9"/>
        <v>2.1099290780141846</v>
      </c>
      <c r="I97" s="120">
        <v>2348</v>
      </c>
      <c r="J97" s="121">
        <f t="shared" si="9"/>
        <v>0.33865450399087793</v>
      </c>
      <c r="K97" s="120">
        <v>3040</v>
      </c>
      <c r="L97" s="121">
        <f t="shared" si="9"/>
        <v>0.29471890971039172</v>
      </c>
      <c r="M97" s="120">
        <v>2659</v>
      </c>
      <c r="N97" s="121">
        <f t="shared" ref="N97:N108" si="10">IFERROR(M97/K97-1,"-")</f>
        <v>-0.12532894736842104</v>
      </c>
    </row>
    <row r="98" spans="2:14" x14ac:dyDescent="0.25">
      <c r="B98" s="119" t="s">
        <v>76</v>
      </c>
      <c r="C98" s="120">
        <v>2298</v>
      </c>
      <c r="D98" s="121">
        <v>0.12979351032448383</v>
      </c>
      <c r="E98" s="120">
        <v>586</v>
      </c>
      <c r="F98" s="121">
        <f t="shared" si="9"/>
        <v>-0.74499564838990429</v>
      </c>
      <c r="G98" s="120">
        <v>1924</v>
      </c>
      <c r="H98" s="121">
        <f t="shared" si="9"/>
        <v>2.2832764505119454</v>
      </c>
      <c r="I98" s="120">
        <v>2169</v>
      </c>
      <c r="J98" s="121">
        <f t="shared" si="9"/>
        <v>0.12733887733887728</v>
      </c>
      <c r="K98" s="120">
        <v>2636</v>
      </c>
      <c r="L98" s="121">
        <f t="shared" si="9"/>
        <v>0.2153065928999538</v>
      </c>
      <c r="M98" s="120">
        <v>2434</v>
      </c>
      <c r="N98" s="121">
        <f t="shared" si="10"/>
        <v>-7.6631259484066794E-2</v>
      </c>
    </row>
    <row r="99" spans="2:14" x14ac:dyDescent="0.25">
      <c r="B99" s="119" t="s">
        <v>78</v>
      </c>
      <c r="C99" s="120">
        <v>864</v>
      </c>
      <c r="D99" s="121">
        <v>-0.60239300506212612</v>
      </c>
      <c r="E99" s="120">
        <v>920</v>
      </c>
      <c r="F99" s="121">
        <f t="shared" si="9"/>
        <v>6.4814814814814881E-2</v>
      </c>
      <c r="G99" s="120">
        <v>2063</v>
      </c>
      <c r="H99" s="121">
        <f t="shared" si="9"/>
        <v>1.2423913043478261</v>
      </c>
      <c r="I99" s="120">
        <v>2238</v>
      </c>
      <c r="J99" s="121">
        <f t="shared" si="9"/>
        <v>8.4827920504120247E-2</v>
      </c>
      <c r="K99" s="120">
        <v>2536</v>
      </c>
      <c r="L99" s="121">
        <f t="shared" si="9"/>
        <v>0.13315460232350307</v>
      </c>
      <c r="M99" s="120">
        <v>2579</v>
      </c>
      <c r="N99" s="121">
        <f t="shared" si="10"/>
        <v>1.6955835962145116E-2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807</v>
      </c>
      <c r="F100" s="121" t="str">
        <f t="shared" si="9"/>
        <v>-</v>
      </c>
      <c r="G100" s="120">
        <v>1446</v>
      </c>
      <c r="H100" s="121">
        <f t="shared" si="9"/>
        <v>0.79182156133828996</v>
      </c>
      <c r="I100" s="120">
        <v>1649</v>
      </c>
      <c r="J100" s="121">
        <f t="shared" si="9"/>
        <v>0.14038727524204697</v>
      </c>
      <c r="K100" s="120">
        <v>1778</v>
      </c>
      <c r="L100" s="121">
        <f t="shared" si="9"/>
        <v>7.8229229836264347E-2</v>
      </c>
      <c r="M100" s="120">
        <v>1473</v>
      </c>
      <c r="N100" s="121">
        <f t="shared" si="10"/>
        <v>-0.17154105736782899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928</v>
      </c>
      <c r="F101" s="121" t="str">
        <f t="shared" si="9"/>
        <v>-</v>
      </c>
      <c r="G101" s="120">
        <v>1161</v>
      </c>
      <c r="H101" s="121">
        <f t="shared" si="9"/>
        <v>0.25107758620689657</v>
      </c>
      <c r="I101" s="120">
        <v>1462</v>
      </c>
      <c r="J101" s="121">
        <f t="shared" si="9"/>
        <v>0.2592592592592593</v>
      </c>
      <c r="K101" s="120">
        <v>1356</v>
      </c>
      <c r="L101" s="121">
        <f t="shared" si="9"/>
        <v>-7.2503419972640204E-2</v>
      </c>
      <c r="M101" s="120">
        <v>1481</v>
      </c>
      <c r="N101" s="121">
        <f t="shared" si="10"/>
        <v>9.2182890855457167E-2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579</v>
      </c>
      <c r="F102" s="121" t="str">
        <f t="shared" si="9"/>
        <v>-</v>
      </c>
      <c r="G102" s="120">
        <v>940</v>
      </c>
      <c r="H102" s="121">
        <f t="shared" si="9"/>
        <v>0.62348877374784117</v>
      </c>
      <c r="I102" s="120">
        <v>897</v>
      </c>
      <c r="J102" s="121">
        <f t="shared" si="9"/>
        <v>-4.5744680851063868E-2</v>
      </c>
      <c r="K102" s="120">
        <v>956</v>
      </c>
      <c r="L102" s="121">
        <f t="shared" si="9"/>
        <v>6.5774804905239792E-2</v>
      </c>
      <c r="M102" s="120">
        <v>1002</v>
      </c>
      <c r="N102" s="121">
        <f t="shared" si="10"/>
        <v>4.8117154811715412E-2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804</v>
      </c>
      <c r="F103" s="121" t="str">
        <f t="shared" si="9"/>
        <v>-</v>
      </c>
      <c r="G103" s="120">
        <v>975</v>
      </c>
      <c r="H103" s="121">
        <f t="shared" si="9"/>
        <v>0.21268656716417911</v>
      </c>
      <c r="I103" s="120">
        <v>1154</v>
      </c>
      <c r="J103" s="121">
        <f t="shared" si="9"/>
        <v>0.18358974358974356</v>
      </c>
      <c r="K103" s="120">
        <v>1146</v>
      </c>
      <c r="L103" s="121">
        <f t="shared" si="9"/>
        <v>-6.9324090121317683E-3</v>
      </c>
      <c r="M103" s="120">
        <v>1191</v>
      </c>
      <c r="N103" s="121">
        <f t="shared" si="10"/>
        <v>3.9267015706806241E-2</v>
      </c>
    </row>
    <row r="104" spans="2:14" x14ac:dyDescent="0.25">
      <c r="B104" s="119" t="s">
        <v>88</v>
      </c>
      <c r="C104" s="120">
        <v>642</v>
      </c>
      <c r="D104" s="121">
        <v>-0.44076655052264813</v>
      </c>
      <c r="E104" s="120">
        <v>1117</v>
      </c>
      <c r="F104" s="121">
        <f t="shared" si="9"/>
        <v>0.7398753894080996</v>
      </c>
      <c r="G104" s="120">
        <v>1338</v>
      </c>
      <c r="H104" s="121">
        <f t="shared" si="9"/>
        <v>0.19785138764547905</v>
      </c>
      <c r="I104" s="120">
        <v>1273</v>
      </c>
      <c r="J104" s="121">
        <f t="shared" si="9"/>
        <v>-4.8579970104633774E-2</v>
      </c>
      <c r="K104" s="120">
        <v>1181</v>
      </c>
      <c r="L104" s="121">
        <f t="shared" si="9"/>
        <v>-7.2270227808326815E-2</v>
      </c>
      <c r="M104" s="120">
        <v>1169</v>
      </c>
      <c r="N104" s="121">
        <f t="shared" si="10"/>
        <v>-1.0160880609652811E-2</v>
      </c>
    </row>
    <row r="105" spans="2:14" x14ac:dyDescent="0.25">
      <c r="B105" s="119" t="s">
        <v>90</v>
      </c>
      <c r="C105" s="120">
        <v>322</v>
      </c>
      <c r="D105" s="121">
        <v>-0.6867704280155642</v>
      </c>
      <c r="E105" s="120">
        <v>810</v>
      </c>
      <c r="F105" s="121">
        <f t="shared" si="9"/>
        <v>1.5155279503105592</v>
      </c>
      <c r="G105" s="120">
        <v>1069</v>
      </c>
      <c r="H105" s="121">
        <f t="shared" si="9"/>
        <v>0.31975308641975309</v>
      </c>
      <c r="I105" s="120">
        <v>1139</v>
      </c>
      <c r="J105" s="121">
        <f t="shared" si="9"/>
        <v>6.5481758652946587E-2</v>
      </c>
      <c r="K105" s="120">
        <v>995</v>
      </c>
      <c r="L105" s="121">
        <f t="shared" si="9"/>
        <v>-0.12642669007901663</v>
      </c>
      <c r="M105" s="120">
        <v>1160</v>
      </c>
      <c r="N105" s="121">
        <f t="shared" si="10"/>
        <v>0.16582914572864316</v>
      </c>
    </row>
    <row r="106" spans="2:14" x14ac:dyDescent="0.25">
      <c r="B106" s="119" t="s">
        <v>92</v>
      </c>
      <c r="C106" s="120">
        <v>413</v>
      </c>
      <c r="D106" s="121">
        <v>-0.73129472999349376</v>
      </c>
      <c r="E106" s="120">
        <v>1253</v>
      </c>
      <c r="F106" s="121">
        <f t="shared" si="9"/>
        <v>2.0338983050847457</v>
      </c>
      <c r="G106" s="120">
        <v>1517</v>
      </c>
      <c r="H106" s="121">
        <f t="shared" si="9"/>
        <v>0.21069433359936163</v>
      </c>
      <c r="I106" s="120">
        <v>1594</v>
      </c>
      <c r="J106" s="121">
        <f t="shared" si="9"/>
        <v>5.0758075148318982E-2</v>
      </c>
      <c r="K106" s="120">
        <v>1757</v>
      </c>
      <c r="L106" s="121">
        <f t="shared" si="9"/>
        <v>0.10225846925972393</v>
      </c>
      <c r="M106" s="120">
        <v>1765</v>
      </c>
      <c r="N106" s="121">
        <f t="shared" si="10"/>
        <v>4.5532157085941272E-3</v>
      </c>
    </row>
    <row r="107" spans="2:14" x14ac:dyDescent="0.25">
      <c r="B107" s="119" t="s">
        <v>94</v>
      </c>
      <c r="C107" s="120">
        <v>507</v>
      </c>
      <c r="D107" s="121">
        <v>-0.77733860342555994</v>
      </c>
      <c r="E107" s="120">
        <v>1754</v>
      </c>
      <c r="F107" s="121">
        <f t="shared" si="9"/>
        <v>2.4595660749506902</v>
      </c>
      <c r="G107" s="120">
        <v>1682</v>
      </c>
      <c r="H107" s="121">
        <f t="shared" si="9"/>
        <v>-4.1049030786773133E-2</v>
      </c>
      <c r="I107" s="120">
        <v>2509</v>
      </c>
      <c r="J107" s="121">
        <f t="shared" si="9"/>
        <v>0.49167657550535071</v>
      </c>
      <c r="K107" s="120">
        <v>2180</v>
      </c>
      <c r="L107" s="121">
        <f t="shared" si="9"/>
        <v>-0.13112793941809486</v>
      </c>
      <c r="M107" s="120">
        <v>2183</v>
      </c>
      <c r="N107" s="121">
        <f t="shared" si="10"/>
        <v>1.3761467889907841E-3</v>
      </c>
    </row>
    <row r="108" spans="2:14" x14ac:dyDescent="0.25">
      <c r="B108" s="119" t="s">
        <v>96</v>
      </c>
      <c r="C108" s="120">
        <v>655</v>
      </c>
      <c r="D108" s="121">
        <v>-0.63387367244270543</v>
      </c>
      <c r="E108" s="120">
        <v>1590</v>
      </c>
      <c r="F108" s="121">
        <f t="shared" si="9"/>
        <v>1.4274809160305342</v>
      </c>
      <c r="G108" s="120">
        <v>1807</v>
      </c>
      <c r="H108" s="121">
        <f t="shared" si="9"/>
        <v>0.13647798742138373</v>
      </c>
      <c r="I108" s="120">
        <v>2003</v>
      </c>
      <c r="J108" s="121">
        <f t="shared" si="9"/>
        <v>0.10846707249584941</v>
      </c>
      <c r="K108" s="120">
        <v>2006</v>
      </c>
      <c r="L108" s="121">
        <f t="shared" si="9"/>
        <v>1.4977533699451762E-3</v>
      </c>
      <c r="M108" s="120">
        <v>1924</v>
      </c>
      <c r="N108" s="121">
        <f t="shared" si="10"/>
        <v>-4.0877367896311023E-2</v>
      </c>
    </row>
    <row r="109" spans="2:14" ht="15.75" x14ac:dyDescent="0.25">
      <c r="B109" s="122" t="s">
        <v>33</v>
      </c>
      <c r="C109" s="123">
        <v>8198</v>
      </c>
      <c r="D109" s="124">
        <v>-0.56319266837169657</v>
      </c>
      <c r="E109" s="123">
        <v>11712</v>
      </c>
      <c r="F109" s="124">
        <f t="shared" si="9"/>
        <v>0.42864113198341069</v>
      </c>
      <c r="G109" s="123">
        <v>17676</v>
      </c>
      <c r="H109" s="124">
        <f t="shared" si="9"/>
        <v>0.50922131147540983</v>
      </c>
      <c r="I109" s="123">
        <v>20435</v>
      </c>
      <c r="J109" s="124">
        <f t="shared" si="9"/>
        <v>0.15608735007920349</v>
      </c>
      <c r="K109" s="123">
        <v>21567</v>
      </c>
      <c r="L109" s="124">
        <f t="shared" si="9"/>
        <v>5.539515537068751E-2</v>
      </c>
      <c r="M109" s="123">
        <v>21020</v>
      </c>
      <c r="N109" s="124">
        <v>-2.5362822831177301E-2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357</v>
      </c>
      <c r="D119" s="121">
        <v>6.25E-2</v>
      </c>
      <c r="E119" s="120">
        <v>24</v>
      </c>
      <c r="F119" s="121">
        <f t="shared" ref="F119:L131" si="11">IFERROR(E119/C119-1,"-")</f>
        <v>-0.9327731092436975</v>
      </c>
      <c r="G119" s="120">
        <v>277</v>
      </c>
      <c r="H119" s="121">
        <f t="shared" si="11"/>
        <v>10.541666666666666</v>
      </c>
      <c r="I119" s="120">
        <v>378</v>
      </c>
      <c r="J119" s="121">
        <f t="shared" si="11"/>
        <v>0.36462093862815892</v>
      </c>
      <c r="K119" s="120">
        <v>447</v>
      </c>
      <c r="L119" s="121">
        <f t="shared" si="11"/>
        <v>0.18253968253968256</v>
      </c>
      <c r="M119" s="120">
        <v>393</v>
      </c>
      <c r="N119" s="121">
        <f t="shared" ref="N119:N130" si="12">IFERROR(M119/K119-1,"-")</f>
        <v>-0.12080536912751683</v>
      </c>
    </row>
    <row r="120" spans="1:15" x14ac:dyDescent="0.25">
      <c r="B120" s="119" t="s">
        <v>76</v>
      </c>
      <c r="C120" s="120">
        <v>525</v>
      </c>
      <c r="D120" s="121">
        <v>0.37434554973821998</v>
      </c>
      <c r="E120" s="120">
        <v>25</v>
      </c>
      <c r="F120" s="121">
        <f t="shared" si="11"/>
        <v>-0.95238095238095233</v>
      </c>
      <c r="G120" s="120">
        <v>330</v>
      </c>
      <c r="H120" s="121">
        <f t="shared" si="11"/>
        <v>12.2</v>
      </c>
      <c r="I120" s="120">
        <v>411</v>
      </c>
      <c r="J120" s="121">
        <f t="shared" si="11"/>
        <v>0.24545454545454537</v>
      </c>
      <c r="K120" s="120">
        <v>472</v>
      </c>
      <c r="L120" s="121">
        <f t="shared" si="11"/>
        <v>0.14841849148418484</v>
      </c>
      <c r="M120" s="120">
        <v>478</v>
      </c>
      <c r="N120" s="121">
        <f t="shared" si="12"/>
        <v>1.2711864406779627E-2</v>
      </c>
    </row>
    <row r="121" spans="1:15" x14ac:dyDescent="0.25">
      <c r="B121" s="119" t="s">
        <v>78</v>
      </c>
      <c r="C121" s="120">
        <v>112</v>
      </c>
      <c r="D121" s="121">
        <v>-0.6216216216216216</v>
      </c>
      <c r="E121" s="120">
        <v>35</v>
      </c>
      <c r="F121" s="121">
        <f t="shared" si="11"/>
        <v>-0.6875</v>
      </c>
      <c r="G121" s="120">
        <v>308</v>
      </c>
      <c r="H121" s="121">
        <f t="shared" si="11"/>
        <v>7.8000000000000007</v>
      </c>
      <c r="I121" s="120">
        <v>344</v>
      </c>
      <c r="J121" s="121">
        <f t="shared" si="11"/>
        <v>0.11688311688311681</v>
      </c>
      <c r="K121" s="120">
        <v>445</v>
      </c>
      <c r="L121" s="121">
        <f t="shared" si="11"/>
        <v>0.29360465116279078</v>
      </c>
      <c r="M121" s="120">
        <v>317</v>
      </c>
      <c r="N121" s="121">
        <f t="shared" si="12"/>
        <v>-0.28764044943820222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17</v>
      </c>
      <c r="F122" s="121" t="str">
        <f t="shared" si="11"/>
        <v>-</v>
      </c>
      <c r="G122" s="120">
        <v>129</v>
      </c>
      <c r="H122" s="121">
        <f t="shared" si="11"/>
        <v>6.5882352941176467</v>
      </c>
      <c r="I122" s="120">
        <v>155</v>
      </c>
      <c r="J122" s="121">
        <f t="shared" si="11"/>
        <v>0.20155038759689914</v>
      </c>
      <c r="K122" s="120">
        <v>248</v>
      </c>
      <c r="L122" s="121">
        <f t="shared" si="11"/>
        <v>0.60000000000000009</v>
      </c>
      <c r="M122" s="120">
        <v>127</v>
      </c>
      <c r="N122" s="121">
        <f t="shared" si="12"/>
        <v>-0.48790322580645162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19</v>
      </c>
      <c r="F123" s="121" t="str">
        <f t="shared" si="11"/>
        <v>-</v>
      </c>
      <c r="G123" s="120">
        <v>143</v>
      </c>
      <c r="H123" s="121">
        <f t="shared" si="11"/>
        <v>6.5263157894736841</v>
      </c>
      <c r="I123" s="120">
        <v>149</v>
      </c>
      <c r="J123" s="121">
        <f t="shared" si="11"/>
        <v>4.195804195804187E-2</v>
      </c>
      <c r="K123" s="120">
        <v>133</v>
      </c>
      <c r="L123" s="121">
        <f t="shared" si="11"/>
        <v>-0.10738255033557043</v>
      </c>
      <c r="M123" s="120">
        <v>124</v>
      </c>
      <c r="N123" s="121">
        <f t="shared" si="12"/>
        <v>-6.7669172932330879E-2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25</v>
      </c>
      <c r="F124" s="121" t="str">
        <f t="shared" si="11"/>
        <v>-</v>
      </c>
      <c r="G124" s="120">
        <v>120</v>
      </c>
      <c r="H124" s="121">
        <f t="shared" si="11"/>
        <v>3.8</v>
      </c>
      <c r="I124" s="120">
        <v>124</v>
      </c>
      <c r="J124" s="121">
        <f t="shared" si="11"/>
        <v>3.3333333333333437E-2</v>
      </c>
      <c r="K124" s="120">
        <v>100</v>
      </c>
      <c r="L124" s="121">
        <f t="shared" si="11"/>
        <v>-0.19354838709677424</v>
      </c>
      <c r="M124" s="120">
        <v>113</v>
      </c>
      <c r="N124" s="121">
        <f t="shared" si="12"/>
        <v>0.12999999999999989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49</v>
      </c>
      <c r="F125" s="121" t="str">
        <f t="shared" si="11"/>
        <v>-</v>
      </c>
      <c r="G125" s="120">
        <v>82</v>
      </c>
      <c r="H125" s="121">
        <f t="shared" si="11"/>
        <v>0.67346938775510212</v>
      </c>
      <c r="I125" s="120">
        <v>160</v>
      </c>
      <c r="J125" s="121">
        <f t="shared" si="11"/>
        <v>0.95121951219512191</v>
      </c>
      <c r="K125" s="120">
        <v>156</v>
      </c>
      <c r="L125" s="121">
        <f t="shared" si="11"/>
        <v>-2.5000000000000022E-2</v>
      </c>
      <c r="M125" s="120">
        <v>138</v>
      </c>
      <c r="N125" s="121">
        <f t="shared" si="12"/>
        <v>-0.11538461538461542</v>
      </c>
    </row>
    <row r="126" spans="1:15" x14ac:dyDescent="0.25">
      <c r="B126" s="119" t="s">
        <v>88</v>
      </c>
      <c r="C126" s="120">
        <v>24</v>
      </c>
      <c r="D126" s="121">
        <v>-0.72093023255813948</v>
      </c>
      <c r="E126" s="120">
        <v>79</v>
      </c>
      <c r="F126" s="121">
        <f t="shared" si="11"/>
        <v>2.2916666666666665</v>
      </c>
      <c r="G126" s="120">
        <v>109</v>
      </c>
      <c r="H126" s="121">
        <f t="shared" si="11"/>
        <v>0.379746835443038</v>
      </c>
      <c r="I126" s="120">
        <v>153</v>
      </c>
      <c r="J126" s="121">
        <f t="shared" si="11"/>
        <v>0.40366972477064222</v>
      </c>
      <c r="K126" s="120">
        <v>122</v>
      </c>
      <c r="L126" s="121">
        <f t="shared" si="11"/>
        <v>-0.20261437908496727</v>
      </c>
      <c r="M126" s="120">
        <v>77</v>
      </c>
      <c r="N126" s="121">
        <f t="shared" si="12"/>
        <v>-0.36885245901639341</v>
      </c>
    </row>
    <row r="127" spans="1:15" x14ac:dyDescent="0.25">
      <c r="B127" s="119" t="s">
        <v>90</v>
      </c>
      <c r="C127" s="120">
        <v>24</v>
      </c>
      <c r="D127" s="121">
        <v>-0.82978723404255317</v>
      </c>
      <c r="E127" s="120">
        <v>73</v>
      </c>
      <c r="F127" s="121">
        <f t="shared" si="11"/>
        <v>2.0416666666666665</v>
      </c>
      <c r="G127" s="120">
        <v>163</v>
      </c>
      <c r="H127" s="121">
        <f t="shared" si="11"/>
        <v>1.2328767123287672</v>
      </c>
      <c r="I127" s="120">
        <v>144</v>
      </c>
      <c r="J127" s="121">
        <f t="shared" si="11"/>
        <v>-0.1165644171779141</v>
      </c>
      <c r="K127" s="120">
        <v>123</v>
      </c>
      <c r="L127" s="121">
        <f t="shared" si="11"/>
        <v>-0.14583333333333337</v>
      </c>
      <c r="M127" s="120">
        <v>111</v>
      </c>
      <c r="N127" s="121">
        <f t="shared" si="12"/>
        <v>-9.7560975609756073E-2</v>
      </c>
    </row>
    <row r="128" spans="1:15" x14ac:dyDescent="0.25">
      <c r="A128" s="125"/>
      <c r="B128" s="119" t="s">
        <v>92</v>
      </c>
      <c r="C128" s="120">
        <v>50</v>
      </c>
      <c r="D128" s="121">
        <v>-0.65034965034965042</v>
      </c>
      <c r="E128" s="120">
        <v>163</v>
      </c>
      <c r="F128" s="121">
        <f t="shared" si="11"/>
        <v>2.2599999999999998</v>
      </c>
      <c r="G128" s="120">
        <v>175</v>
      </c>
      <c r="H128" s="121">
        <f t="shared" si="11"/>
        <v>7.361963190184051E-2</v>
      </c>
      <c r="I128" s="120">
        <v>180</v>
      </c>
      <c r="J128" s="121">
        <f t="shared" si="11"/>
        <v>2.857142857142847E-2</v>
      </c>
      <c r="K128" s="120">
        <v>204</v>
      </c>
      <c r="L128" s="121">
        <f t="shared" si="11"/>
        <v>0.1333333333333333</v>
      </c>
      <c r="M128" s="120">
        <v>168</v>
      </c>
      <c r="N128" s="121">
        <f t="shared" si="12"/>
        <v>-0.17647058823529416</v>
      </c>
    </row>
    <row r="129" spans="2:15" x14ac:dyDescent="0.25">
      <c r="B129" s="119" t="s">
        <v>94</v>
      </c>
      <c r="C129" s="120">
        <v>96</v>
      </c>
      <c r="D129" s="121">
        <v>-0.65957446808510634</v>
      </c>
      <c r="E129" s="120">
        <v>241</v>
      </c>
      <c r="F129" s="121">
        <f t="shared" si="11"/>
        <v>1.5104166666666665</v>
      </c>
      <c r="G129" s="120">
        <v>264</v>
      </c>
      <c r="H129" s="121">
        <f t="shared" si="11"/>
        <v>9.543568464730301E-2</v>
      </c>
      <c r="I129" s="120">
        <v>278</v>
      </c>
      <c r="J129" s="121">
        <f t="shared" si="11"/>
        <v>5.3030303030302983E-2</v>
      </c>
      <c r="K129" s="120">
        <v>320</v>
      </c>
      <c r="L129" s="121">
        <f t="shared" si="11"/>
        <v>0.15107913669064743</v>
      </c>
      <c r="M129" s="120">
        <v>246</v>
      </c>
      <c r="N129" s="121">
        <f t="shared" si="12"/>
        <v>-0.23124999999999996</v>
      </c>
    </row>
    <row r="130" spans="2:15" x14ac:dyDescent="0.25">
      <c r="B130" s="119" t="s">
        <v>96</v>
      </c>
      <c r="C130" s="120">
        <v>74</v>
      </c>
      <c r="D130" s="121">
        <v>-0.67543859649122806</v>
      </c>
      <c r="E130" s="120">
        <v>171</v>
      </c>
      <c r="F130" s="121">
        <f t="shared" si="11"/>
        <v>1.310810810810811</v>
      </c>
      <c r="G130" s="120">
        <v>303</v>
      </c>
      <c r="H130" s="121">
        <f t="shared" si="11"/>
        <v>0.77192982456140347</v>
      </c>
      <c r="I130" s="120">
        <v>319</v>
      </c>
      <c r="J130" s="121">
        <f t="shared" si="11"/>
        <v>5.2805280528052778E-2</v>
      </c>
      <c r="K130" s="120">
        <v>260</v>
      </c>
      <c r="L130" s="121">
        <f t="shared" si="11"/>
        <v>-0.1849529780564263</v>
      </c>
      <c r="M130" s="120">
        <v>259</v>
      </c>
      <c r="N130" s="121">
        <f t="shared" si="12"/>
        <v>-3.8461538461538325E-3</v>
      </c>
    </row>
    <row r="131" spans="2:15" ht="15.75" x14ac:dyDescent="0.25">
      <c r="B131" s="122" t="s">
        <v>33</v>
      </c>
      <c r="C131" s="123">
        <v>1288</v>
      </c>
      <c r="D131" s="124">
        <v>-0.46798843453118544</v>
      </c>
      <c r="E131" s="123">
        <v>921</v>
      </c>
      <c r="F131" s="124">
        <f t="shared" si="11"/>
        <v>-0.28493788819875776</v>
      </c>
      <c r="G131" s="123">
        <v>2403</v>
      </c>
      <c r="H131" s="124">
        <f t="shared" si="11"/>
        <v>1.6091205211726383</v>
      </c>
      <c r="I131" s="123">
        <v>2795</v>
      </c>
      <c r="J131" s="124">
        <f t="shared" si="11"/>
        <v>0.16312942155638788</v>
      </c>
      <c r="K131" s="123">
        <v>3030</v>
      </c>
      <c r="L131" s="124">
        <f t="shared" si="11"/>
        <v>8.4078711985688726E-2</v>
      </c>
      <c r="M131" s="123">
        <v>2551</v>
      </c>
      <c r="N131" s="124">
        <v>-0.15808580858085808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427</v>
      </c>
      <c r="D141" s="121">
        <v>0.12368421052631584</v>
      </c>
      <c r="E141" s="120">
        <v>89</v>
      </c>
      <c r="F141" s="121">
        <f t="shared" ref="F141:L153" si="13">IFERROR(E141/C141-1,"-")</f>
        <v>-0.79156908665105385</v>
      </c>
      <c r="G141" s="120">
        <v>309</v>
      </c>
      <c r="H141" s="121">
        <f t="shared" si="13"/>
        <v>2.4719101123595504</v>
      </c>
      <c r="I141" s="120">
        <v>460</v>
      </c>
      <c r="J141" s="121">
        <f t="shared" si="13"/>
        <v>0.48867313915857613</v>
      </c>
      <c r="K141" s="120">
        <v>643</v>
      </c>
      <c r="L141" s="121">
        <f t="shared" si="13"/>
        <v>0.39782608695652177</v>
      </c>
      <c r="M141" s="120">
        <v>526</v>
      </c>
      <c r="N141" s="121">
        <f t="shared" ref="N141:N152" si="14">IFERROR(M141/K141-1,"-")</f>
        <v>-0.18195956454121309</v>
      </c>
    </row>
    <row r="142" spans="2:15" x14ac:dyDescent="0.25">
      <c r="B142" s="119" t="s">
        <v>76</v>
      </c>
      <c r="C142" s="120">
        <v>458</v>
      </c>
      <c r="D142" s="121">
        <v>-3.9832285115304011E-2</v>
      </c>
      <c r="E142" s="120">
        <v>92</v>
      </c>
      <c r="F142" s="121">
        <f t="shared" si="13"/>
        <v>-0.79912663755458513</v>
      </c>
      <c r="G142" s="120">
        <v>390</v>
      </c>
      <c r="H142" s="121">
        <f t="shared" si="13"/>
        <v>3.2391304347826084</v>
      </c>
      <c r="I142" s="120">
        <v>440</v>
      </c>
      <c r="J142" s="121">
        <f t="shared" si="13"/>
        <v>0.12820512820512819</v>
      </c>
      <c r="K142" s="120">
        <v>537</v>
      </c>
      <c r="L142" s="121">
        <f t="shared" si="13"/>
        <v>0.22045454545454546</v>
      </c>
      <c r="M142" s="120">
        <v>505</v>
      </c>
      <c r="N142" s="121">
        <f t="shared" si="14"/>
        <v>-5.9590316573556845E-2</v>
      </c>
    </row>
    <row r="143" spans="2:15" x14ac:dyDescent="0.25">
      <c r="B143" s="119" t="s">
        <v>78</v>
      </c>
      <c r="C143" s="120">
        <v>186</v>
      </c>
      <c r="D143" s="121">
        <v>-0.70382165605095537</v>
      </c>
      <c r="E143" s="120">
        <v>167</v>
      </c>
      <c r="F143" s="121">
        <f t="shared" si="13"/>
        <v>-0.10215053763440862</v>
      </c>
      <c r="G143" s="120">
        <v>431</v>
      </c>
      <c r="H143" s="121">
        <f t="shared" si="13"/>
        <v>1.5808383233532934</v>
      </c>
      <c r="I143" s="120">
        <v>450</v>
      </c>
      <c r="J143" s="121">
        <f t="shared" si="13"/>
        <v>4.4083526682134666E-2</v>
      </c>
      <c r="K143" s="120">
        <v>565</v>
      </c>
      <c r="L143" s="121">
        <f t="shared" si="13"/>
        <v>0.25555555555555554</v>
      </c>
      <c r="M143" s="120">
        <v>519</v>
      </c>
      <c r="N143" s="121">
        <f t="shared" si="14"/>
        <v>-8.1415929203539794E-2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83</v>
      </c>
      <c r="F144" s="121" t="str">
        <f t="shared" si="13"/>
        <v>-</v>
      </c>
      <c r="G144" s="120">
        <v>352</v>
      </c>
      <c r="H144" s="121">
        <f t="shared" si="13"/>
        <v>3.2409638554216871</v>
      </c>
      <c r="I144" s="120">
        <v>358</v>
      </c>
      <c r="J144" s="121">
        <f t="shared" si="13"/>
        <v>1.7045454545454586E-2</v>
      </c>
      <c r="K144" s="120">
        <v>348</v>
      </c>
      <c r="L144" s="121">
        <f t="shared" si="13"/>
        <v>-2.7932960893854775E-2</v>
      </c>
      <c r="M144" s="120">
        <v>295</v>
      </c>
      <c r="N144" s="121">
        <f t="shared" si="14"/>
        <v>-0.1522988505747126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122</v>
      </c>
      <c r="F145" s="121" t="str">
        <f t="shared" si="13"/>
        <v>-</v>
      </c>
      <c r="G145" s="120">
        <v>190</v>
      </c>
      <c r="H145" s="121">
        <f t="shared" si="13"/>
        <v>0.55737704918032782</v>
      </c>
      <c r="I145" s="120">
        <v>188</v>
      </c>
      <c r="J145" s="121">
        <f t="shared" si="13"/>
        <v>-1.0526315789473717E-2</v>
      </c>
      <c r="K145" s="120">
        <v>242</v>
      </c>
      <c r="L145" s="121">
        <f t="shared" si="13"/>
        <v>0.2872340425531914</v>
      </c>
      <c r="M145" s="120">
        <v>211</v>
      </c>
      <c r="N145" s="121">
        <f t="shared" si="14"/>
        <v>-0.12809917355371903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106</v>
      </c>
      <c r="F146" s="121" t="str">
        <f t="shared" si="13"/>
        <v>-</v>
      </c>
      <c r="G146" s="120">
        <v>171</v>
      </c>
      <c r="H146" s="121">
        <f t="shared" si="13"/>
        <v>0.6132075471698113</v>
      </c>
      <c r="I146" s="120">
        <v>128</v>
      </c>
      <c r="J146" s="121">
        <f t="shared" si="13"/>
        <v>-0.25146198830409361</v>
      </c>
      <c r="K146" s="120">
        <v>154</v>
      </c>
      <c r="L146" s="121">
        <f t="shared" si="13"/>
        <v>0.203125</v>
      </c>
      <c r="M146" s="120">
        <v>117</v>
      </c>
      <c r="N146" s="121">
        <f t="shared" si="14"/>
        <v>-0.24025974025974028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120</v>
      </c>
      <c r="F147" s="121" t="str">
        <f t="shared" si="13"/>
        <v>-</v>
      </c>
      <c r="G147" s="120">
        <v>136</v>
      </c>
      <c r="H147" s="121">
        <f t="shared" si="13"/>
        <v>0.1333333333333333</v>
      </c>
      <c r="I147" s="120">
        <v>108</v>
      </c>
      <c r="J147" s="121">
        <f t="shared" si="13"/>
        <v>-0.20588235294117652</v>
      </c>
      <c r="K147" s="120">
        <v>124</v>
      </c>
      <c r="L147" s="121">
        <f t="shared" si="13"/>
        <v>0.14814814814814814</v>
      </c>
      <c r="M147" s="120">
        <v>124</v>
      </c>
      <c r="N147" s="121">
        <f t="shared" si="14"/>
        <v>0</v>
      </c>
    </row>
    <row r="148" spans="1:15" x14ac:dyDescent="0.25">
      <c r="B148" s="119" t="s">
        <v>88</v>
      </c>
      <c r="C148" s="120">
        <v>86</v>
      </c>
      <c r="D148" s="121">
        <v>-0.38571428571428568</v>
      </c>
      <c r="E148" s="120">
        <v>203</v>
      </c>
      <c r="F148" s="121">
        <f t="shared" si="13"/>
        <v>1.36046511627907</v>
      </c>
      <c r="G148" s="120">
        <v>193</v>
      </c>
      <c r="H148" s="121">
        <f t="shared" si="13"/>
        <v>-4.9261083743842415E-2</v>
      </c>
      <c r="I148" s="120">
        <v>235</v>
      </c>
      <c r="J148" s="121">
        <f t="shared" si="13"/>
        <v>0.21761658031088094</v>
      </c>
      <c r="K148" s="120">
        <v>173</v>
      </c>
      <c r="L148" s="121">
        <f t="shared" si="13"/>
        <v>-0.2638297872340426</v>
      </c>
      <c r="M148" s="120">
        <v>167</v>
      </c>
      <c r="N148" s="121">
        <f t="shared" si="14"/>
        <v>-3.4682080924855474E-2</v>
      </c>
    </row>
    <row r="149" spans="1:15" x14ac:dyDescent="0.25">
      <c r="B149" s="119" t="s">
        <v>90</v>
      </c>
      <c r="C149" s="120">
        <v>42</v>
      </c>
      <c r="D149" s="121">
        <v>-0.76536312849162014</v>
      </c>
      <c r="E149" s="120">
        <v>194</v>
      </c>
      <c r="F149" s="121">
        <f t="shared" si="13"/>
        <v>3.6190476190476186</v>
      </c>
      <c r="G149" s="120">
        <v>224</v>
      </c>
      <c r="H149" s="121">
        <f t="shared" si="13"/>
        <v>0.15463917525773185</v>
      </c>
      <c r="I149" s="120">
        <v>222</v>
      </c>
      <c r="J149" s="121">
        <f t="shared" si="13"/>
        <v>-8.9285714285713969E-3</v>
      </c>
      <c r="K149" s="120">
        <v>224</v>
      </c>
      <c r="L149" s="121">
        <f t="shared" si="13"/>
        <v>9.009009009008917E-3</v>
      </c>
      <c r="M149" s="120">
        <v>207</v>
      </c>
      <c r="N149" s="121">
        <f t="shared" si="14"/>
        <v>-7.5892857142857095E-2</v>
      </c>
    </row>
    <row r="150" spans="1:15" x14ac:dyDescent="0.25">
      <c r="A150" s="125"/>
      <c r="B150" s="119" t="s">
        <v>92</v>
      </c>
      <c r="C150" s="120">
        <v>40</v>
      </c>
      <c r="D150" s="121">
        <v>-0.89924433249370272</v>
      </c>
      <c r="E150" s="120">
        <v>402</v>
      </c>
      <c r="F150" s="121">
        <f t="shared" si="13"/>
        <v>9.0500000000000007</v>
      </c>
      <c r="G150" s="120">
        <v>318</v>
      </c>
      <c r="H150" s="121">
        <f t="shared" si="13"/>
        <v>-0.20895522388059706</v>
      </c>
      <c r="I150" s="120">
        <v>304</v>
      </c>
      <c r="J150" s="121">
        <f t="shared" si="13"/>
        <v>-4.4025157232704393E-2</v>
      </c>
      <c r="K150" s="120">
        <v>305</v>
      </c>
      <c r="L150" s="121">
        <f t="shared" si="13"/>
        <v>3.2894736842106198E-3</v>
      </c>
      <c r="M150" s="120">
        <v>332</v>
      </c>
      <c r="N150" s="121">
        <f t="shared" si="14"/>
        <v>8.8524590163934436E-2</v>
      </c>
    </row>
    <row r="151" spans="1:15" x14ac:dyDescent="0.25">
      <c r="B151" s="119" t="s">
        <v>94</v>
      </c>
      <c r="C151" s="120">
        <v>103</v>
      </c>
      <c r="D151" s="121">
        <v>-0.80783582089552242</v>
      </c>
      <c r="E151" s="120">
        <v>469</v>
      </c>
      <c r="F151" s="121">
        <f t="shared" si="13"/>
        <v>3.5533980582524274</v>
      </c>
      <c r="G151" s="120">
        <v>407</v>
      </c>
      <c r="H151" s="121">
        <f t="shared" si="13"/>
        <v>-0.13219616204690832</v>
      </c>
      <c r="I151" s="120">
        <v>499</v>
      </c>
      <c r="J151" s="121">
        <f t="shared" si="13"/>
        <v>0.22604422604422614</v>
      </c>
      <c r="K151" s="120">
        <v>459</v>
      </c>
      <c r="L151" s="121">
        <f t="shared" si="13"/>
        <v>-8.0160320641282534E-2</v>
      </c>
      <c r="M151" s="120">
        <v>542</v>
      </c>
      <c r="N151" s="121">
        <f t="shared" si="14"/>
        <v>0.18082788671023975</v>
      </c>
    </row>
    <row r="152" spans="1:15" x14ac:dyDescent="0.25">
      <c r="B152" s="119" t="s">
        <v>96</v>
      </c>
      <c r="C152" s="120">
        <v>87</v>
      </c>
      <c r="D152" s="121">
        <v>-0.77044854881266489</v>
      </c>
      <c r="E152" s="120">
        <v>348</v>
      </c>
      <c r="F152" s="121">
        <f t="shared" si="13"/>
        <v>3</v>
      </c>
      <c r="G152" s="120">
        <v>361</v>
      </c>
      <c r="H152" s="121">
        <f t="shared" si="13"/>
        <v>3.7356321839080442E-2</v>
      </c>
      <c r="I152" s="120">
        <v>422</v>
      </c>
      <c r="J152" s="121">
        <f t="shared" si="13"/>
        <v>0.1689750692520775</v>
      </c>
      <c r="K152" s="120">
        <v>460</v>
      </c>
      <c r="L152" s="121">
        <f t="shared" si="13"/>
        <v>9.004739336492884E-2</v>
      </c>
      <c r="M152" s="120">
        <v>542</v>
      </c>
      <c r="N152" s="121">
        <f t="shared" si="14"/>
        <v>0.17826086956521747</v>
      </c>
    </row>
    <row r="153" spans="1:15" ht="15.75" x14ac:dyDescent="0.25">
      <c r="B153" s="122" t="s">
        <v>33</v>
      </c>
      <c r="C153" s="123">
        <v>1481</v>
      </c>
      <c r="D153" s="124">
        <v>-0.62074263764404614</v>
      </c>
      <c r="E153" s="123">
        <v>2395</v>
      </c>
      <c r="F153" s="124">
        <f t="shared" si="13"/>
        <v>0.61715057393652928</v>
      </c>
      <c r="G153" s="123">
        <v>3482</v>
      </c>
      <c r="H153" s="124">
        <f t="shared" si="13"/>
        <v>0.45386221294363249</v>
      </c>
      <c r="I153" s="123">
        <v>3814</v>
      </c>
      <c r="J153" s="124">
        <f t="shared" si="13"/>
        <v>9.5347501435956383E-2</v>
      </c>
      <c r="K153" s="123">
        <v>4234</v>
      </c>
      <c r="L153" s="124">
        <f t="shared" si="13"/>
        <v>0.11012060828526482</v>
      </c>
      <c r="M153" s="123">
        <v>3931</v>
      </c>
      <c r="N153" s="124">
        <v>-7.1563533301842175E-2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405</v>
      </c>
      <c r="D163" s="121">
        <v>9.7560975609756184E-2</v>
      </c>
      <c r="E163" s="120">
        <v>213</v>
      </c>
      <c r="F163" s="121">
        <f t="shared" ref="F163:L175" si="15">IFERROR(E163/C163-1,"-")</f>
        <v>-0.47407407407407409</v>
      </c>
      <c r="G163" s="120">
        <v>325</v>
      </c>
      <c r="H163" s="121">
        <f t="shared" si="15"/>
        <v>0.5258215962441315</v>
      </c>
      <c r="I163" s="120">
        <v>488</v>
      </c>
      <c r="J163" s="121">
        <f t="shared" si="15"/>
        <v>0.50153846153846149</v>
      </c>
      <c r="K163" s="120">
        <v>385</v>
      </c>
      <c r="L163" s="121">
        <f t="shared" si="15"/>
        <v>-0.21106557377049184</v>
      </c>
      <c r="M163" s="120">
        <v>398</v>
      </c>
      <c r="N163" s="121">
        <f t="shared" ref="N163:N174" si="16">IFERROR(M163/K163-1,"-")</f>
        <v>3.3766233766233666E-2</v>
      </c>
    </row>
    <row r="164" spans="2:14" x14ac:dyDescent="0.25">
      <c r="B164" s="119" t="s">
        <v>76</v>
      </c>
      <c r="C164" s="120">
        <v>500</v>
      </c>
      <c r="D164" s="121">
        <v>0.50150150150150141</v>
      </c>
      <c r="E164" s="120">
        <v>271</v>
      </c>
      <c r="F164" s="121">
        <f t="shared" si="15"/>
        <v>-0.45799999999999996</v>
      </c>
      <c r="G164" s="120">
        <v>388</v>
      </c>
      <c r="H164" s="121">
        <f t="shared" si="15"/>
        <v>0.43173431734317336</v>
      </c>
      <c r="I164" s="120">
        <v>402</v>
      </c>
      <c r="J164" s="121">
        <f t="shared" si="15"/>
        <v>3.6082474226804218E-2</v>
      </c>
      <c r="K164" s="120">
        <v>456</v>
      </c>
      <c r="L164" s="121">
        <f t="shared" si="15"/>
        <v>0.13432835820895517</v>
      </c>
      <c r="M164" s="120">
        <v>412</v>
      </c>
      <c r="N164" s="121">
        <f t="shared" si="16"/>
        <v>-9.6491228070175405E-2</v>
      </c>
    </row>
    <row r="165" spans="2:14" x14ac:dyDescent="0.25">
      <c r="B165" s="119" t="s">
        <v>78</v>
      </c>
      <c r="C165" s="120">
        <v>256</v>
      </c>
      <c r="D165" s="121">
        <v>-0.42342342342342343</v>
      </c>
      <c r="E165" s="120">
        <v>451</v>
      </c>
      <c r="F165" s="121">
        <f t="shared" si="15"/>
        <v>0.76171875</v>
      </c>
      <c r="G165" s="120">
        <v>383</v>
      </c>
      <c r="H165" s="121">
        <f t="shared" si="15"/>
        <v>-0.15077605321507759</v>
      </c>
      <c r="I165" s="120">
        <v>468</v>
      </c>
      <c r="J165" s="121">
        <f t="shared" si="15"/>
        <v>0.22193211488250664</v>
      </c>
      <c r="K165" s="120">
        <v>490</v>
      </c>
      <c r="L165" s="121">
        <f t="shared" si="15"/>
        <v>4.7008547008547064E-2</v>
      </c>
      <c r="M165" s="120">
        <v>507</v>
      </c>
      <c r="N165" s="121">
        <f t="shared" si="16"/>
        <v>3.469387755102038E-2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363</v>
      </c>
      <c r="F166" s="121" t="str">
        <f t="shared" si="15"/>
        <v>-</v>
      </c>
      <c r="G166" s="120">
        <v>282</v>
      </c>
      <c r="H166" s="121">
        <f t="shared" si="15"/>
        <v>-0.22314049586776863</v>
      </c>
      <c r="I166" s="120">
        <v>300</v>
      </c>
      <c r="J166" s="121">
        <f t="shared" si="15"/>
        <v>6.3829787234042534E-2</v>
      </c>
      <c r="K166" s="120">
        <v>339</v>
      </c>
      <c r="L166" s="121">
        <f t="shared" si="15"/>
        <v>0.12999999999999989</v>
      </c>
      <c r="M166" s="120">
        <v>287</v>
      </c>
      <c r="N166" s="121">
        <f t="shared" si="16"/>
        <v>-0.15339233038348088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392</v>
      </c>
      <c r="F167" s="121" t="str">
        <f t="shared" si="15"/>
        <v>-</v>
      </c>
      <c r="G167" s="120">
        <v>279</v>
      </c>
      <c r="H167" s="121">
        <f t="shared" si="15"/>
        <v>-0.28826530612244894</v>
      </c>
      <c r="I167" s="120">
        <v>309</v>
      </c>
      <c r="J167" s="121">
        <f t="shared" si="15"/>
        <v>0.10752688172043001</v>
      </c>
      <c r="K167" s="120">
        <v>294</v>
      </c>
      <c r="L167" s="121">
        <f t="shared" si="15"/>
        <v>-4.8543689320388328E-2</v>
      </c>
      <c r="M167" s="120">
        <v>288</v>
      </c>
      <c r="N167" s="121">
        <f t="shared" si="16"/>
        <v>-2.0408163265306145E-2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162</v>
      </c>
      <c r="F168" s="121" t="str">
        <f t="shared" si="15"/>
        <v>-</v>
      </c>
      <c r="G168" s="120">
        <v>122</v>
      </c>
      <c r="H168" s="121">
        <f t="shared" si="15"/>
        <v>-0.24691358024691357</v>
      </c>
      <c r="I168" s="120">
        <v>150</v>
      </c>
      <c r="J168" s="121">
        <f t="shared" si="15"/>
        <v>0.22950819672131151</v>
      </c>
      <c r="K168" s="120">
        <v>118</v>
      </c>
      <c r="L168" s="121">
        <f t="shared" si="15"/>
        <v>-0.21333333333333337</v>
      </c>
      <c r="M168" s="120">
        <v>138</v>
      </c>
      <c r="N168" s="121">
        <f t="shared" si="16"/>
        <v>0.16949152542372881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212</v>
      </c>
      <c r="F169" s="121" t="str">
        <f t="shared" si="15"/>
        <v>-</v>
      </c>
      <c r="G169" s="120">
        <v>200</v>
      </c>
      <c r="H169" s="121">
        <f t="shared" si="15"/>
        <v>-5.6603773584905648E-2</v>
      </c>
      <c r="I169" s="120">
        <v>186</v>
      </c>
      <c r="J169" s="121">
        <f t="shared" si="15"/>
        <v>-6.9999999999999951E-2</v>
      </c>
      <c r="K169" s="120">
        <v>184</v>
      </c>
      <c r="L169" s="121">
        <f t="shared" si="15"/>
        <v>-1.0752688172043001E-2</v>
      </c>
      <c r="M169" s="120">
        <v>143</v>
      </c>
      <c r="N169" s="121">
        <f t="shared" si="16"/>
        <v>-0.22282608695652173</v>
      </c>
    </row>
    <row r="170" spans="2:14" x14ac:dyDescent="0.25">
      <c r="B170" s="119" t="s">
        <v>88</v>
      </c>
      <c r="C170" s="120">
        <v>285</v>
      </c>
      <c r="D170" s="121">
        <v>-0.25</v>
      </c>
      <c r="E170" s="120">
        <v>419</v>
      </c>
      <c r="F170" s="121">
        <f t="shared" si="15"/>
        <v>0.47017543859649114</v>
      </c>
      <c r="G170" s="120">
        <v>410</v>
      </c>
      <c r="H170" s="121">
        <f t="shared" si="15"/>
        <v>-2.1479713603818618E-2</v>
      </c>
      <c r="I170" s="120">
        <v>328</v>
      </c>
      <c r="J170" s="121">
        <f t="shared" si="15"/>
        <v>-0.19999999999999996</v>
      </c>
      <c r="K170" s="120">
        <v>334</v>
      </c>
      <c r="L170" s="121">
        <f t="shared" si="15"/>
        <v>1.8292682926829285E-2</v>
      </c>
      <c r="M170" s="120">
        <v>350</v>
      </c>
      <c r="N170" s="121">
        <f t="shared" si="16"/>
        <v>4.7904191616766401E-2</v>
      </c>
    </row>
    <row r="171" spans="2:14" x14ac:dyDescent="0.25">
      <c r="B171" s="119" t="s">
        <v>90</v>
      </c>
      <c r="C171" s="120">
        <v>48</v>
      </c>
      <c r="D171" s="121">
        <v>-0.77251184834123221</v>
      </c>
      <c r="E171" s="120">
        <v>180</v>
      </c>
      <c r="F171" s="121">
        <f t="shared" si="15"/>
        <v>2.75</v>
      </c>
      <c r="G171" s="120">
        <v>154</v>
      </c>
      <c r="H171" s="121">
        <f t="shared" si="15"/>
        <v>-0.14444444444444449</v>
      </c>
      <c r="I171" s="120">
        <v>208</v>
      </c>
      <c r="J171" s="121">
        <f t="shared" si="15"/>
        <v>0.35064935064935066</v>
      </c>
      <c r="K171" s="120">
        <v>152</v>
      </c>
      <c r="L171" s="121">
        <f t="shared" si="15"/>
        <v>-0.26923076923076927</v>
      </c>
      <c r="M171" s="120">
        <v>204</v>
      </c>
      <c r="N171" s="121">
        <f t="shared" si="16"/>
        <v>0.34210526315789469</v>
      </c>
    </row>
    <row r="172" spans="2:14" x14ac:dyDescent="0.25">
      <c r="B172" s="119" t="s">
        <v>92</v>
      </c>
      <c r="C172" s="120">
        <v>154</v>
      </c>
      <c r="D172" s="121">
        <v>-0.53191489361702127</v>
      </c>
      <c r="E172" s="120">
        <v>204</v>
      </c>
      <c r="F172" s="121">
        <f t="shared" si="15"/>
        <v>0.32467532467532467</v>
      </c>
      <c r="G172" s="120">
        <v>223</v>
      </c>
      <c r="H172" s="121">
        <f t="shared" si="15"/>
        <v>9.3137254901960675E-2</v>
      </c>
      <c r="I172" s="120">
        <v>290</v>
      </c>
      <c r="J172" s="121">
        <f t="shared" si="15"/>
        <v>0.30044843049327352</v>
      </c>
      <c r="K172" s="120">
        <v>286</v>
      </c>
      <c r="L172" s="121">
        <f t="shared" si="15"/>
        <v>-1.379310344827589E-2</v>
      </c>
      <c r="M172" s="120">
        <v>297</v>
      </c>
      <c r="N172" s="121">
        <f t="shared" si="16"/>
        <v>3.8461538461538547E-2</v>
      </c>
    </row>
    <row r="173" spans="2:14" x14ac:dyDescent="0.25">
      <c r="B173" s="119" t="s">
        <v>94</v>
      </c>
      <c r="C173" s="120">
        <v>49</v>
      </c>
      <c r="D173" s="121">
        <v>-0.87037037037037035</v>
      </c>
      <c r="E173" s="120">
        <v>310</v>
      </c>
      <c r="F173" s="121">
        <f t="shared" si="15"/>
        <v>5.3265306122448983</v>
      </c>
      <c r="G173" s="120">
        <v>289</v>
      </c>
      <c r="H173" s="121">
        <f t="shared" si="15"/>
        <v>-6.7741935483870974E-2</v>
      </c>
      <c r="I173" s="120">
        <v>452</v>
      </c>
      <c r="J173" s="121">
        <f t="shared" si="15"/>
        <v>0.56401384083044981</v>
      </c>
      <c r="K173" s="120">
        <v>367</v>
      </c>
      <c r="L173" s="121">
        <f t="shared" si="15"/>
        <v>-0.18805309734513276</v>
      </c>
      <c r="M173" s="120">
        <v>334</v>
      </c>
      <c r="N173" s="121">
        <f t="shared" si="16"/>
        <v>-8.9918256130790186E-2</v>
      </c>
    </row>
    <row r="174" spans="2:14" x14ac:dyDescent="0.25">
      <c r="B174" s="119" t="s">
        <v>96</v>
      </c>
      <c r="C174" s="120">
        <v>202</v>
      </c>
      <c r="D174" s="121">
        <v>-0.40236686390532539</v>
      </c>
      <c r="E174" s="120">
        <v>364</v>
      </c>
      <c r="F174" s="121">
        <f t="shared" si="15"/>
        <v>0.80198019801980203</v>
      </c>
      <c r="G174" s="120">
        <v>357</v>
      </c>
      <c r="H174" s="121">
        <f t="shared" si="15"/>
        <v>-1.9230769230769273E-2</v>
      </c>
      <c r="I174" s="120">
        <v>304</v>
      </c>
      <c r="J174" s="121">
        <f t="shared" si="15"/>
        <v>-0.14845938375350143</v>
      </c>
      <c r="K174" s="120">
        <v>280</v>
      </c>
      <c r="L174" s="121">
        <f t="shared" si="15"/>
        <v>-7.8947368421052655E-2</v>
      </c>
      <c r="M174" s="120">
        <v>343</v>
      </c>
      <c r="N174" s="121">
        <f t="shared" si="16"/>
        <v>0.22500000000000009</v>
      </c>
    </row>
    <row r="175" spans="2:14" ht="15.75" x14ac:dyDescent="0.25">
      <c r="B175" s="122" t="s">
        <v>33</v>
      </c>
      <c r="C175" s="123">
        <v>1974</v>
      </c>
      <c r="D175" s="124">
        <v>-0.48780487804878048</v>
      </c>
      <c r="E175" s="123">
        <v>3541</v>
      </c>
      <c r="F175" s="124">
        <f t="shared" si="15"/>
        <v>0.79381965552178313</v>
      </c>
      <c r="G175" s="123">
        <v>3412</v>
      </c>
      <c r="H175" s="124">
        <f t="shared" si="15"/>
        <v>-3.6430386896356914E-2</v>
      </c>
      <c r="I175" s="123">
        <v>3885</v>
      </c>
      <c r="J175" s="124">
        <f t="shared" si="15"/>
        <v>0.13862837045720977</v>
      </c>
      <c r="K175" s="123">
        <v>3685</v>
      </c>
      <c r="L175" s="124">
        <f t="shared" si="15"/>
        <v>-5.1480051480051525E-2</v>
      </c>
      <c r="M175" s="123">
        <v>3701</v>
      </c>
      <c r="N175" s="124">
        <v>4.3419267299864561E-3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71</v>
      </c>
      <c r="D185" s="121">
        <v>-4.0540540540540571E-2</v>
      </c>
      <c r="E185" s="120">
        <v>24</v>
      </c>
      <c r="F185" s="121">
        <f t="shared" ref="F185:L197" si="17">IFERROR(E185/C185-1,"-")</f>
        <v>-0.6619718309859155</v>
      </c>
      <c r="G185" s="120">
        <v>89</v>
      </c>
      <c r="H185" s="121">
        <f t="shared" si="17"/>
        <v>2.7083333333333335</v>
      </c>
      <c r="I185" s="120">
        <v>81</v>
      </c>
      <c r="J185" s="121">
        <f t="shared" si="17"/>
        <v>-8.98876404494382E-2</v>
      </c>
      <c r="K185" s="120">
        <v>171</v>
      </c>
      <c r="L185" s="121">
        <f t="shared" si="17"/>
        <v>1.1111111111111112</v>
      </c>
      <c r="M185" s="120">
        <v>130</v>
      </c>
      <c r="N185" s="121">
        <f t="shared" ref="N185:N196" si="18">IFERROR(M185/K185-1,"-")</f>
        <v>-0.23976608187134507</v>
      </c>
    </row>
    <row r="186" spans="1:15" x14ac:dyDescent="0.25">
      <c r="B186" s="119" t="s">
        <v>76</v>
      </c>
      <c r="C186" s="120">
        <v>29</v>
      </c>
      <c r="D186" s="121">
        <v>-0.546875</v>
      </c>
      <c r="E186" s="120">
        <v>14</v>
      </c>
      <c r="F186" s="121">
        <f t="shared" si="17"/>
        <v>-0.51724137931034475</v>
      </c>
      <c r="G186" s="120">
        <v>81</v>
      </c>
      <c r="H186" s="121">
        <f t="shared" si="17"/>
        <v>4.7857142857142856</v>
      </c>
      <c r="I186" s="120">
        <v>33</v>
      </c>
      <c r="J186" s="121">
        <f t="shared" si="17"/>
        <v>-0.59259259259259256</v>
      </c>
      <c r="K186" s="120">
        <v>95</v>
      </c>
      <c r="L186" s="121">
        <f t="shared" si="17"/>
        <v>1.8787878787878789</v>
      </c>
      <c r="M186" s="120">
        <v>92</v>
      </c>
      <c r="N186" s="121">
        <f t="shared" si="18"/>
        <v>-3.157894736842104E-2</v>
      </c>
    </row>
    <row r="187" spans="1:15" x14ac:dyDescent="0.25">
      <c r="B187" s="119" t="s">
        <v>78</v>
      </c>
      <c r="C187" s="120">
        <v>32</v>
      </c>
      <c r="D187" s="121">
        <v>-0.47540983606557374</v>
      </c>
      <c r="E187" s="120">
        <v>12</v>
      </c>
      <c r="F187" s="121">
        <f t="shared" si="17"/>
        <v>-0.625</v>
      </c>
      <c r="G187" s="120">
        <v>80</v>
      </c>
      <c r="H187" s="121">
        <f t="shared" si="17"/>
        <v>5.666666666666667</v>
      </c>
      <c r="I187" s="120">
        <v>71</v>
      </c>
      <c r="J187" s="121">
        <f t="shared" si="17"/>
        <v>-0.11250000000000004</v>
      </c>
      <c r="K187" s="120">
        <v>93</v>
      </c>
      <c r="L187" s="121">
        <f t="shared" si="17"/>
        <v>0.3098591549295775</v>
      </c>
      <c r="M187" s="120">
        <v>112</v>
      </c>
      <c r="N187" s="121">
        <f t="shared" si="18"/>
        <v>0.20430107526881724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35</v>
      </c>
      <c r="F188" s="121" t="str">
        <f t="shared" si="17"/>
        <v>-</v>
      </c>
      <c r="G188" s="120">
        <v>60</v>
      </c>
      <c r="H188" s="121">
        <f t="shared" si="17"/>
        <v>0.71428571428571419</v>
      </c>
      <c r="I188" s="120">
        <v>44</v>
      </c>
      <c r="J188" s="121">
        <f t="shared" si="17"/>
        <v>-0.26666666666666672</v>
      </c>
      <c r="K188" s="120">
        <v>87</v>
      </c>
      <c r="L188" s="121">
        <f t="shared" si="17"/>
        <v>0.97727272727272729</v>
      </c>
      <c r="M188" s="120">
        <v>94</v>
      </c>
      <c r="N188" s="121">
        <f t="shared" si="18"/>
        <v>8.0459770114942541E-2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44</v>
      </c>
      <c r="F189" s="121" t="str">
        <f t="shared" si="17"/>
        <v>-</v>
      </c>
      <c r="G189" s="120">
        <v>32</v>
      </c>
      <c r="H189" s="121">
        <f t="shared" si="17"/>
        <v>-0.27272727272727271</v>
      </c>
      <c r="I189" s="120">
        <v>32</v>
      </c>
      <c r="J189" s="121">
        <f t="shared" si="17"/>
        <v>0</v>
      </c>
      <c r="K189" s="120">
        <v>49</v>
      </c>
      <c r="L189" s="121">
        <f t="shared" si="17"/>
        <v>0.53125</v>
      </c>
      <c r="M189" s="120">
        <v>38</v>
      </c>
      <c r="N189" s="121">
        <f t="shared" si="18"/>
        <v>-0.22448979591836737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25</v>
      </c>
      <c r="F190" s="121" t="str">
        <f t="shared" si="17"/>
        <v>-</v>
      </c>
      <c r="G190" s="120">
        <v>31</v>
      </c>
      <c r="H190" s="121">
        <f t="shared" si="17"/>
        <v>0.24</v>
      </c>
      <c r="I190" s="120">
        <v>32</v>
      </c>
      <c r="J190" s="121">
        <f t="shared" si="17"/>
        <v>3.2258064516129004E-2</v>
      </c>
      <c r="K190" s="120">
        <v>19</v>
      </c>
      <c r="L190" s="121">
        <f t="shared" si="17"/>
        <v>-0.40625</v>
      </c>
      <c r="M190" s="120">
        <v>18</v>
      </c>
      <c r="N190" s="121">
        <f t="shared" si="18"/>
        <v>-5.2631578947368474E-2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43</v>
      </c>
      <c r="F191" s="121" t="str">
        <f t="shared" si="17"/>
        <v>-</v>
      </c>
      <c r="G191" s="120">
        <v>61</v>
      </c>
      <c r="H191" s="121">
        <f t="shared" si="17"/>
        <v>0.41860465116279078</v>
      </c>
      <c r="I191" s="120">
        <v>43</v>
      </c>
      <c r="J191" s="121">
        <f t="shared" si="17"/>
        <v>-0.29508196721311475</v>
      </c>
      <c r="K191" s="120">
        <v>25</v>
      </c>
      <c r="L191" s="121">
        <f t="shared" si="17"/>
        <v>-0.41860465116279066</v>
      </c>
      <c r="M191" s="120">
        <v>39</v>
      </c>
      <c r="N191" s="121">
        <f t="shared" si="18"/>
        <v>0.56000000000000005</v>
      </c>
    </row>
    <row r="192" spans="1:15" x14ac:dyDescent="0.25">
      <c r="B192" s="119" t="s">
        <v>88</v>
      </c>
      <c r="C192" s="120">
        <v>45</v>
      </c>
      <c r="D192" s="121">
        <v>1.0454545454545454</v>
      </c>
      <c r="E192" s="120">
        <v>39</v>
      </c>
      <c r="F192" s="121">
        <f t="shared" si="17"/>
        <v>-0.1333333333333333</v>
      </c>
      <c r="G192" s="120">
        <v>59</v>
      </c>
      <c r="H192" s="121">
        <f t="shared" si="17"/>
        <v>0.51282051282051277</v>
      </c>
      <c r="I192" s="120">
        <v>49</v>
      </c>
      <c r="J192" s="121">
        <f t="shared" si="17"/>
        <v>-0.16949152542372881</v>
      </c>
      <c r="K192" s="120">
        <v>59</v>
      </c>
      <c r="L192" s="121">
        <f t="shared" si="17"/>
        <v>0.20408163265306123</v>
      </c>
      <c r="M192" s="120">
        <v>37</v>
      </c>
      <c r="N192" s="121">
        <f t="shared" si="18"/>
        <v>-0.3728813559322034</v>
      </c>
    </row>
    <row r="193" spans="2:15" x14ac:dyDescent="0.25">
      <c r="B193" s="119" t="s">
        <v>90</v>
      </c>
      <c r="C193" s="120">
        <v>40</v>
      </c>
      <c r="D193" s="121">
        <v>1.5</v>
      </c>
      <c r="E193" s="120">
        <v>36</v>
      </c>
      <c r="F193" s="121">
        <f t="shared" si="17"/>
        <v>-9.9999999999999978E-2</v>
      </c>
      <c r="G193" s="120">
        <v>30</v>
      </c>
      <c r="H193" s="121">
        <f t="shared" si="17"/>
        <v>-0.16666666666666663</v>
      </c>
      <c r="I193" s="120">
        <v>41</v>
      </c>
      <c r="J193" s="121">
        <f t="shared" si="17"/>
        <v>0.3666666666666667</v>
      </c>
      <c r="K193" s="120">
        <v>41</v>
      </c>
      <c r="L193" s="121">
        <f t="shared" si="17"/>
        <v>0</v>
      </c>
      <c r="M193" s="120">
        <v>44</v>
      </c>
      <c r="N193" s="121">
        <f t="shared" si="18"/>
        <v>7.3170731707317138E-2</v>
      </c>
    </row>
    <row r="194" spans="2:15" x14ac:dyDescent="0.25">
      <c r="B194" s="119" t="s">
        <v>92</v>
      </c>
      <c r="C194" s="120">
        <v>39</v>
      </c>
      <c r="D194" s="121">
        <v>0.44444444444444442</v>
      </c>
      <c r="E194" s="120">
        <v>62</v>
      </c>
      <c r="F194" s="121">
        <f t="shared" si="17"/>
        <v>0.58974358974358965</v>
      </c>
      <c r="G194" s="120">
        <v>37</v>
      </c>
      <c r="H194" s="121">
        <f t="shared" si="17"/>
        <v>-0.40322580645161288</v>
      </c>
      <c r="I194" s="120">
        <v>40</v>
      </c>
      <c r="J194" s="121">
        <f t="shared" si="17"/>
        <v>8.1081081081081141E-2</v>
      </c>
      <c r="K194" s="120">
        <v>57</v>
      </c>
      <c r="L194" s="121">
        <f t="shared" si="17"/>
        <v>0.42500000000000004</v>
      </c>
      <c r="M194" s="120">
        <v>66</v>
      </c>
      <c r="N194" s="121">
        <f t="shared" si="18"/>
        <v>0.15789473684210531</v>
      </c>
    </row>
    <row r="195" spans="2:15" x14ac:dyDescent="0.25">
      <c r="B195" s="119" t="s">
        <v>94</v>
      </c>
      <c r="C195" s="120">
        <v>51</v>
      </c>
      <c r="D195" s="121">
        <v>-0.35443037974683544</v>
      </c>
      <c r="E195" s="120">
        <v>104</v>
      </c>
      <c r="F195" s="121">
        <f t="shared" si="17"/>
        <v>1.0392156862745097</v>
      </c>
      <c r="G195" s="120">
        <v>70</v>
      </c>
      <c r="H195" s="121">
        <f t="shared" si="17"/>
        <v>-0.32692307692307687</v>
      </c>
      <c r="I195" s="120">
        <v>105</v>
      </c>
      <c r="J195" s="121">
        <f t="shared" si="17"/>
        <v>0.5</v>
      </c>
      <c r="K195" s="120">
        <v>64</v>
      </c>
      <c r="L195" s="121">
        <f t="shared" si="17"/>
        <v>-0.39047619047619042</v>
      </c>
      <c r="M195" s="120">
        <v>74</v>
      </c>
      <c r="N195" s="121">
        <f t="shared" si="18"/>
        <v>0.15625</v>
      </c>
    </row>
    <row r="196" spans="2:15" x14ac:dyDescent="0.25">
      <c r="B196" s="119" t="s">
        <v>96</v>
      </c>
      <c r="C196" s="120">
        <v>20</v>
      </c>
      <c r="D196" s="121">
        <v>-0.5</v>
      </c>
      <c r="E196" s="120">
        <v>69</v>
      </c>
      <c r="F196" s="121">
        <f t="shared" si="17"/>
        <v>2.4500000000000002</v>
      </c>
      <c r="G196" s="120">
        <v>52</v>
      </c>
      <c r="H196" s="121">
        <f t="shared" si="17"/>
        <v>-0.24637681159420288</v>
      </c>
      <c r="I196" s="120">
        <v>79</v>
      </c>
      <c r="J196" s="121">
        <f t="shared" si="17"/>
        <v>0.51923076923076916</v>
      </c>
      <c r="K196" s="120">
        <v>143</v>
      </c>
      <c r="L196" s="121">
        <f t="shared" si="17"/>
        <v>0.81012658227848111</v>
      </c>
      <c r="M196" s="120">
        <v>95</v>
      </c>
      <c r="N196" s="121">
        <f t="shared" si="18"/>
        <v>-0.33566433566433562</v>
      </c>
    </row>
    <row r="197" spans="2:15" ht="15.75" x14ac:dyDescent="0.25">
      <c r="B197" s="122" t="s">
        <v>33</v>
      </c>
      <c r="C197" s="123">
        <v>351</v>
      </c>
      <c r="D197" s="124">
        <v>-0.32369942196531787</v>
      </c>
      <c r="E197" s="123">
        <v>507</v>
      </c>
      <c r="F197" s="124">
        <f t="shared" si="17"/>
        <v>0.44444444444444442</v>
      </c>
      <c r="G197" s="123">
        <v>682</v>
      </c>
      <c r="H197" s="124">
        <f t="shared" si="17"/>
        <v>0.34516765285996054</v>
      </c>
      <c r="I197" s="123">
        <v>650</v>
      </c>
      <c r="J197" s="124">
        <f t="shared" si="17"/>
        <v>-4.692082111436946E-2</v>
      </c>
      <c r="K197" s="123">
        <v>903</v>
      </c>
      <c r="L197" s="124">
        <f t="shared" si="17"/>
        <v>0.38923076923076927</v>
      </c>
      <c r="M197" s="123">
        <v>839</v>
      </c>
      <c r="N197" s="124">
        <v>-7.0874861572535974E-2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89</v>
      </c>
      <c r="D207" s="121">
        <v>0.11250000000000004</v>
      </c>
      <c r="E207" s="120">
        <v>5</v>
      </c>
      <c r="F207" s="121">
        <f t="shared" ref="F207:L219" si="19">IFERROR(E207/C207-1,"-")</f>
        <v>-0.9438202247191011</v>
      </c>
      <c r="G207" s="120">
        <v>129</v>
      </c>
      <c r="H207" s="121">
        <f t="shared" si="19"/>
        <v>24.8</v>
      </c>
      <c r="I207" s="120">
        <v>137</v>
      </c>
      <c r="J207" s="121">
        <f t="shared" si="19"/>
        <v>6.2015503875969102E-2</v>
      </c>
      <c r="K207" s="120">
        <v>154</v>
      </c>
      <c r="L207" s="121">
        <f t="shared" si="19"/>
        <v>0.12408759124087587</v>
      </c>
      <c r="M207" s="120">
        <v>182</v>
      </c>
      <c r="N207" s="121">
        <f t="shared" ref="N207:N218" si="20">IFERROR(M207/K207-1,"-")</f>
        <v>0.18181818181818188</v>
      </c>
    </row>
    <row r="208" spans="2:15" x14ac:dyDescent="0.25">
      <c r="B208" s="119" t="s">
        <v>76</v>
      </c>
      <c r="C208" s="120">
        <v>153</v>
      </c>
      <c r="D208" s="121">
        <v>2.1875</v>
      </c>
      <c r="E208" s="120">
        <v>10</v>
      </c>
      <c r="F208" s="121">
        <f t="shared" si="19"/>
        <v>-0.934640522875817</v>
      </c>
      <c r="G208" s="120">
        <v>117</v>
      </c>
      <c r="H208" s="121">
        <f t="shared" si="19"/>
        <v>10.7</v>
      </c>
      <c r="I208" s="120">
        <v>88</v>
      </c>
      <c r="J208" s="121">
        <f t="shared" si="19"/>
        <v>-0.24786324786324787</v>
      </c>
      <c r="K208" s="120">
        <v>146</v>
      </c>
      <c r="L208" s="121">
        <f t="shared" si="19"/>
        <v>0.65909090909090917</v>
      </c>
      <c r="M208" s="120">
        <v>134</v>
      </c>
      <c r="N208" s="121">
        <f t="shared" si="20"/>
        <v>-8.2191780821917804E-2</v>
      </c>
    </row>
    <row r="209" spans="2:15" x14ac:dyDescent="0.25">
      <c r="B209" s="119" t="s">
        <v>78</v>
      </c>
      <c r="C209" s="120">
        <v>23</v>
      </c>
      <c r="D209" s="121">
        <v>-0.77450980392156865</v>
      </c>
      <c r="E209" s="120">
        <v>22</v>
      </c>
      <c r="F209" s="121">
        <f t="shared" si="19"/>
        <v>-4.3478260869565188E-2</v>
      </c>
      <c r="G209" s="120">
        <v>156</v>
      </c>
      <c r="H209" s="121">
        <f t="shared" si="19"/>
        <v>6.0909090909090908</v>
      </c>
      <c r="I209" s="120">
        <v>155</v>
      </c>
      <c r="J209" s="121">
        <f t="shared" si="19"/>
        <v>-6.4102564102563875E-3</v>
      </c>
      <c r="K209" s="120">
        <v>158</v>
      </c>
      <c r="L209" s="121">
        <f t="shared" si="19"/>
        <v>1.9354838709677358E-2</v>
      </c>
      <c r="M209" s="120">
        <v>109</v>
      </c>
      <c r="N209" s="121">
        <f t="shared" si="20"/>
        <v>-0.310126582278481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12</v>
      </c>
      <c r="F210" s="121" t="str">
        <f t="shared" si="19"/>
        <v>-</v>
      </c>
      <c r="G210" s="120">
        <v>104</v>
      </c>
      <c r="H210" s="121">
        <f t="shared" si="19"/>
        <v>7.6666666666666661</v>
      </c>
      <c r="I210" s="120">
        <v>80</v>
      </c>
      <c r="J210" s="121">
        <f t="shared" si="19"/>
        <v>-0.23076923076923073</v>
      </c>
      <c r="K210" s="120">
        <v>62</v>
      </c>
      <c r="L210" s="121">
        <f t="shared" si="19"/>
        <v>-0.22499999999999998</v>
      </c>
      <c r="M210" s="120">
        <v>48</v>
      </c>
      <c r="N210" s="121">
        <f t="shared" si="20"/>
        <v>-0.22580645161290325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18</v>
      </c>
      <c r="F211" s="121" t="str">
        <f t="shared" si="19"/>
        <v>-</v>
      </c>
      <c r="G211" s="120">
        <v>81</v>
      </c>
      <c r="H211" s="121">
        <f t="shared" si="19"/>
        <v>3.5</v>
      </c>
      <c r="I211" s="120">
        <v>41</v>
      </c>
      <c r="J211" s="121">
        <f t="shared" si="19"/>
        <v>-0.49382716049382713</v>
      </c>
      <c r="K211" s="120">
        <v>42</v>
      </c>
      <c r="L211" s="121">
        <f t="shared" si="19"/>
        <v>2.4390243902439046E-2</v>
      </c>
      <c r="M211" s="120">
        <v>70</v>
      </c>
      <c r="N211" s="121">
        <f t="shared" si="20"/>
        <v>0.66666666666666674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17</v>
      </c>
      <c r="F212" s="121" t="str">
        <f t="shared" si="19"/>
        <v>-</v>
      </c>
      <c r="G212" s="120">
        <v>85</v>
      </c>
      <c r="H212" s="121">
        <f t="shared" si="19"/>
        <v>4</v>
      </c>
      <c r="I212" s="120">
        <v>30</v>
      </c>
      <c r="J212" s="121">
        <f t="shared" si="19"/>
        <v>-0.64705882352941169</v>
      </c>
      <c r="K212" s="120">
        <v>36</v>
      </c>
      <c r="L212" s="121">
        <f t="shared" si="19"/>
        <v>0.19999999999999996</v>
      </c>
      <c r="M212" s="120">
        <v>33</v>
      </c>
      <c r="N212" s="121">
        <f t="shared" si="20"/>
        <v>-8.333333333333337E-2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15</v>
      </c>
      <c r="F213" s="121" t="str">
        <f t="shared" si="19"/>
        <v>-</v>
      </c>
      <c r="G213" s="120">
        <v>42</v>
      </c>
      <c r="H213" s="121">
        <f t="shared" si="19"/>
        <v>1.7999999999999998</v>
      </c>
      <c r="I213" s="120">
        <v>38</v>
      </c>
      <c r="J213" s="121">
        <f t="shared" si="19"/>
        <v>-9.5238095238095233E-2</v>
      </c>
      <c r="K213" s="120">
        <v>29</v>
      </c>
      <c r="L213" s="121">
        <f t="shared" si="19"/>
        <v>-0.23684210526315785</v>
      </c>
      <c r="M213" s="120">
        <v>46</v>
      </c>
      <c r="N213" s="121">
        <f t="shared" si="20"/>
        <v>0.5862068965517242</v>
      </c>
    </row>
    <row r="214" spans="2:15" x14ac:dyDescent="0.25">
      <c r="B214" s="119" t="s">
        <v>88</v>
      </c>
      <c r="C214" s="120">
        <v>9</v>
      </c>
      <c r="D214" s="121">
        <v>-0.76315789473684215</v>
      </c>
      <c r="E214" s="120">
        <v>24</v>
      </c>
      <c r="F214" s="121">
        <f t="shared" si="19"/>
        <v>1.6666666666666665</v>
      </c>
      <c r="G214" s="120">
        <v>106</v>
      </c>
      <c r="H214" s="121">
        <f t="shared" si="19"/>
        <v>3.416666666666667</v>
      </c>
      <c r="I214" s="120">
        <v>46</v>
      </c>
      <c r="J214" s="121">
        <f t="shared" si="19"/>
        <v>-0.56603773584905659</v>
      </c>
      <c r="K214" s="120">
        <v>43</v>
      </c>
      <c r="L214" s="121">
        <f t="shared" si="19"/>
        <v>-6.5217391304347783E-2</v>
      </c>
      <c r="M214" s="120">
        <v>23</v>
      </c>
      <c r="N214" s="121">
        <f t="shared" si="20"/>
        <v>-0.46511627906976749</v>
      </c>
    </row>
    <row r="215" spans="2:15" x14ac:dyDescent="0.25">
      <c r="B215" s="119" t="s">
        <v>90</v>
      </c>
      <c r="C215" s="120">
        <v>6</v>
      </c>
      <c r="D215" s="121">
        <v>-0.7931034482758621</v>
      </c>
      <c r="E215" s="120">
        <v>39</v>
      </c>
      <c r="F215" s="121">
        <f t="shared" si="19"/>
        <v>5.5</v>
      </c>
      <c r="G215" s="120">
        <v>66</v>
      </c>
      <c r="H215" s="121">
        <f t="shared" si="19"/>
        <v>0.69230769230769229</v>
      </c>
      <c r="I215" s="120">
        <v>31</v>
      </c>
      <c r="J215" s="121">
        <f t="shared" si="19"/>
        <v>-0.53030303030303028</v>
      </c>
      <c r="K215" s="120">
        <v>31</v>
      </c>
      <c r="L215" s="121">
        <f t="shared" si="19"/>
        <v>0</v>
      </c>
      <c r="M215" s="120">
        <v>22</v>
      </c>
      <c r="N215" s="121">
        <f t="shared" si="20"/>
        <v>-0.29032258064516125</v>
      </c>
    </row>
    <row r="216" spans="2:15" x14ac:dyDescent="0.25">
      <c r="B216" s="119" t="s">
        <v>92</v>
      </c>
      <c r="C216" s="120">
        <v>4</v>
      </c>
      <c r="D216" s="121">
        <v>-0.94366197183098588</v>
      </c>
      <c r="E216" s="120">
        <v>46</v>
      </c>
      <c r="F216" s="121">
        <f t="shared" si="19"/>
        <v>10.5</v>
      </c>
      <c r="G216" s="120">
        <v>72</v>
      </c>
      <c r="H216" s="121">
        <f t="shared" si="19"/>
        <v>0.56521739130434789</v>
      </c>
      <c r="I216" s="120">
        <v>65</v>
      </c>
      <c r="J216" s="121">
        <f t="shared" si="19"/>
        <v>-9.722222222222221E-2</v>
      </c>
      <c r="K216" s="120">
        <v>79</v>
      </c>
      <c r="L216" s="121">
        <f t="shared" si="19"/>
        <v>0.21538461538461529</v>
      </c>
      <c r="M216" s="120">
        <v>53</v>
      </c>
      <c r="N216" s="121">
        <f t="shared" si="20"/>
        <v>-0.32911392405063289</v>
      </c>
    </row>
    <row r="217" spans="2:15" x14ac:dyDescent="0.25">
      <c r="B217" s="119" t="s">
        <v>94</v>
      </c>
      <c r="C217" s="120">
        <v>18</v>
      </c>
      <c r="D217" s="121">
        <v>-0.83018867924528306</v>
      </c>
      <c r="E217" s="120">
        <v>117</v>
      </c>
      <c r="F217" s="121">
        <f t="shared" si="19"/>
        <v>5.5</v>
      </c>
      <c r="G217" s="120">
        <v>93</v>
      </c>
      <c r="H217" s="121">
        <f t="shared" si="19"/>
        <v>-0.20512820512820518</v>
      </c>
      <c r="I217" s="120">
        <v>114</v>
      </c>
      <c r="J217" s="121">
        <f t="shared" si="19"/>
        <v>0.22580645161290325</v>
      </c>
      <c r="K217" s="120">
        <v>78</v>
      </c>
      <c r="L217" s="121">
        <f t="shared" si="19"/>
        <v>-0.31578947368421051</v>
      </c>
      <c r="M217" s="120">
        <v>106</v>
      </c>
      <c r="N217" s="121">
        <f t="shared" si="20"/>
        <v>0.35897435897435903</v>
      </c>
    </row>
    <row r="218" spans="2:15" x14ac:dyDescent="0.25">
      <c r="B218" s="119" t="s">
        <v>96</v>
      </c>
      <c r="C218" s="120">
        <v>14</v>
      </c>
      <c r="D218" s="121">
        <v>-0.82499999999999996</v>
      </c>
      <c r="E218" s="120">
        <v>107</v>
      </c>
      <c r="F218" s="121">
        <f t="shared" si="19"/>
        <v>6.6428571428571432</v>
      </c>
      <c r="G218" s="120">
        <v>121</v>
      </c>
      <c r="H218" s="121">
        <f t="shared" si="19"/>
        <v>0.13084112149532712</v>
      </c>
      <c r="I218" s="120">
        <v>113</v>
      </c>
      <c r="J218" s="121">
        <f t="shared" si="19"/>
        <v>-6.6115702479338845E-2</v>
      </c>
      <c r="K218" s="120">
        <v>75</v>
      </c>
      <c r="L218" s="121">
        <f t="shared" si="19"/>
        <v>-0.33628318584070793</v>
      </c>
      <c r="M218" s="120">
        <v>74</v>
      </c>
      <c r="N218" s="121">
        <f t="shared" si="20"/>
        <v>-1.3333333333333308E-2</v>
      </c>
    </row>
    <row r="219" spans="2:15" ht="15.75" x14ac:dyDescent="0.25">
      <c r="B219" s="122" t="s">
        <v>33</v>
      </c>
      <c r="C219" s="123">
        <v>323</v>
      </c>
      <c r="D219" s="124">
        <v>-0.53791130185979974</v>
      </c>
      <c r="E219" s="123">
        <v>432</v>
      </c>
      <c r="F219" s="124">
        <f t="shared" si="19"/>
        <v>0.33746130030959742</v>
      </c>
      <c r="G219" s="123">
        <v>1172</v>
      </c>
      <c r="H219" s="124">
        <f t="shared" si="19"/>
        <v>1.7129629629629628</v>
      </c>
      <c r="I219" s="123">
        <v>938</v>
      </c>
      <c r="J219" s="124">
        <f t="shared" si="19"/>
        <v>-0.19965870307167233</v>
      </c>
      <c r="K219" s="123">
        <v>933</v>
      </c>
      <c r="L219" s="124">
        <f t="shared" si="19"/>
        <v>-5.3304904051172386E-3</v>
      </c>
      <c r="M219" s="123">
        <v>900</v>
      </c>
      <c r="N219" s="124">
        <v>-3.5369774919614128E-2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71</v>
      </c>
      <c r="D229" s="121">
        <v>-4.0540540540540571E-2</v>
      </c>
      <c r="E229" s="120">
        <v>24</v>
      </c>
      <c r="F229" s="121">
        <f t="shared" ref="F229:L241" si="21">IFERROR(E229/C229-1,"-")</f>
        <v>-0.6619718309859155</v>
      </c>
      <c r="G229" s="120">
        <v>89</v>
      </c>
      <c r="H229" s="121">
        <f t="shared" si="21"/>
        <v>2.7083333333333335</v>
      </c>
      <c r="I229" s="120">
        <v>81</v>
      </c>
      <c r="J229" s="121">
        <f t="shared" si="21"/>
        <v>-8.98876404494382E-2</v>
      </c>
      <c r="K229" s="120">
        <v>171</v>
      </c>
      <c r="L229" s="121">
        <f t="shared" si="21"/>
        <v>1.1111111111111112</v>
      </c>
      <c r="M229" s="120">
        <v>130</v>
      </c>
      <c r="N229" s="121">
        <f t="shared" ref="N229:N240" si="22">IFERROR(M229/K229-1,"-")</f>
        <v>-0.23976608187134507</v>
      </c>
    </row>
    <row r="230" spans="2:15" x14ac:dyDescent="0.25">
      <c r="B230" s="119" t="s">
        <v>76</v>
      </c>
      <c r="C230" s="120">
        <v>29</v>
      </c>
      <c r="D230" s="121">
        <v>-0.546875</v>
      </c>
      <c r="E230" s="120">
        <v>14</v>
      </c>
      <c r="F230" s="121">
        <f t="shared" si="21"/>
        <v>-0.51724137931034475</v>
      </c>
      <c r="G230" s="120">
        <v>81</v>
      </c>
      <c r="H230" s="121">
        <f t="shared" si="21"/>
        <v>4.7857142857142856</v>
      </c>
      <c r="I230" s="120">
        <v>33</v>
      </c>
      <c r="J230" s="121">
        <f t="shared" si="21"/>
        <v>-0.59259259259259256</v>
      </c>
      <c r="K230" s="120">
        <v>95</v>
      </c>
      <c r="L230" s="121">
        <f t="shared" si="21"/>
        <v>1.8787878787878789</v>
      </c>
      <c r="M230" s="120">
        <v>92</v>
      </c>
      <c r="N230" s="121">
        <f t="shared" si="22"/>
        <v>-3.157894736842104E-2</v>
      </c>
    </row>
    <row r="231" spans="2:15" x14ac:dyDescent="0.25">
      <c r="B231" s="119" t="s">
        <v>78</v>
      </c>
      <c r="C231" s="120">
        <v>32</v>
      </c>
      <c r="D231" s="121">
        <v>-0.47540983606557374</v>
      </c>
      <c r="E231" s="120">
        <v>12</v>
      </c>
      <c r="F231" s="121">
        <f t="shared" si="21"/>
        <v>-0.625</v>
      </c>
      <c r="G231" s="120">
        <v>80</v>
      </c>
      <c r="H231" s="121">
        <f t="shared" si="21"/>
        <v>5.666666666666667</v>
      </c>
      <c r="I231" s="120">
        <v>71</v>
      </c>
      <c r="J231" s="121">
        <f t="shared" si="21"/>
        <v>-0.11250000000000004</v>
      </c>
      <c r="K231" s="120">
        <v>93</v>
      </c>
      <c r="L231" s="121">
        <f t="shared" si="21"/>
        <v>0.3098591549295775</v>
      </c>
      <c r="M231" s="120">
        <v>112</v>
      </c>
      <c r="N231" s="121">
        <f t="shared" si="22"/>
        <v>0.20430107526881724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35</v>
      </c>
      <c r="F232" s="121" t="str">
        <f t="shared" si="21"/>
        <v>-</v>
      </c>
      <c r="G232" s="120">
        <v>60</v>
      </c>
      <c r="H232" s="121">
        <f t="shared" si="21"/>
        <v>0.71428571428571419</v>
      </c>
      <c r="I232" s="120">
        <v>44</v>
      </c>
      <c r="J232" s="121">
        <f t="shared" si="21"/>
        <v>-0.26666666666666672</v>
      </c>
      <c r="K232" s="120">
        <v>87</v>
      </c>
      <c r="L232" s="121">
        <f t="shared" si="21"/>
        <v>0.97727272727272729</v>
      </c>
      <c r="M232" s="120">
        <v>94</v>
      </c>
      <c r="N232" s="121">
        <f t="shared" si="22"/>
        <v>8.0459770114942541E-2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44</v>
      </c>
      <c r="F233" s="121" t="str">
        <f t="shared" si="21"/>
        <v>-</v>
      </c>
      <c r="G233" s="120">
        <v>32</v>
      </c>
      <c r="H233" s="121">
        <f t="shared" si="21"/>
        <v>-0.27272727272727271</v>
      </c>
      <c r="I233" s="120">
        <v>32</v>
      </c>
      <c r="J233" s="121">
        <f t="shared" si="21"/>
        <v>0</v>
      </c>
      <c r="K233" s="120">
        <v>49</v>
      </c>
      <c r="L233" s="121">
        <f t="shared" si="21"/>
        <v>0.53125</v>
      </c>
      <c r="M233" s="120">
        <v>38</v>
      </c>
      <c r="N233" s="121">
        <f t="shared" si="22"/>
        <v>-0.22448979591836737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25</v>
      </c>
      <c r="F234" s="121" t="str">
        <f t="shared" si="21"/>
        <v>-</v>
      </c>
      <c r="G234" s="120">
        <v>31</v>
      </c>
      <c r="H234" s="121">
        <f t="shared" si="21"/>
        <v>0.24</v>
      </c>
      <c r="I234" s="120">
        <v>32</v>
      </c>
      <c r="J234" s="121">
        <f t="shared" si="21"/>
        <v>3.2258064516129004E-2</v>
      </c>
      <c r="K234" s="120">
        <v>19</v>
      </c>
      <c r="L234" s="121">
        <f t="shared" si="21"/>
        <v>-0.40625</v>
      </c>
      <c r="M234" s="120">
        <v>18</v>
      </c>
      <c r="N234" s="121">
        <f t="shared" si="22"/>
        <v>-5.2631578947368474E-2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43</v>
      </c>
      <c r="F235" s="121" t="str">
        <f t="shared" si="21"/>
        <v>-</v>
      </c>
      <c r="G235" s="120">
        <v>61</v>
      </c>
      <c r="H235" s="121">
        <f t="shared" si="21"/>
        <v>0.41860465116279078</v>
      </c>
      <c r="I235" s="120">
        <v>43</v>
      </c>
      <c r="J235" s="121">
        <f t="shared" si="21"/>
        <v>-0.29508196721311475</v>
      </c>
      <c r="K235" s="120">
        <v>25</v>
      </c>
      <c r="L235" s="121">
        <f t="shared" si="21"/>
        <v>-0.41860465116279066</v>
      </c>
      <c r="M235" s="120">
        <v>39</v>
      </c>
      <c r="N235" s="121">
        <f t="shared" si="22"/>
        <v>0.56000000000000005</v>
      </c>
    </row>
    <row r="236" spans="2:15" x14ac:dyDescent="0.25">
      <c r="B236" s="119" t="s">
        <v>88</v>
      </c>
      <c r="C236" s="120">
        <v>45</v>
      </c>
      <c r="D236" s="121">
        <v>1.0454545454545454</v>
      </c>
      <c r="E236" s="120">
        <v>39</v>
      </c>
      <c r="F236" s="121">
        <f t="shared" si="21"/>
        <v>-0.1333333333333333</v>
      </c>
      <c r="G236" s="120">
        <v>59</v>
      </c>
      <c r="H236" s="121">
        <f t="shared" si="21"/>
        <v>0.51282051282051277</v>
      </c>
      <c r="I236" s="120">
        <v>49</v>
      </c>
      <c r="J236" s="121">
        <f t="shared" si="21"/>
        <v>-0.16949152542372881</v>
      </c>
      <c r="K236" s="120">
        <v>59</v>
      </c>
      <c r="L236" s="121">
        <f t="shared" si="21"/>
        <v>0.20408163265306123</v>
      </c>
      <c r="M236" s="120">
        <v>37</v>
      </c>
      <c r="N236" s="121">
        <f t="shared" si="22"/>
        <v>-0.3728813559322034</v>
      </c>
    </row>
    <row r="237" spans="2:15" x14ac:dyDescent="0.25">
      <c r="B237" s="119" t="s">
        <v>90</v>
      </c>
      <c r="C237" s="120">
        <v>40</v>
      </c>
      <c r="D237" s="121">
        <v>1.5</v>
      </c>
      <c r="E237" s="120">
        <v>36</v>
      </c>
      <c r="F237" s="121">
        <f t="shared" si="21"/>
        <v>-9.9999999999999978E-2</v>
      </c>
      <c r="G237" s="120">
        <v>30</v>
      </c>
      <c r="H237" s="121">
        <f t="shared" si="21"/>
        <v>-0.16666666666666663</v>
      </c>
      <c r="I237" s="120">
        <v>41</v>
      </c>
      <c r="J237" s="121">
        <f t="shared" si="21"/>
        <v>0.3666666666666667</v>
      </c>
      <c r="K237" s="120">
        <v>41</v>
      </c>
      <c r="L237" s="121">
        <f t="shared" si="21"/>
        <v>0</v>
      </c>
      <c r="M237" s="120">
        <v>44</v>
      </c>
      <c r="N237" s="121">
        <f t="shared" si="22"/>
        <v>7.3170731707317138E-2</v>
      </c>
    </row>
    <row r="238" spans="2:15" x14ac:dyDescent="0.25">
      <c r="B238" s="119" t="s">
        <v>92</v>
      </c>
      <c r="C238" s="120">
        <v>39</v>
      </c>
      <c r="D238" s="121">
        <v>0.44444444444444442</v>
      </c>
      <c r="E238" s="120">
        <v>62</v>
      </c>
      <c r="F238" s="121">
        <f t="shared" si="21"/>
        <v>0.58974358974358965</v>
      </c>
      <c r="G238" s="120">
        <v>37</v>
      </c>
      <c r="H238" s="121">
        <f t="shared" si="21"/>
        <v>-0.40322580645161288</v>
      </c>
      <c r="I238" s="120">
        <v>40</v>
      </c>
      <c r="J238" s="121">
        <f t="shared" si="21"/>
        <v>8.1081081081081141E-2</v>
      </c>
      <c r="K238" s="120">
        <v>57</v>
      </c>
      <c r="L238" s="121">
        <f t="shared" si="21"/>
        <v>0.42500000000000004</v>
      </c>
      <c r="M238" s="120">
        <v>66</v>
      </c>
      <c r="N238" s="121">
        <f t="shared" si="22"/>
        <v>0.15789473684210531</v>
      </c>
    </row>
    <row r="239" spans="2:15" x14ac:dyDescent="0.25">
      <c r="B239" s="119" t="s">
        <v>94</v>
      </c>
      <c r="C239" s="120">
        <v>51</v>
      </c>
      <c r="D239" s="121">
        <v>-0.35443037974683544</v>
      </c>
      <c r="E239" s="120">
        <v>104</v>
      </c>
      <c r="F239" s="121">
        <f t="shared" si="21"/>
        <v>1.0392156862745097</v>
      </c>
      <c r="G239" s="120">
        <v>70</v>
      </c>
      <c r="H239" s="121">
        <f t="shared" si="21"/>
        <v>-0.32692307692307687</v>
      </c>
      <c r="I239" s="120">
        <v>105</v>
      </c>
      <c r="J239" s="121">
        <f t="shared" si="21"/>
        <v>0.5</v>
      </c>
      <c r="K239" s="120">
        <v>64</v>
      </c>
      <c r="L239" s="121">
        <f t="shared" si="21"/>
        <v>-0.39047619047619042</v>
      </c>
      <c r="M239" s="120">
        <v>74</v>
      </c>
      <c r="N239" s="121">
        <f t="shared" si="22"/>
        <v>0.15625</v>
      </c>
    </row>
    <row r="240" spans="2:15" x14ac:dyDescent="0.25">
      <c r="B240" s="119" t="s">
        <v>96</v>
      </c>
      <c r="C240" s="120">
        <v>20</v>
      </c>
      <c r="D240" s="121">
        <v>-0.5</v>
      </c>
      <c r="E240" s="120">
        <v>69</v>
      </c>
      <c r="F240" s="121">
        <f t="shared" si="21"/>
        <v>2.4500000000000002</v>
      </c>
      <c r="G240" s="120">
        <v>52</v>
      </c>
      <c r="H240" s="121">
        <f t="shared" si="21"/>
        <v>-0.24637681159420288</v>
      </c>
      <c r="I240" s="120">
        <v>79</v>
      </c>
      <c r="J240" s="121">
        <f t="shared" si="21"/>
        <v>0.51923076923076916</v>
      </c>
      <c r="K240" s="120">
        <v>143</v>
      </c>
      <c r="L240" s="121">
        <f t="shared" si="21"/>
        <v>0.81012658227848111</v>
      </c>
      <c r="M240" s="120">
        <v>95</v>
      </c>
      <c r="N240" s="121">
        <f t="shared" si="22"/>
        <v>-0.33566433566433562</v>
      </c>
    </row>
    <row r="241" spans="2:15" ht="15.75" x14ac:dyDescent="0.25">
      <c r="B241" s="122" t="s">
        <v>33</v>
      </c>
      <c r="C241" s="123">
        <v>351</v>
      </c>
      <c r="D241" s="124">
        <v>-0.32369942196531787</v>
      </c>
      <c r="E241" s="123">
        <v>507</v>
      </c>
      <c r="F241" s="124">
        <f t="shared" si="21"/>
        <v>0.44444444444444442</v>
      </c>
      <c r="G241" s="123">
        <v>682</v>
      </c>
      <c r="H241" s="124">
        <f t="shared" si="21"/>
        <v>0.34516765285996054</v>
      </c>
      <c r="I241" s="123">
        <v>650</v>
      </c>
      <c r="J241" s="124">
        <f t="shared" si="21"/>
        <v>-4.692082111436946E-2</v>
      </c>
      <c r="K241" s="123">
        <v>903</v>
      </c>
      <c r="L241" s="124">
        <f t="shared" si="21"/>
        <v>0.38923076923076927</v>
      </c>
      <c r="M241" s="123">
        <v>839</v>
      </c>
      <c r="N241" s="124">
        <v>-7.0874861572535974E-2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87</v>
      </c>
      <c r="D251" s="121">
        <v>1.4166666666666665</v>
      </c>
      <c r="E251" s="120">
        <v>4</v>
      </c>
      <c r="F251" s="121">
        <f t="shared" ref="F251:L263" si="23">IFERROR(E251/C251-1,"-")</f>
        <v>-0.95402298850574718</v>
      </c>
      <c r="G251" s="120">
        <v>50</v>
      </c>
      <c r="H251" s="121">
        <f t="shared" si="23"/>
        <v>11.5</v>
      </c>
      <c r="I251" s="120">
        <v>36</v>
      </c>
      <c r="J251" s="121">
        <f t="shared" si="23"/>
        <v>-0.28000000000000003</v>
      </c>
      <c r="K251" s="120">
        <v>58</v>
      </c>
      <c r="L251" s="121">
        <f t="shared" si="23"/>
        <v>0.61111111111111116</v>
      </c>
      <c r="M251" s="120">
        <v>22</v>
      </c>
      <c r="N251" s="121">
        <f t="shared" ref="N251:N262" si="24">IFERROR(M251/K251-1,"-")</f>
        <v>-0.62068965517241381</v>
      </c>
    </row>
    <row r="252" spans="2:15" x14ac:dyDescent="0.25">
      <c r="B252" s="119" t="s">
        <v>76</v>
      </c>
      <c r="C252" s="120">
        <v>17</v>
      </c>
      <c r="D252" s="121">
        <v>-0.5</v>
      </c>
      <c r="E252" s="120">
        <v>5</v>
      </c>
      <c r="F252" s="121">
        <f t="shared" si="23"/>
        <v>-0.70588235294117641</v>
      </c>
      <c r="G252" s="120">
        <v>65</v>
      </c>
      <c r="H252" s="121">
        <f t="shared" si="23"/>
        <v>12</v>
      </c>
      <c r="I252" s="120">
        <v>17</v>
      </c>
      <c r="J252" s="121">
        <f t="shared" si="23"/>
        <v>-0.7384615384615385</v>
      </c>
      <c r="K252" s="120">
        <v>33</v>
      </c>
      <c r="L252" s="121">
        <f t="shared" si="23"/>
        <v>0.94117647058823528</v>
      </c>
      <c r="M252" s="120">
        <v>78</v>
      </c>
      <c r="N252" s="121">
        <f t="shared" si="24"/>
        <v>1.3636363636363638</v>
      </c>
    </row>
    <row r="253" spans="2:15" x14ac:dyDescent="0.25">
      <c r="B253" s="119" t="s">
        <v>78</v>
      </c>
      <c r="C253" s="120">
        <v>8</v>
      </c>
      <c r="D253" s="121">
        <v>-0.46666666666666667</v>
      </c>
      <c r="E253" s="120">
        <v>1</v>
      </c>
      <c r="F253" s="121">
        <f t="shared" si="23"/>
        <v>-0.875</v>
      </c>
      <c r="G253" s="120">
        <v>44</v>
      </c>
      <c r="H253" s="121">
        <f t="shared" si="23"/>
        <v>43</v>
      </c>
      <c r="I253" s="120">
        <v>14</v>
      </c>
      <c r="J253" s="121">
        <f t="shared" si="23"/>
        <v>-0.68181818181818188</v>
      </c>
      <c r="K253" s="120">
        <v>13</v>
      </c>
      <c r="L253" s="121">
        <f t="shared" si="23"/>
        <v>-7.1428571428571397E-2</v>
      </c>
      <c r="M253" s="120">
        <v>10</v>
      </c>
      <c r="N253" s="121">
        <f t="shared" si="24"/>
        <v>-0.23076923076923073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5</v>
      </c>
      <c r="F254" s="121" t="str">
        <f t="shared" si="23"/>
        <v>-</v>
      </c>
      <c r="G254" s="120">
        <v>10</v>
      </c>
      <c r="H254" s="121">
        <f t="shared" si="23"/>
        <v>1</v>
      </c>
      <c r="I254" s="120">
        <v>16</v>
      </c>
      <c r="J254" s="121">
        <f t="shared" si="23"/>
        <v>0.60000000000000009</v>
      </c>
      <c r="K254" s="120">
        <v>0</v>
      </c>
      <c r="L254" s="121">
        <f t="shared" si="23"/>
        <v>-1</v>
      </c>
      <c r="M254" s="120">
        <v>12</v>
      </c>
      <c r="N254" s="121" t="str">
        <f t="shared" si="24"/>
        <v>-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2</v>
      </c>
      <c r="F255" s="121" t="str">
        <f t="shared" si="23"/>
        <v>-</v>
      </c>
      <c r="G255" s="120">
        <v>6</v>
      </c>
      <c r="H255" s="121">
        <f t="shared" si="23"/>
        <v>2</v>
      </c>
      <c r="I255" s="120">
        <v>2</v>
      </c>
      <c r="J255" s="121">
        <f t="shared" si="23"/>
        <v>-0.66666666666666674</v>
      </c>
      <c r="K255" s="120">
        <v>0</v>
      </c>
      <c r="L255" s="121">
        <f t="shared" si="23"/>
        <v>-1</v>
      </c>
      <c r="M255" s="120">
        <v>4</v>
      </c>
      <c r="N255" s="121" t="str">
        <f t="shared" si="24"/>
        <v>-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0</v>
      </c>
      <c r="F256" s="121" t="str">
        <f t="shared" si="23"/>
        <v>-</v>
      </c>
      <c r="G256" s="120">
        <v>7</v>
      </c>
      <c r="H256" s="121" t="str">
        <f t="shared" si="23"/>
        <v>-</v>
      </c>
      <c r="I256" s="120">
        <v>2</v>
      </c>
      <c r="J256" s="121">
        <f t="shared" si="23"/>
        <v>-0.7142857142857143</v>
      </c>
      <c r="K256" s="120">
        <v>47</v>
      </c>
      <c r="L256" s="121">
        <f t="shared" si="23"/>
        <v>22.5</v>
      </c>
      <c r="M256" s="120">
        <v>2</v>
      </c>
      <c r="N256" s="121">
        <f t="shared" si="24"/>
        <v>-0.95744680851063835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2</v>
      </c>
      <c r="F257" s="121" t="str">
        <f t="shared" si="23"/>
        <v>-</v>
      </c>
      <c r="G257" s="120">
        <v>8</v>
      </c>
      <c r="H257" s="121">
        <f t="shared" si="23"/>
        <v>3</v>
      </c>
      <c r="I257" s="120">
        <v>9</v>
      </c>
      <c r="J257" s="121">
        <f t="shared" si="23"/>
        <v>0.125</v>
      </c>
      <c r="K257" s="120">
        <v>10</v>
      </c>
      <c r="L257" s="121">
        <f t="shared" si="23"/>
        <v>0.11111111111111116</v>
      </c>
      <c r="M257" s="120">
        <v>25</v>
      </c>
      <c r="N257" s="121">
        <f t="shared" si="24"/>
        <v>1.5</v>
      </c>
    </row>
    <row r="258" spans="2:15" x14ac:dyDescent="0.25">
      <c r="B258" s="119" t="s">
        <v>88</v>
      </c>
      <c r="C258" s="120">
        <v>1</v>
      </c>
      <c r="D258" s="121">
        <v>0</v>
      </c>
      <c r="E258" s="120">
        <v>0</v>
      </c>
      <c r="F258" s="121">
        <f t="shared" si="23"/>
        <v>-1</v>
      </c>
      <c r="G258" s="120">
        <v>27</v>
      </c>
      <c r="H258" s="121" t="str">
        <f t="shared" si="23"/>
        <v>-</v>
      </c>
      <c r="I258" s="120">
        <v>6</v>
      </c>
      <c r="J258" s="121">
        <f t="shared" si="23"/>
        <v>-0.77777777777777779</v>
      </c>
      <c r="K258" s="120">
        <v>4</v>
      </c>
      <c r="L258" s="121">
        <f t="shared" si="23"/>
        <v>-0.33333333333333337</v>
      </c>
      <c r="M258" s="120">
        <v>2</v>
      </c>
      <c r="N258" s="121">
        <f t="shared" si="24"/>
        <v>-0.5</v>
      </c>
    </row>
    <row r="259" spans="2:15" x14ac:dyDescent="0.25">
      <c r="B259" s="119" t="s">
        <v>90</v>
      </c>
      <c r="C259" s="120">
        <v>1</v>
      </c>
      <c r="D259" s="121">
        <v>-0.5</v>
      </c>
      <c r="E259" s="120">
        <v>1</v>
      </c>
      <c r="F259" s="121">
        <f t="shared" si="23"/>
        <v>0</v>
      </c>
      <c r="G259" s="120">
        <v>5</v>
      </c>
      <c r="H259" s="121">
        <f t="shared" si="23"/>
        <v>4</v>
      </c>
      <c r="I259" s="120">
        <v>4</v>
      </c>
      <c r="J259" s="121">
        <f t="shared" si="23"/>
        <v>-0.19999999999999996</v>
      </c>
      <c r="K259" s="120">
        <v>13</v>
      </c>
      <c r="L259" s="121">
        <f t="shared" si="23"/>
        <v>2.25</v>
      </c>
      <c r="M259" s="120">
        <v>2</v>
      </c>
      <c r="N259" s="121">
        <f t="shared" si="24"/>
        <v>-0.84615384615384615</v>
      </c>
    </row>
    <row r="260" spans="2:15" x14ac:dyDescent="0.25">
      <c r="B260" s="119" t="s">
        <v>92</v>
      </c>
      <c r="C260" s="120">
        <v>0</v>
      </c>
      <c r="D260" s="121">
        <v>-1</v>
      </c>
      <c r="E260" s="120">
        <v>31</v>
      </c>
      <c r="F260" s="121" t="str">
        <f t="shared" si="23"/>
        <v>-</v>
      </c>
      <c r="G260" s="120">
        <v>14</v>
      </c>
      <c r="H260" s="121">
        <f t="shared" si="23"/>
        <v>-0.54838709677419351</v>
      </c>
      <c r="I260" s="120">
        <v>6</v>
      </c>
      <c r="J260" s="121">
        <f t="shared" si="23"/>
        <v>-0.5714285714285714</v>
      </c>
      <c r="K260" s="120">
        <v>10</v>
      </c>
      <c r="L260" s="121">
        <f t="shared" si="23"/>
        <v>0.66666666666666674</v>
      </c>
      <c r="M260" s="120">
        <v>4</v>
      </c>
      <c r="N260" s="121">
        <f t="shared" si="24"/>
        <v>-0.6</v>
      </c>
    </row>
    <row r="261" spans="2:15" x14ac:dyDescent="0.25">
      <c r="B261" s="119" t="s">
        <v>94</v>
      </c>
      <c r="C261" s="120">
        <v>4</v>
      </c>
      <c r="D261" s="121">
        <v>-0.75</v>
      </c>
      <c r="E261" s="120">
        <v>22</v>
      </c>
      <c r="F261" s="121">
        <f t="shared" si="23"/>
        <v>4.5</v>
      </c>
      <c r="G261" s="120">
        <v>12</v>
      </c>
      <c r="H261" s="121">
        <f t="shared" si="23"/>
        <v>-0.45454545454545459</v>
      </c>
      <c r="I261" s="120">
        <v>24</v>
      </c>
      <c r="J261" s="121">
        <f t="shared" si="23"/>
        <v>1</v>
      </c>
      <c r="K261" s="120">
        <v>38</v>
      </c>
      <c r="L261" s="121">
        <f t="shared" si="23"/>
        <v>0.58333333333333326</v>
      </c>
      <c r="M261" s="120">
        <v>14</v>
      </c>
      <c r="N261" s="121">
        <f t="shared" si="24"/>
        <v>-0.63157894736842102</v>
      </c>
    </row>
    <row r="262" spans="2:15" x14ac:dyDescent="0.25">
      <c r="B262" s="119" t="s">
        <v>96</v>
      </c>
      <c r="C262" s="120">
        <v>2</v>
      </c>
      <c r="D262" s="121">
        <v>-0.9</v>
      </c>
      <c r="E262" s="120">
        <v>32</v>
      </c>
      <c r="F262" s="121">
        <f t="shared" si="23"/>
        <v>15</v>
      </c>
      <c r="G262" s="120">
        <v>22</v>
      </c>
      <c r="H262" s="121">
        <f t="shared" si="23"/>
        <v>-0.3125</v>
      </c>
      <c r="I262" s="120">
        <v>17</v>
      </c>
      <c r="J262" s="121">
        <f t="shared" si="23"/>
        <v>-0.22727272727272729</v>
      </c>
      <c r="K262" s="120">
        <v>4</v>
      </c>
      <c r="L262" s="121">
        <f t="shared" si="23"/>
        <v>-0.76470588235294112</v>
      </c>
      <c r="M262" s="120">
        <v>10</v>
      </c>
      <c r="N262" s="121">
        <f t="shared" si="24"/>
        <v>1.5</v>
      </c>
    </row>
    <row r="263" spans="2:15" ht="15.75" x14ac:dyDescent="0.25">
      <c r="B263" s="122" t="s">
        <v>33</v>
      </c>
      <c r="C263" s="123">
        <v>124</v>
      </c>
      <c r="D263" s="124">
        <v>-0.19999999999999996</v>
      </c>
      <c r="E263" s="123">
        <v>105</v>
      </c>
      <c r="F263" s="124">
        <f t="shared" si="23"/>
        <v>-0.15322580645161288</v>
      </c>
      <c r="G263" s="123">
        <v>270</v>
      </c>
      <c r="H263" s="124">
        <f t="shared" si="23"/>
        <v>1.5714285714285716</v>
      </c>
      <c r="I263" s="123">
        <v>153</v>
      </c>
      <c r="J263" s="124">
        <f t="shared" si="23"/>
        <v>-0.43333333333333335</v>
      </c>
      <c r="K263" s="123">
        <v>230</v>
      </c>
      <c r="L263" s="124">
        <f t="shared" si="23"/>
        <v>0.50326797385620914</v>
      </c>
      <c r="M263" s="123">
        <v>185</v>
      </c>
      <c r="N263" s="124">
        <v>-0.19565217391304346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30</v>
      </c>
      <c r="D273" s="121">
        <v>0.875</v>
      </c>
      <c r="E273" s="120">
        <v>7</v>
      </c>
      <c r="F273" s="121">
        <f t="shared" ref="F273:L285" si="25">IFERROR(E273/C273-1,"-")</f>
        <v>-0.76666666666666661</v>
      </c>
      <c r="G273" s="120">
        <v>37</v>
      </c>
      <c r="H273" s="121">
        <f t="shared" si="25"/>
        <v>4.2857142857142856</v>
      </c>
      <c r="I273" s="120">
        <v>64</v>
      </c>
      <c r="J273" s="121">
        <f t="shared" si="25"/>
        <v>0.72972972972972983</v>
      </c>
      <c r="K273" s="120">
        <v>161</v>
      </c>
      <c r="L273" s="121">
        <f t="shared" si="25"/>
        <v>1.515625</v>
      </c>
      <c r="M273" s="120">
        <v>83</v>
      </c>
      <c r="N273" s="121">
        <f t="shared" ref="N273:N284" si="26">IFERROR(M273/K273-1,"-")</f>
        <v>-0.48447204968944102</v>
      </c>
    </row>
    <row r="274" spans="2:14" x14ac:dyDescent="0.25">
      <c r="B274" s="119" t="s">
        <v>76</v>
      </c>
      <c r="C274" s="120">
        <v>26</v>
      </c>
      <c r="D274" s="121">
        <v>-0.21212121212121215</v>
      </c>
      <c r="E274" s="120">
        <v>2</v>
      </c>
      <c r="F274" s="121">
        <f t="shared" si="25"/>
        <v>-0.92307692307692313</v>
      </c>
      <c r="G274" s="120">
        <v>10</v>
      </c>
      <c r="H274" s="121">
        <f t="shared" si="25"/>
        <v>4</v>
      </c>
      <c r="I274" s="120">
        <v>16</v>
      </c>
      <c r="J274" s="121">
        <f t="shared" si="25"/>
        <v>0.60000000000000009</v>
      </c>
      <c r="K274" s="120">
        <v>45</v>
      </c>
      <c r="L274" s="121">
        <f t="shared" si="25"/>
        <v>1.8125</v>
      </c>
      <c r="M274" s="120">
        <v>11</v>
      </c>
      <c r="N274" s="121">
        <f t="shared" si="26"/>
        <v>-0.75555555555555554</v>
      </c>
    </row>
    <row r="275" spans="2:14" x14ac:dyDescent="0.25">
      <c r="B275" s="119" t="s">
        <v>78</v>
      </c>
      <c r="C275" s="120">
        <v>5</v>
      </c>
      <c r="D275" s="121">
        <v>-0.86842105263157898</v>
      </c>
      <c r="E275" s="120">
        <v>8</v>
      </c>
      <c r="F275" s="121">
        <f t="shared" si="25"/>
        <v>0.60000000000000009</v>
      </c>
      <c r="G275" s="120">
        <v>22</v>
      </c>
      <c r="H275" s="121">
        <f t="shared" si="25"/>
        <v>1.75</v>
      </c>
      <c r="I275" s="120">
        <v>38</v>
      </c>
      <c r="J275" s="121">
        <f t="shared" si="25"/>
        <v>0.72727272727272729</v>
      </c>
      <c r="K275" s="120">
        <v>35</v>
      </c>
      <c r="L275" s="121">
        <f t="shared" si="25"/>
        <v>-7.8947368421052655E-2</v>
      </c>
      <c r="M275" s="120">
        <v>29</v>
      </c>
      <c r="N275" s="121">
        <f t="shared" si="26"/>
        <v>-0.17142857142857137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8</v>
      </c>
      <c r="F276" s="121" t="str">
        <f t="shared" si="25"/>
        <v>-</v>
      </c>
      <c r="G276" s="120">
        <v>2</v>
      </c>
      <c r="H276" s="121">
        <f t="shared" si="25"/>
        <v>-0.75</v>
      </c>
      <c r="I276" s="120">
        <v>22</v>
      </c>
      <c r="J276" s="121">
        <f t="shared" si="25"/>
        <v>10</v>
      </c>
      <c r="K276" s="120">
        <v>20</v>
      </c>
      <c r="L276" s="121">
        <f t="shared" si="25"/>
        <v>-9.0909090909090939E-2</v>
      </c>
      <c r="M276" s="120">
        <v>6</v>
      </c>
      <c r="N276" s="121">
        <f t="shared" si="26"/>
        <v>-0.7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12</v>
      </c>
      <c r="F277" s="121" t="str">
        <f t="shared" si="25"/>
        <v>-</v>
      </c>
      <c r="G277" s="120">
        <v>6</v>
      </c>
      <c r="H277" s="121">
        <f t="shared" si="25"/>
        <v>-0.5</v>
      </c>
      <c r="I277" s="120">
        <v>6</v>
      </c>
      <c r="J277" s="121">
        <f t="shared" si="25"/>
        <v>0</v>
      </c>
      <c r="K277" s="120">
        <v>4</v>
      </c>
      <c r="L277" s="121">
        <f t="shared" si="25"/>
        <v>-0.33333333333333337</v>
      </c>
      <c r="M277" s="120">
        <v>10</v>
      </c>
      <c r="N277" s="121">
        <f t="shared" si="26"/>
        <v>1.5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5</v>
      </c>
      <c r="F278" s="121" t="str">
        <f t="shared" si="25"/>
        <v>-</v>
      </c>
      <c r="G278" s="120">
        <v>22</v>
      </c>
      <c r="H278" s="121">
        <f t="shared" si="25"/>
        <v>3.4000000000000004</v>
      </c>
      <c r="I278" s="120">
        <v>9</v>
      </c>
      <c r="J278" s="121">
        <f t="shared" si="25"/>
        <v>-0.59090909090909083</v>
      </c>
      <c r="K278" s="120">
        <v>0</v>
      </c>
      <c r="L278" s="121">
        <f t="shared" si="25"/>
        <v>-1</v>
      </c>
      <c r="M278" s="120">
        <v>4</v>
      </c>
      <c r="N278" s="121" t="str">
        <f t="shared" si="26"/>
        <v>-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2</v>
      </c>
      <c r="F279" s="121" t="str">
        <f t="shared" si="25"/>
        <v>-</v>
      </c>
      <c r="G279" s="120">
        <v>4</v>
      </c>
      <c r="H279" s="121">
        <f t="shared" si="25"/>
        <v>1</v>
      </c>
      <c r="I279" s="120">
        <v>9</v>
      </c>
      <c r="J279" s="121">
        <f t="shared" si="25"/>
        <v>1.25</v>
      </c>
      <c r="K279" s="120">
        <v>2</v>
      </c>
      <c r="L279" s="121">
        <f t="shared" si="25"/>
        <v>-0.77777777777777779</v>
      </c>
      <c r="M279" s="120">
        <v>6</v>
      </c>
      <c r="N279" s="121">
        <f t="shared" si="26"/>
        <v>2</v>
      </c>
    </row>
    <row r="280" spans="2:14" x14ac:dyDescent="0.25">
      <c r="B280" s="119" t="s">
        <v>88</v>
      </c>
      <c r="C280" s="120">
        <v>3</v>
      </c>
      <c r="D280" s="121">
        <v>-0.5714285714285714</v>
      </c>
      <c r="E280" s="120">
        <v>9</v>
      </c>
      <c r="F280" s="121">
        <f t="shared" si="25"/>
        <v>2</v>
      </c>
      <c r="G280" s="120">
        <v>5</v>
      </c>
      <c r="H280" s="121">
        <f t="shared" si="25"/>
        <v>-0.44444444444444442</v>
      </c>
      <c r="I280" s="120">
        <v>14</v>
      </c>
      <c r="J280" s="121">
        <f t="shared" si="25"/>
        <v>1.7999999999999998</v>
      </c>
      <c r="K280" s="120">
        <v>5</v>
      </c>
      <c r="L280" s="121">
        <f t="shared" si="25"/>
        <v>-0.64285714285714279</v>
      </c>
      <c r="M280" s="120">
        <v>4</v>
      </c>
      <c r="N280" s="121">
        <f t="shared" si="26"/>
        <v>-0.19999999999999996</v>
      </c>
    </row>
    <row r="281" spans="2:14" x14ac:dyDescent="0.25">
      <c r="B281" s="119" t="s">
        <v>90</v>
      </c>
      <c r="C281" s="120">
        <v>2</v>
      </c>
      <c r="D281" s="121" t="s">
        <v>236</v>
      </c>
      <c r="E281" s="120">
        <v>10</v>
      </c>
      <c r="F281" s="121">
        <f t="shared" si="25"/>
        <v>4</v>
      </c>
      <c r="G281" s="120">
        <v>6</v>
      </c>
      <c r="H281" s="121">
        <f t="shared" si="25"/>
        <v>-0.4</v>
      </c>
      <c r="I281" s="120">
        <v>12</v>
      </c>
      <c r="J281" s="121">
        <f t="shared" si="25"/>
        <v>1</v>
      </c>
      <c r="K281" s="120">
        <v>10</v>
      </c>
      <c r="L281" s="121">
        <f t="shared" si="25"/>
        <v>-0.16666666666666663</v>
      </c>
      <c r="M281" s="120">
        <v>6</v>
      </c>
      <c r="N281" s="121">
        <f t="shared" si="26"/>
        <v>-0.4</v>
      </c>
    </row>
    <row r="282" spans="2:14" x14ac:dyDescent="0.25">
      <c r="B282" s="119" t="s">
        <v>92</v>
      </c>
      <c r="C282" s="120">
        <v>4</v>
      </c>
      <c r="D282" s="121">
        <v>-0.81818181818181812</v>
      </c>
      <c r="E282" s="120">
        <v>4</v>
      </c>
      <c r="F282" s="121">
        <f t="shared" si="25"/>
        <v>0</v>
      </c>
      <c r="G282" s="120">
        <v>11</v>
      </c>
      <c r="H282" s="121">
        <f t="shared" si="25"/>
        <v>1.75</v>
      </c>
      <c r="I282" s="120">
        <v>16</v>
      </c>
      <c r="J282" s="121">
        <f t="shared" si="25"/>
        <v>0.45454545454545459</v>
      </c>
      <c r="K282" s="120">
        <v>26</v>
      </c>
      <c r="L282" s="121">
        <f t="shared" si="25"/>
        <v>0.625</v>
      </c>
      <c r="M282" s="120">
        <v>18</v>
      </c>
      <c r="N282" s="121">
        <f t="shared" si="26"/>
        <v>-0.30769230769230771</v>
      </c>
    </row>
    <row r="283" spans="2:14" x14ac:dyDescent="0.25">
      <c r="B283" s="119" t="s">
        <v>94</v>
      </c>
      <c r="C283" s="120">
        <v>12</v>
      </c>
      <c r="D283" s="121">
        <v>-0.80645161290322576</v>
      </c>
      <c r="E283" s="120">
        <v>13</v>
      </c>
      <c r="F283" s="121">
        <f t="shared" si="25"/>
        <v>8.3333333333333259E-2</v>
      </c>
      <c r="G283" s="120">
        <v>8</v>
      </c>
      <c r="H283" s="121">
        <f t="shared" si="25"/>
        <v>-0.38461538461538458</v>
      </c>
      <c r="I283" s="120">
        <v>32</v>
      </c>
      <c r="J283" s="121">
        <f t="shared" si="25"/>
        <v>3</v>
      </c>
      <c r="K283" s="120">
        <v>34</v>
      </c>
      <c r="L283" s="121">
        <f t="shared" si="25"/>
        <v>6.25E-2</v>
      </c>
      <c r="M283" s="120">
        <v>54</v>
      </c>
      <c r="N283" s="121">
        <f t="shared" si="26"/>
        <v>0.58823529411764697</v>
      </c>
    </row>
    <row r="284" spans="2:14" x14ac:dyDescent="0.25">
      <c r="B284" s="119" t="s">
        <v>96</v>
      </c>
      <c r="C284" s="120">
        <v>5</v>
      </c>
      <c r="D284" s="121">
        <v>-0.87804878048780488</v>
      </c>
      <c r="E284" s="120">
        <v>16</v>
      </c>
      <c r="F284" s="121">
        <f t="shared" si="25"/>
        <v>2.2000000000000002</v>
      </c>
      <c r="G284" s="120">
        <v>35</v>
      </c>
      <c r="H284" s="121">
        <f t="shared" si="25"/>
        <v>1.1875</v>
      </c>
      <c r="I284" s="120">
        <v>32</v>
      </c>
      <c r="J284" s="121">
        <f t="shared" si="25"/>
        <v>-8.5714285714285743E-2</v>
      </c>
      <c r="K284" s="120">
        <v>42</v>
      </c>
      <c r="L284" s="121">
        <f t="shared" si="25"/>
        <v>0.3125</v>
      </c>
      <c r="M284" s="120">
        <v>8</v>
      </c>
      <c r="N284" s="121">
        <f t="shared" si="26"/>
        <v>-0.80952380952380953</v>
      </c>
    </row>
    <row r="285" spans="2:14" ht="15.75" x14ac:dyDescent="0.25">
      <c r="B285" s="122" t="s">
        <v>33</v>
      </c>
      <c r="C285" s="123">
        <v>89</v>
      </c>
      <c r="D285" s="124">
        <v>-0.67158671586715868</v>
      </c>
      <c r="E285" s="123">
        <v>96</v>
      </c>
      <c r="F285" s="124">
        <f t="shared" si="25"/>
        <v>7.8651685393258397E-2</v>
      </c>
      <c r="G285" s="123">
        <v>168</v>
      </c>
      <c r="H285" s="124">
        <f t="shared" si="25"/>
        <v>0.75</v>
      </c>
      <c r="I285" s="123">
        <v>270</v>
      </c>
      <c r="J285" s="124">
        <f t="shared" si="25"/>
        <v>0.60714285714285721</v>
      </c>
      <c r="K285" s="123">
        <v>384</v>
      </c>
      <c r="L285" s="124">
        <f t="shared" si="25"/>
        <v>0.42222222222222228</v>
      </c>
      <c r="M285" s="123">
        <v>239</v>
      </c>
      <c r="N285" s="124">
        <v>-0.37760416666666663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1066-55DC-411A-AD8B-2CB6B1A9FD8A}">
  <sheetPr>
    <tabColor theme="7" tint="0.79998168889431442"/>
  </sheetPr>
  <dimension ref="A4:R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4847</v>
      </c>
      <c r="D9" s="120">
        <v>4716</v>
      </c>
      <c r="E9" s="121">
        <f t="shared" ref="E9:E21" si="0">D9/C9-1</f>
        <v>-2.7027027027026973E-2</v>
      </c>
      <c r="F9" s="120">
        <v>5197</v>
      </c>
      <c r="G9" s="121">
        <f>F9/D9-1</f>
        <v>0.10199321458863442</v>
      </c>
      <c r="H9" s="120">
        <v>1146</v>
      </c>
      <c r="I9" s="121">
        <f>IFERROR(H9/F9-1,"-")</f>
        <v>-0.77948816624975947</v>
      </c>
      <c r="J9" s="120">
        <v>3527</v>
      </c>
      <c r="K9" s="121">
        <f>IFERROR(J9/H9-1,"-")</f>
        <v>2.0776614310645725</v>
      </c>
      <c r="L9" s="120">
        <v>5390</v>
      </c>
      <c r="M9" s="121">
        <f t="shared" ref="M9:M21" si="1">IFERROR(L9/J9-1,"-")</f>
        <v>0.52821094414516589</v>
      </c>
      <c r="N9" s="120">
        <v>5217</v>
      </c>
      <c r="O9" s="121">
        <f>IFERROR(N9/L9-1,"-")</f>
        <v>-3.2096474953617782E-2</v>
      </c>
      <c r="P9" s="120">
        <v>5311</v>
      </c>
      <c r="Q9" s="121">
        <f t="shared" ref="Q9:Q20" si="2">IFERROR(P9/N9-1,"-")</f>
        <v>1.8018018018018056E-2</v>
      </c>
    </row>
    <row r="10" spans="1:18" x14ac:dyDescent="0.25">
      <c r="A10" s="1" t="s">
        <v>75</v>
      </c>
      <c r="B10" s="119" t="s">
        <v>76</v>
      </c>
      <c r="C10" s="120">
        <v>4884</v>
      </c>
      <c r="D10" s="120">
        <v>4935</v>
      </c>
      <c r="E10" s="121">
        <f t="shared" si="0"/>
        <v>1.0442260442260487E-2</v>
      </c>
      <c r="F10" s="120">
        <v>5359</v>
      </c>
      <c r="G10" s="121">
        <f t="shared" ref="G10:G20" si="3">F10/D10-1</f>
        <v>8.5916919959473148E-2</v>
      </c>
      <c r="H10" s="120">
        <v>1385</v>
      </c>
      <c r="I10" s="121">
        <f t="shared" ref="I10:I21" si="4">IFERROR(H10/F10-1,"-")</f>
        <v>-0.74155626049636125</v>
      </c>
      <c r="J10" s="120">
        <v>4177</v>
      </c>
      <c r="K10" s="121">
        <f t="shared" ref="K10:K21" si="5">IFERROR(J10/H10-1,"-")</f>
        <v>2.0158844765342958</v>
      </c>
      <c r="L10" s="120">
        <v>5270</v>
      </c>
      <c r="M10" s="121">
        <f t="shared" si="1"/>
        <v>0.2616710557816615</v>
      </c>
      <c r="N10" s="120">
        <v>4803</v>
      </c>
      <c r="O10" s="121">
        <f t="shared" ref="O10:O21" si="6">IFERROR(N10/L10-1,"-")</f>
        <v>-8.861480075901329E-2</v>
      </c>
      <c r="P10" s="120">
        <v>4194</v>
      </c>
      <c r="Q10" s="121">
        <f t="shared" si="2"/>
        <v>-0.12679575265459087</v>
      </c>
    </row>
    <row r="11" spans="1:18" x14ac:dyDescent="0.25">
      <c r="A11" s="1" t="s">
        <v>77</v>
      </c>
      <c r="B11" s="119" t="s">
        <v>78</v>
      </c>
      <c r="C11" s="120">
        <v>5201</v>
      </c>
      <c r="D11" s="120">
        <v>5148</v>
      </c>
      <c r="E11" s="121">
        <f t="shared" si="0"/>
        <v>-1.0190348009998074E-2</v>
      </c>
      <c r="F11" s="120">
        <v>2198</v>
      </c>
      <c r="G11" s="121">
        <f t="shared" si="3"/>
        <v>-0.57303807303807308</v>
      </c>
      <c r="H11" s="120">
        <v>2288</v>
      </c>
      <c r="I11" s="121">
        <f t="shared" si="4"/>
        <v>4.0946314831665109E-2</v>
      </c>
      <c r="J11" s="120">
        <v>4740</v>
      </c>
      <c r="K11" s="121">
        <f t="shared" si="5"/>
        <v>1.0716783216783217</v>
      </c>
      <c r="L11" s="120">
        <v>5659</v>
      </c>
      <c r="M11" s="121">
        <f t="shared" si="1"/>
        <v>0.19388185654008439</v>
      </c>
      <c r="N11" s="120">
        <v>5168</v>
      </c>
      <c r="O11" s="121">
        <f t="shared" si="6"/>
        <v>-8.6764446015197061E-2</v>
      </c>
      <c r="P11" s="120">
        <v>5342</v>
      </c>
      <c r="Q11" s="121">
        <f t="shared" si="2"/>
        <v>3.3668730650154854E-2</v>
      </c>
    </row>
    <row r="12" spans="1:18" x14ac:dyDescent="0.25">
      <c r="A12" s="1" t="s">
        <v>79</v>
      </c>
      <c r="B12" s="119" t="s">
        <v>80</v>
      </c>
      <c r="C12" s="120">
        <v>4789</v>
      </c>
      <c r="D12" s="120">
        <v>4194</v>
      </c>
      <c r="E12" s="121">
        <f t="shared" si="0"/>
        <v>-0.12424305700563787</v>
      </c>
      <c r="F12" s="120">
        <v>0</v>
      </c>
      <c r="G12" s="121">
        <f t="shared" si="3"/>
        <v>-1</v>
      </c>
      <c r="H12" s="120">
        <v>1830</v>
      </c>
      <c r="I12" s="121" t="str">
        <f t="shared" si="4"/>
        <v>-</v>
      </c>
      <c r="J12" s="120">
        <v>4075</v>
      </c>
      <c r="K12" s="121">
        <f t="shared" si="5"/>
        <v>1.2267759562841531</v>
      </c>
      <c r="L12" s="120">
        <v>5170</v>
      </c>
      <c r="M12" s="121">
        <f t="shared" si="1"/>
        <v>0.26871165644171779</v>
      </c>
      <c r="N12" s="120">
        <v>5054</v>
      </c>
      <c r="O12" s="121">
        <f t="shared" si="6"/>
        <v>-2.2437137330754364E-2</v>
      </c>
      <c r="P12" s="120">
        <v>4308</v>
      </c>
      <c r="Q12" s="121">
        <f t="shared" si="2"/>
        <v>-0.147605856747131</v>
      </c>
    </row>
    <row r="13" spans="1:18" x14ac:dyDescent="0.25">
      <c r="A13" s="1" t="s">
        <v>81</v>
      </c>
      <c r="B13" s="119" t="s">
        <v>82</v>
      </c>
      <c r="C13" s="120">
        <v>4097</v>
      </c>
      <c r="D13" s="120">
        <v>4065</v>
      </c>
      <c r="E13" s="121">
        <f t="shared" si="0"/>
        <v>-7.810593116914788E-3</v>
      </c>
      <c r="F13" s="120">
        <v>0</v>
      </c>
      <c r="G13" s="121">
        <f t="shared" si="3"/>
        <v>-1</v>
      </c>
      <c r="H13" s="120">
        <v>2659</v>
      </c>
      <c r="I13" s="121" t="str">
        <f t="shared" si="4"/>
        <v>-</v>
      </c>
      <c r="J13" s="120">
        <v>3632</v>
      </c>
      <c r="K13" s="121">
        <f t="shared" si="5"/>
        <v>0.365927040240692</v>
      </c>
      <c r="L13" s="120">
        <v>5013</v>
      </c>
      <c r="M13" s="121">
        <f t="shared" si="1"/>
        <v>0.38023127753303965</v>
      </c>
      <c r="N13" s="120">
        <v>4992</v>
      </c>
      <c r="O13" s="121">
        <f t="shared" si="6"/>
        <v>-4.1891083183722699E-3</v>
      </c>
      <c r="P13" s="120">
        <v>4998</v>
      </c>
      <c r="Q13" s="121">
        <f t="shared" si="2"/>
        <v>1.2019230769231282E-3</v>
      </c>
    </row>
    <row r="14" spans="1:18" x14ac:dyDescent="0.25">
      <c r="A14" s="1" t="s">
        <v>83</v>
      </c>
      <c r="B14" s="119" t="s">
        <v>84</v>
      </c>
      <c r="C14" s="120">
        <v>4053</v>
      </c>
      <c r="D14" s="120">
        <v>3920</v>
      </c>
      <c r="E14" s="121">
        <f t="shared" si="0"/>
        <v>-3.2815198618307395E-2</v>
      </c>
      <c r="F14" s="120">
        <v>0</v>
      </c>
      <c r="G14" s="121">
        <f t="shared" si="3"/>
        <v>-1</v>
      </c>
      <c r="H14" s="120">
        <v>2494</v>
      </c>
      <c r="I14" s="121" t="str">
        <f t="shared" si="4"/>
        <v>-</v>
      </c>
      <c r="J14" s="120">
        <v>4520</v>
      </c>
      <c r="K14" s="121">
        <f t="shared" si="5"/>
        <v>0.81234963913392133</v>
      </c>
      <c r="L14" s="120">
        <v>4181</v>
      </c>
      <c r="M14" s="121">
        <f t="shared" si="1"/>
        <v>-7.4999999999999956E-2</v>
      </c>
      <c r="N14" s="120">
        <v>3964</v>
      </c>
      <c r="O14" s="121">
        <f t="shared" si="6"/>
        <v>-5.1901458981104986E-2</v>
      </c>
      <c r="P14" s="120">
        <v>4119</v>
      </c>
      <c r="Q14" s="121">
        <f t="shared" si="2"/>
        <v>3.9101917255297769E-2</v>
      </c>
    </row>
    <row r="15" spans="1:18" x14ac:dyDescent="0.25">
      <c r="A15" s="1" t="s">
        <v>85</v>
      </c>
      <c r="B15" s="119" t="s">
        <v>86</v>
      </c>
      <c r="C15" s="120">
        <v>4147</v>
      </c>
      <c r="D15" s="120">
        <v>4387</v>
      </c>
      <c r="E15" s="121">
        <f t="shared" si="0"/>
        <v>5.7873161321437161E-2</v>
      </c>
      <c r="F15" s="120">
        <v>0</v>
      </c>
      <c r="G15" s="121">
        <f t="shared" si="3"/>
        <v>-1</v>
      </c>
      <c r="H15" s="120">
        <v>2428</v>
      </c>
      <c r="I15" s="121" t="str">
        <f t="shared" si="4"/>
        <v>-</v>
      </c>
      <c r="J15" s="120">
        <v>4275</v>
      </c>
      <c r="K15" s="121">
        <f t="shared" si="5"/>
        <v>0.76070840197693568</v>
      </c>
      <c r="L15" s="120">
        <v>4340</v>
      </c>
      <c r="M15" s="121">
        <f t="shared" si="1"/>
        <v>1.5204678362572999E-2</v>
      </c>
      <c r="N15" s="120">
        <v>4593</v>
      </c>
      <c r="O15" s="121">
        <f t="shared" si="6"/>
        <v>5.8294930875576023E-2</v>
      </c>
      <c r="P15" s="120">
        <v>3637</v>
      </c>
      <c r="Q15" s="121">
        <f t="shared" si="2"/>
        <v>-0.20814282603962553</v>
      </c>
    </row>
    <row r="16" spans="1:18" x14ac:dyDescent="0.25">
      <c r="A16" s="1" t="s">
        <v>87</v>
      </c>
      <c r="B16" s="119" t="s">
        <v>88</v>
      </c>
      <c r="C16" s="120">
        <v>3443</v>
      </c>
      <c r="D16" s="120">
        <v>4223</v>
      </c>
      <c r="E16" s="121">
        <f t="shared" si="0"/>
        <v>0.22654661632297413</v>
      </c>
      <c r="F16" s="120">
        <v>2777</v>
      </c>
      <c r="G16" s="121">
        <f t="shared" si="3"/>
        <v>-0.34241060857210515</v>
      </c>
      <c r="H16" s="120">
        <v>2929</v>
      </c>
      <c r="I16" s="121">
        <f t="shared" si="4"/>
        <v>5.473532589124952E-2</v>
      </c>
      <c r="J16" s="120">
        <v>3932</v>
      </c>
      <c r="K16" s="121">
        <f t="shared" si="5"/>
        <v>0.34243769204506647</v>
      </c>
      <c r="L16" s="120">
        <v>4645</v>
      </c>
      <c r="M16" s="121">
        <f t="shared" si="1"/>
        <v>0.18133265513733465</v>
      </c>
      <c r="N16" s="120">
        <v>2899</v>
      </c>
      <c r="O16" s="121">
        <f t="shared" si="6"/>
        <v>-0.37588805166846073</v>
      </c>
      <c r="P16" s="120">
        <v>4117</v>
      </c>
      <c r="Q16" s="121">
        <f t="shared" si="2"/>
        <v>0.42014487754398067</v>
      </c>
    </row>
    <row r="17" spans="1:17" x14ac:dyDescent="0.25">
      <c r="A17" s="1" t="s">
        <v>89</v>
      </c>
      <c r="B17" s="119" t="s">
        <v>90</v>
      </c>
      <c r="C17" s="120">
        <v>3174</v>
      </c>
      <c r="D17" s="120">
        <v>3835</v>
      </c>
      <c r="E17" s="121">
        <f t="shared" si="0"/>
        <v>0.20825456836798995</v>
      </c>
      <c r="F17" s="120">
        <v>1764</v>
      </c>
      <c r="G17" s="121">
        <f t="shared" si="3"/>
        <v>-0.54002607561929594</v>
      </c>
      <c r="H17" s="120">
        <v>3914</v>
      </c>
      <c r="I17" s="121">
        <f t="shared" si="4"/>
        <v>1.2188208616780045</v>
      </c>
      <c r="J17" s="120">
        <v>4578</v>
      </c>
      <c r="K17" s="121">
        <f t="shared" si="5"/>
        <v>0.16964741951967288</v>
      </c>
      <c r="L17" s="120">
        <v>4521</v>
      </c>
      <c r="M17" s="121">
        <f t="shared" si="1"/>
        <v>-1.2450851900393189E-2</v>
      </c>
      <c r="N17" s="120">
        <v>5087</v>
      </c>
      <c r="O17" s="121">
        <f t="shared" si="6"/>
        <v>0.12519354125193538</v>
      </c>
      <c r="P17" s="120">
        <v>4387</v>
      </c>
      <c r="Q17" s="121">
        <f t="shared" si="2"/>
        <v>-0.13760566149007269</v>
      </c>
    </row>
    <row r="18" spans="1:17" x14ac:dyDescent="0.25">
      <c r="A18" s="1" t="s">
        <v>91</v>
      </c>
      <c r="B18" s="119" t="s">
        <v>92</v>
      </c>
      <c r="C18" s="120">
        <v>4636</v>
      </c>
      <c r="D18" s="120">
        <v>4677</v>
      </c>
      <c r="E18" s="121">
        <f t="shared" si="0"/>
        <v>8.8438308886971129E-3</v>
      </c>
      <c r="F18" s="120">
        <v>1764</v>
      </c>
      <c r="G18" s="121">
        <f t="shared" si="3"/>
        <v>-0.62283515073765239</v>
      </c>
      <c r="H18" s="120">
        <v>3380</v>
      </c>
      <c r="I18" s="121">
        <f t="shared" si="4"/>
        <v>0.91609977324263037</v>
      </c>
      <c r="J18" s="120"/>
      <c r="K18" s="121">
        <f t="shared" si="5"/>
        <v>-1</v>
      </c>
      <c r="L18" s="120">
        <v>4419</v>
      </c>
      <c r="M18" s="121" t="str">
        <f t="shared" si="1"/>
        <v>-</v>
      </c>
      <c r="N18" s="120">
        <v>4919</v>
      </c>
      <c r="O18" s="121">
        <f t="shared" si="6"/>
        <v>0.11314777098891149</v>
      </c>
      <c r="P18" s="120">
        <v>5990</v>
      </c>
      <c r="Q18" s="121">
        <f t="shared" si="2"/>
        <v>0.21772718032120353</v>
      </c>
    </row>
    <row r="19" spans="1:17" x14ac:dyDescent="0.25">
      <c r="A19" s="1" t="s">
        <v>93</v>
      </c>
      <c r="B19" s="119" t="s">
        <v>94</v>
      </c>
      <c r="C19" s="120">
        <v>5331</v>
      </c>
      <c r="D19" s="120">
        <v>6020</v>
      </c>
      <c r="E19" s="121">
        <f t="shared" si="0"/>
        <v>0.12924404426936786</v>
      </c>
      <c r="F19" s="120">
        <v>1763</v>
      </c>
      <c r="G19" s="121">
        <f t="shared" si="3"/>
        <v>-0.70714285714285707</v>
      </c>
      <c r="H19" s="120">
        <v>4448</v>
      </c>
      <c r="I19" s="121">
        <f t="shared" si="4"/>
        <v>1.5229722064662505</v>
      </c>
      <c r="J19" s="120">
        <v>4838</v>
      </c>
      <c r="K19" s="121">
        <f t="shared" si="5"/>
        <v>8.7679856115107979E-2</v>
      </c>
      <c r="L19" s="120">
        <v>4964</v>
      </c>
      <c r="M19" s="121">
        <f t="shared" si="1"/>
        <v>2.6043819760231512E-2</v>
      </c>
      <c r="N19" s="120">
        <v>5464</v>
      </c>
      <c r="O19" s="121">
        <f t="shared" si="6"/>
        <v>0.10072522159548747</v>
      </c>
      <c r="P19" s="120">
        <v>4961</v>
      </c>
      <c r="Q19" s="121">
        <f t="shared" si="2"/>
        <v>-9.2057101024890176E-2</v>
      </c>
    </row>
    <row r="20" spans="1:17" x14ac:dyDescent="0.25">
      <c r="A20" s="1" t="s">
        <v>95</v>
      </c>
      <c r="B20" s="119" t="s">
        <v>96</v>
      </c>
      <c r="C20" s="120">
        <v>5384</v>
      </c>
      <c r="D20" s="120">
        <v>5767</v>
      </c>
      <c r="E20" s="121">
        <f t="shared" si="0"/>
        <v>7.113670133729566E-2</v>
      </c>
      <c r="F20" s="120">
        <v>1794</v>
      </c>
      <c r="G20" s="121">
        <f t="shared" si="3"/>
        <v>-0.6889197156233744</v>
      </c>
      <c r="H20" s="120">
        <v>4543</v>
      </c>
      <c r="I20" s="121">
        <f t="shared" si="4"/>
        <v>1.5323299888517279</v>
      </c>
      <c r="J20" s="120">
        <v>5166</v>
      </c>
      <c r="K20" s="121">
        <f t="shared" si="5"/>
        <v>0.13713405238828957</v>
      </c>
      <c r="L20" s="120">
        <v>4585</v>
      </c>
      <c r="M20" s="121">
        <f t="shared" si="1"/>
        <v>-0.11246612466124661</v>
      </c>
      <c r="N20" s="120">
        <v>5228</v>
      </c>
      <c r="O20" s="121">
        <f t="shared" si="6"/>
        <v>0.14023991275899683</v>
      </c>
      <c r="P20" s="120">
        <v>5221</v>
      </c>
      <c r="Q20" s="121">
        <f t="shared" si="2"/>
        <v>-1.3389441469012775E-3</v>
      </c>
    </row>
    <row r="21" spans="1:17" ht="15.75" x14ac:dyDescent="0.25">
      <c r="A21" s="1" t="s">
        <v>0</v>
      </c>
      <c r="B21" s="122" t="s">
        <v>33</v>
      </c>
      <c r="C21" s="123">
        <v>53986</v>
      </c>
      <c r="D21" s="123">
        <v>55887</v>
      </c>
      <c r="E21" s="124">
        <f t="shared" si="0"/>
        <v>3.521283295669253E-2</v>
      </c>
      <c r="F21" s="123">
        <v>24221</v>
      </c>
      <c r="G21" s="124">
        <f>F21/D21-1</f>
        <v>-0.56660761894537193</v>
      </c>
      <c r="H21" s="123">
        <v>33444</v>
      </c>
      <c r="I21" s="124">
        <f t="shared" si="4"/>
        <v>0.38078526898146237</v>
      </c>
      <c r="J21" s="123">
        <v>51485</v>
      </c>
      <c r="K21" s="124">
        <f t="shared" si="5"/>
        <v>0.53943906231312044</v>
      </c>
      <c r="L21" s="123">
        <v>58157</v>
      </c>
      <c r="M21" s="124">
        <f t="shared" si="1"/>
        <v>0.12959114305137409</v>
      </c>
      <c r="N21" s="123">
        <v>57388</v>
      </c>
      <c r="O21" s="124">
        <f t="shared" si="6"/>
        <v>-1.3222827862510056E-2</v>
      </c>
      <c r="P21" s="123">
        <v>56585</v>
      </c>
      <c r="Q21" s="124">
        <v>-1.3992472293859359E-2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99E1B9B-1A7D-48B0-B465-4DB763063BDB}"/>
</file>

<file path=customXml/itemProps2.xml><?xml version="1.0" encoding="utf-8"?>
<ds:datastoreItem xmlns:ds="http://schemas.openxmlformats.org/officeDocument/2006/customXml" ds:itemID="{26ADCC0C-24FA-4BA2-BB1F-81A54C8491ED}"/>
</file>

<file path=customXml/itemProps3.xml><?xml version="1.0" encoding="utf-8"?>
<ds:datastoreItem xmlns:ds="http://schemas.openxmlformats.org/officeDocument/2006/customXml" ds:itemID="{F9B35074-4910-4137-B784-49EFAFD1C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2026-01-26T11:23:12Z</dcterms:created>
  <dcterms:modified xsi:type="dcterms:W3CDTF">2026-01-26T11:32:34Z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